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20730" windowHeight="9900" tabRatio="917"/>
  </bookViews>
  <sheets>
    <sheet name="İkinci Asama" sheetId="11" r:id="rId1"/>
  </sheets>
  <definedNames>
    <definedName name="_xlnm._FilterDatabase" localSheetId="0" hidden="1">'İkinci Asama'!$N$8:$O$125</definedName>
  </definedNames>
  <calcPr calcId="145621"/>
</workbook>
</file>

<file path=xl/calcChain.xml><?xml version="1.0" encoding="utf-8"?>
<calcChain xmlns="http://schemas.openxmlformats.org/spreadsheetml/2006/main">
  <c r="K131" i="11" l="1"/>
  <c r="K132" i="11"/>
  <c r="I13" i="11"/>
  <c r="I10" i="11"/>
  <c r="I37" i="11"/>
  <c r="I34" i="11"/>
  <c r="I24" i="11"/>
  <c r="I19" i="11"/>
  <c r="I9" i="11"/>
  <c r="I15" i="11"/>
  <c r="I29" i="11"/>
  <c r="I93" i="11"/>
  <c r="I12" i="11"/>
  <c r="I11" i="11"/>
  <c r="I78" i="11"/>
  <c r="I22" i="11"/>
  <c r="I80" i="11"/>
  <c r="I17" i="11"/>
  <c r="I75" i="11"/>
  <c r="I49" i="11"/>
  <c r="I26" i="11"/>
  <c r="I48" i="11"/>
  <c r="I38" i="11"/>
  <c r="I44" i="11"/>
  <c r="I54" i="11"/>
  <c r="I47" i="11"/>
  <c r="I23" i="11"/>
  <c r="I61" i="11"/>
  <c r="I69" i="11"/>
  <c r="I27" i="11"/>
  <c r="I87" i="11"/>
  <c r="I32" i="11"/>
  <c r="I114" i="11"/>
  <c r="I42" i="11"/>
  <c r="I113" i="11"/>
  <c r="I65" i="11"/>
  <c r="I25" i="11"/>
  <c r="I50" i="11"/>
  <c r="I91" i="11"/>
  <c r="I117" i="11"/>
  <c r="I31" i="11"/>
  <c r="I33" i="11"/>
  <c r="I71" i="11"/>
  <c r="I84" i="11"/>
  <c r="I108" i="11"/>
  <c r="I81" i="11"/>
  <c r="I105" i="11"/>
  <c r="I102" i="11"/>
  <c r="I123" i="11"/>
  <c r="I60" i="11"/>
  <c r="I45" i="11"/>
  <c r="I35" i="11"/>
  <c r="I18" i="11"/>
  <c r="I86" i="11"/>
  <c r="I66" i="11"/>
  <c r="I53" i="11"/>
  <c r="I96" i="11"/>
  <c r="I99" i="11"/>
  <c r="I95" i="11"/>
  <c r="I62" i="11"/>
  <c r="I73" i="11"/>
  <c r="I94" i="11"/>
  <c r="I68" i="11"/>
  <c r="I63" i="11"/>
  <c r="I30" i="11"/>
  <c r="I21" i="11"/>
  <c r="I115" i="11"/>
  <c r="I106" i="11"/>
  <c r="I57" i="11"/>
  <c r="I55" i="11"/>
  <c r="I120" i="11"/>
  <c r="I56" i="11"/>
  <c r="I88" i="11"/>
  <c r="I104" i="11"/>
  <c r="I59" i="11"/>
  <c r="I98" i="11"/>
  <c r="I122" i="11"/>
  <c r="I112" i="11"/>
  <c r="I92" i="11"/>
  <c r="I100" i="11"/>
  <c r="I67" i="11"/>
  <c r="I79" i="11"/>
  <c r="I109" i="11"/>
  <c r="I58" i="11"/>
  <c r="I83" i="11"/>
  <c r="I85" i="11"/>
  <c r="I97" i="11"/>
  <c r="I77" i="11"/>
  <c r="I101" i="11"/>
  <c r="I20" i="11"/>
  <c r="I118" i="11"/>
  <c r="I28" i="11"/>
  <c r="I51" i="11"/>
  <c r="I70" i="11"/>
  <c r="I64" i="11"/>
  <c r="I76" i="11"/>
  <c r="I16" i="11"/>
  <c r="I103" i="11"/>
  <c r="I36" i="11"/>
  <c r="I90" i="11"/>
  <c r="I41" i="11"/>
  <c r="I119" i="11"/>
  <c r="I72" i="11"/>
  <c r="I89" i="11"/>
  <c r="I40" i="11"/>
  <c r="I74" i="11"/>
  <c r="I116" i="11"/>
  <c r="I82" i="11"/>
  <c r="I125" i="11"/>
  <c r="I43" i="11"/>
  <c r="I46" i="11"/>
  <c r="I111" i="11"/>
  <c r="I121" i="11"/>
  <c r="I52" i="11"/>
  <c r="I107" i="11"/>
  <c r="I110" i="11"/>
  <c r="I124" i="11"/>
  <c r="I14" i="11"/>
  <c r="J37" i="11" l="1"/>
  <c r="L37" i="11" s="1"/>
  <c r="J33" i="11"/>
  <c r="J75" i="11"/>
  <c r="J107" i="11"/>
  <c r="J55" i="11"/>
  <c r="J38" i="11"/>
  <c r="J63" i="11"/>
  <c r="J104" i="11"/>
  <c r="J66" i="11"/>
  <c r="J15" i="11"/>
  <c r="J74" i="11"/>
  <c r="J36" i="11"/>
  <c r="J122" i="11"/>
  <c r="J34" i="11"/>
  <c r="J111" i="11"/>
  <c r="J50" i="11"/>
  <c r="J119" i="11"/>
  <c r="J45" i="11"/>
  <c r="J102" i="11"/>
  <c r="J73" i="11"/>
  <c r="J12" i="11"/>
  <c r="J48" i="11"/>
  <c r="J86" i="11"/>
  <c r="J85" i="11"/>
  <c r="J13" i="11"/>
  <c r="J113" i="11"/>
  <c r="J115" i="11"/>
  <c r="J22" i="11"/>
  <c r="J100" i="11"/>
  <c r="J69" i="11"/>
  <c r="J51" i="11"/>
  <c r="J47" i="11"/>
  <c r="J99" i="11"/>
  <c r="J20" i="11"/>
  <c r="J24" i="11"/>
  <c r="J91" i="11"/>
  <c r="J109" i="11"/>
  <c r="J32" i="11"/>
  <c r="J76" i="11"/>
  <c r="J108" i="11"/>
  <c r="J125" i="11"/>
  <c r="J120" i="11"/>
  <c r="J97" i="11"/>
  <c r="J72" i="11"/>
  <c r="J10" i="11"/>
  <c r="J49" i="11"/>
  <c r="J65" i="11"/>
  <c r="J35" i="11"/>
  <c r="J106" i="11"/>
  <c r="J58" i="11"/>
  <c r="J90" i="11"/>
  <c r="J110" i="11"/>
  <c r="J80" i="11"/>
  <c r="J114" i="11"/>
  <c r="J123" i="11"/>
  <c r="J30" i="11"/>
  <c r="J67" i="11"/>
  <c r="J16" i="11"/>
  <c r="J121" i="11"/>
  <c r="J11" i="11"/>
  <c r="J27" i="11"/>
  <c r="J81" i="11"/>
  <c r="J94" i="11"/>
  <c r="J112" i="11"/>
  <c r="J70" i="11"/>
  <c r="J43" i="11"/>
  <c r="J29" i="11"/>
  <c r="J23" i="11"/>
  <c r="J71" i="11"/>
  <c r="J95" i="11"/>
  <c r="J59" i="11"/>
  <c r="J118" i="11"/>
  <c r="J116" i="11"/>
  <c r="J19" i="11"/>
  <c r="J44" i="11"/>
  <c r="J117" i="11"/>
  <c r="J53" i="11"/>
  <c r="J56" i="11"/>
  <c r="J77" i="11"/>
  <c r="J89" i="11"/>
  <c r="J14" i="11"/>
  <c r="L14" i="11" s="1"/>
  <c r="J26" i="11"/>
  <c r="J25" i="11"/>
  <c r="J18" i="11"/>
  <c r="J57" i="11"/>
  <c r="J83" i="11"/>
  <c r="J41" i="11"/>
  <c r="J124" i="11"/>
  <c r="J17" i="11"/>
  <c r="J42" i="11"/>
  <c r="J60" i="11"/>
  <c r="J21" i="11"/>
  <c r="J79" i="11"/>
  <c r="J103" i="11"/>
  <c r="L103" i="11" s="1"/>
  <c r="J52" i="11"/>
  <c r="J78" i="11"/>
  <c r="J87" i="11"/>
  <c r="J105" i="11"/>
  <c r="J68" i="11"/>
  <c r="J92" i="11"/>
  <c r="J64" i="11"/>
  <c r="J46" i="11"/>
  <c r="J93" i="11"/>
  <c r="J61" i="11"/>
  <c r="J84" i="11"/>
  <c r="J62" i="11"/>
  <c r="J98" i="11"/>
  <c r="J28" i="11"/>
  <c r="J82" i="11"/>
  <c r="J9" i="11"/>
  <c r="J54" i="11"/>
  <c r="J31" i="11"/>
  <c r="J96" i="11"/>
  <c r="J88" i="11"/>
  <c r="J101" i="11"/>
  <c r="J40" i="11"/>
  <c r="L10" i="11"/>
  <c r="L107" i="11" l="1"/>
  <c r="L46" i="11"/>
  <c r="L116" i="11"/>
  <c r="L72" i="11"/>
  <c r="L36" i="11"/>
  <c r="L64" i="11"/>
  <c r="L118" i="11"/>
  <c r="L97" i="11"/>
  <c r="L109" i="11"/>
  <c r="L92" i="11"/>
  <c r="L59" i="11"/>
  <c r="L120" i="11"/>
  <c r="L115" i="11"/>
  <c r="L68" i="11"/>
  <c r="L95" i="11"/>
  <c r="L66" i="11"/>
  <c r="L45" i="11"/>
  <c r="L105" i="11"/>
  <c r="L71" i="11"/>
  <c r="L91" i="11"/>
  <c r="L113" i="11"/>
  <c r="L87" i="11"/>
  <c r="L23" i="11"/>
  <c r="L38" i="11"/>
  <c r="L75" i="11"/>
  <c r="L78" i="11"/>
  <c r="L29" i="11"/>
  <c r="L24" i="11"/>
  <c r="L13" i="11"/>
  <c r="L52" i="11"/>
  <c r="L43" i="11"/>
  <c r="L74" i="11"/>
  <c r="L119" i="11"/>
  <c r="L70" i="11"/>
  <c r="L20" i="11"/>
  <c r="L85" i="11"/>
  <c r="L79" i="11"/>
  <c r="L112" i="11"/>
  <c r="L104" i="11"/>
  <c r="L55" i="11"/>
  <c r="L21" i="11"/>
  <c r="L94" i="11"/>
  <c r="L99" i="11"/>
  <c r="L86" i="11"/>
  <c r="L60" i="11"/>
  <c r="L81" i="11"/>
  <c r="L33" i="11"/>
  <c r="L50" i="11"/>
  <c r="L42" i="11"/>
  <c r="L27" i="11"/>
  <c r="L47" i="11"/>
  <c r="L48" i="11"/>
  <c r="L17" i="11"/>
  <c r="L11" i="11"/>
  <c r="L15" i="11"/>
  <c r="L34" i="11"/>
  <c r="L124" i="11"/>
  <c r="L121" i="11"/>
  <c r="L125" i="11"/>
  <c r="L40" i="11"/>
  <c r="L41" i="11"/>
  <c r="L16" i="11"/>
  <c r="L51" i="11"/>
  <c r="L101" i="11"/>
  <c r="L83" i="11"/>
  <c r="L67" i="11"/>
  <c r="L122" i="11"/>
  <c r="L88" i="11"/>
  <c r="L57" i="11"/>
  <c r="L30" i="11"/>
  <c r="L73" i="11"/>
  <c r="L96" i="11"/>
  <c r="L18" i="11"/>
  <c r="L123" i="11"/>
  <c r="L108" i="11"/>
  <c r="L31" i="11"/>
  <c r="L25" i="11"/>
  <c r="L114" i="11"/>
  <c r="L69" i="11"/>
  <c r="L54" i="11"/>
  <c r="L26" i="11"/>
  <c r="L80" i="11"/>
  <c r="L12" i="11"/>
  <c r="L9" i="11"/>
  <c r="L110" i="11"/>
  <c r="L111" i="11"/>
  <c r="L82" i="11"/>
  <c r="L89" i="11"/>
  <c r="L90" i="11"/>
  <c r="L76" i="11"/>
  <c r="L28" i="11"/>
  <c r="L77" i="11"/>
  <c r="L58" i="11"/>
  <c r="L100" i="11"/>
  <c r="L98" i="11"/>
  <c r="L56" i="11"/>
  <c r="L106" i="11"/>
  <c r="L63" i="11"/>
  <c r="L62" i="11"/>
  <c r="L53" i="11"/>
  <c r="L35" i="11"/>
  <c r="L102" i="11"/>
  <c r="L84" i="11"/>
  <c r="L117" i="11"/>
  <c r="L65" i="11"/>
  <c r="L32" i="11"/>
  <c r="L61" i="11"/>
  <c r="L44" i="11"/>
  <c r="L49" i="11"/>
  <c r="L22" i="11"/>
  <c r="L93" i="11"/>
  <c r="L19" i="11"/>
</calcChain>
</file>

<file path=xl/sharedStrings.xml><?xml version="1.0" encoding="utf-8"?>
<sst xmlns="http://schemas.openxmlformats.org/spreadsheetml/2006/main" count="254" uniqueCount="254">
  <si>
    <t>ÖYSP</t>
  </si>
  <si>
    <t>Yerleşim 
Puanı</t>
  </si>
  <si>
    <t>Standart Sapma               :</t>
  </si>
  <si>
    <t>Aritmetik Ortalama           :</t>
  </si>
  <si>
    <t>ÖYSP-SP</t>
  </si>
  <si>
    <t>Lise
Kodu</t>
  </si>
  <si>
    <t>Sıra
No</t>
  </si>
  <si>
    <t>I. AŞAMA</t>
  </si>
  <si>
    <t>II. AŞAMA</t>
  </si>
  <si>
    <r>
      <t xml:space="preserve">Lise Kodu (1): </t>
    </r>
    <r>
      <rPr>
        <sz val="10"/>
        <rFont val="Arial Tur"/>
      </rPr>
      <t>Alan İçi</t>
    </r>
    <r>
      <rPr>
        <sz val="10"/>
        <rFont val="Arial Tur"/>
      </rPr>
      <t xml:space="preserve">     </t>
    </r>
    <r>
      <rPr>
        <b/>
        <sz val="10"/>
        <rFont val="Arial Tur"/>
      </rPr>
      <t>Lise Kodu (</t>
    </r>
    <r>
      <rPr>
        <b/>
        <sz val="10"/>
        <rFont val="Arial Tur"/>
      </rPr>
      <t>0</t>
    </r>
    <r>
      <rPr>
        <b/>
        <sz val="10"/>
        <rFont val="Arial Tur"/>
      </rPr>
      <t>)</t>
    </r>
    <r>
      <rPr>
        <sz val="10"/>
        <rFont val="Arial Tur"/>
      </rPr>
      <t>: Alan Dışı</t>
    </r>
  </si>
  <si>
    <t>Aday No</t>
  </si>
  <si>
    <t>TC KİMLİK NO</t>
  </si>
  <si>
    <t>ADI VE SOYADI</t>
  </si>
  <si>
    <t>YGS-P
LYS-P</t>
  </si>
  <si>
    <t>175</t>
  </si>
  <si>
    <t>DOĞUKAN SOYKAN</t>
  </si>
  <si>
    <t>88</t>
  </si>
  <si>
    <t>ESMA NUR EMEKLİ</t>
  </si>
  <si>
    <t>656</t>
  </si>
  <si>
    <t>ÖMER YILDIRIM</t>
  </si>
  <si>
    <t>89</t>
  </si>
  <si>
    <t>KADİR KOYUN</t>
  </si>
  <si>
    <t>731</t>
  </si>
  <si>
    <t>MÜCAHİT GÖKMEN</t>
  </si>
  <si>
    <t>377</t>
  </si>
  <si>
    <t>EBRU AKBAŞ</t>
  </si>
  <si>
    <t>606</t>
  </si>
  <si>
    <t>MELİKE KUCUR</t>
  </si>
  <si>
    <t>307</t>
  </si>
  <si>
    <t>İREM YILDIZ</t>
  </si>
  <si>
    <t>454</t>
  </si>
  <si>
    <t>DİDEM DAĞDELEN</t>
  </si>
  <si>
    <t>İBRAHİM YILDIZ</t>
  </si>
  <si>
    <t>90</t>
  </si>
  <si>
    <t>DENİZ VARLI</t>
  </si>
  <si>
    <t>174</t>
  </si>
  <si>
    <t>ZEYNEP ESKİOCAK</t>
  </si>
  <si>
    <t>754</t>
  </si>
  <si>
    <t>OKAN ÜNAL</t>
  </si>
  <si>
    <t>418</t>
  </si>
  <si>
    <t>BURAK BAYKARA</t>
  </si>
  <si>
    <t>296</t>
  </si>
  <si>
    <t>MUHAMMET KERİM ERDOĞAN</t>
  </si>
  <si>
    <t>376</t>
  </si>
  <si>
    <t>HAYATİ KADAYIFÇI</t>
  </si>
  <si>
    <t>484</t>
  </si>
  <si>
    <t>İNCİ SEMİZ</t>
  </si>
  <si>
    <t>533</t>
  </si>
  <si>
    <t>BEKİR DEMİR</t>
  </si>
  <si>
    <t>304</t>
  </si>
  <si>
    <t>HÜLYA ŞİRİN</t>
  </si>
  <si>
    <t>340</t>
  </si>
  <si>
    <t>BÜŞRA KARALTI</t>
  </si>
  <si>
    <t>608</t>
  </si>
  <si>
    <t>BETÜL BEYAZGÜL</t>
  </si>
  <si>
    <t>659</t>
  </si>
  <si>
    <t>BERRU ÖZKAN</t>
  </si>
  <si>
    <t>87</t>
  </si>
  <si>
    <t>ŞEYMA ÖZGERİŞ</t>
  </si>
  <si>
    <t>410</t>
  </si>
  <si>
    <t>BUSE ÇALIŞKAN</t>
  </si>
  <si>
    <t>562</t>
  </si>
  <si>
    <t>İLKE MERCAN</t>
  </si>
  <si>
    <t>70</t>
  </si>
  <si>
    <t>ONUR TEKİN</t>
  </si>
  <si>
    <t>108</t>
  </si>
  <si>
    <t>HATİCE ÖZKAN</t>
  </si>
  <si>
    <t>290</t>
  </si>
  <si>
    <t>SENNUR TAŞTAN</t>
  </si>
  <si>
    <t>351</t>
  </si>
  <si>
    <t>FATMA ASLAN</t>
  </si>
  <si>
    <t>399</t>
  </si>
  <si>
    <t>ARDA SARI</t>
  </si>
  <si>
    <t>487</t>
  </si>
  <si>
    <t>YASEMİN SADIKOĞLU</t>
  </si>
  <si>
    <t>749</t>
  </si>
  <si>
    <t>ÖZGE TAYŞİ</t>
  </si>
  <si>
    <t>39</t>
  </si>
  <si>
    <t>MERVE DİLŞAT ÇOLAKOĞLU</t>
  </si>
  <si>
    <t>65</t>
  </si>
  <si>
    <t>İLAYDA ZEHRA RESULİ</t>
  </si>
  <si>
    <t>93</t>
  </si>
  <si>
    <t>BESTE DİNÇ</t>
  </si>
  <si>
    <t>211</t>
  </si>
  <si>
    <t>EYÜP EFE İŞİKAN</t>
  </si>
  <si>
    <t>182</t>
  </si>
  <si>
    <t>MUSTAFA ATASOY</t>
  </si>
  <si>
    <t>225</t>
  </si>
  <si>
    <t>ŞEYMA EFE</t>
  </si>
  <si>
    <t>370</t>
  </si>
  <si>
    <t>ZELAL YAMAN</t>
  </si>
  <si>
    <t>462</t>
  </si>
  <si>
    <t>NURDAN TÜRKER</t>
  </si>
  <si>
    <t>625</t>
  </si>
  <si>
    <t>RESUL ERDAL</t>
  </si>
  <si>
    <t>734</t>
  </si>
  <si>
    <t>RECEP ÇELİK</t>
  </si>
  <si>
    <t>811</t>
  </si>
  <si>
    <t>ESRA ALTINTAS</t>
  </si>
  <si>
    <t>276</t>
  </si>
  <si>
    <t>ŞEYMA DÜZER</t>
  </si>
  <si>
    <t>95</t>
  </si>
  <si>
    <t>OKAN ÇELİK</t>
  </si>
  <si>
    <t>259</t>
  </si>
  <si>
    <t>YAKUP SEZER OĞUZ</t>
  </si>
  <si>
    <t>286</t>
  </si>
  <si>
    <t>HİLAL ÇEVİK</t>
  </si>
  <si>
    <t>295</t>
  </si>
  <si>
    <t>GÜLCAN KARTAL</t>
  </si>
  <si>
    <t>511</t>
  </si>
  <si>
    <t>DOĞUKAN MURAT</t>
  </si>
  <si>
    <t>564</t>
  </si>
  <si>
    <t>SERPİL KURT</t>
  </si>
  <si>
    <t>600</t>
  </si>
  <si>
    <t>ARZU KURT</t>
  </si>
  <si>
    <t>654</t>
  </si>
  <si>
    <t>SİMAY BELİÇ</t>
  </si>
  <si>
    <t>665</t>
  </si>
  <si>
    <t>GÖKHAN AYDIN</t>
  </si>
  <si>
    <t>26</t>
  </si>
  <si>
    <t>SEVİLAY YAZICI</t>
  </si>
  <si>
    <t>86</t>
  </si>
  <si>
    <t>SİNAN KOYUN</t>
  </si>
  <si>
    <t>177</t>
  </si>
  <si>
    <t>MERVE ŞAHİN</t>
  </si>
  <si>
    <t>190</t>
  </si>
  <si>
    <t>MERVE UZUN</t>
  </si>
  <si>
    <t>448</t>
  </si>
  <si>
    <t>DİDAR GÜL</t>
  </si>
  <si>
    <t>565</t>
  </si>
  <si>
    <t>YİĞİT EGE YÜZAKI</t>
  </si>
  <si>
    <t>647</t>
  </si>
  <si>
    <t>NİHAL YARICI</t>
  </si>
  <si>
    <t>697</t>
  </si>
  <si>
    <t>BARIŞ GÖYHAN GÖY</t>
  </si>
  <si>
    <t>33</t>
  </si>
  <si>
    <t>DUYGU FİDAN</t>
  </si>
  <si>
    <t>222</t>
  </si>
  <si>
    <t>PINAR GONCA GÜVENÇ</t>
  </si>
  <si>
    <t>353</t>
  </si>
  <si>
    <t>İREM NUR ÇİZMECİOĞLU</t>
  </si>
  <si>
    <t>419</t>
  </si>
  <si>
    <t>GÜLPEMBE UYANIK</t>
  </si>
  <si>
    <t>460</t>
  </si>
  <si>
    <t>CANSU FİLİZ</t>
  </si>
  <si>
    <t>495</t>
  </si>
  <si>
    <t>HALE BAL</t>
  </si>
  <si>
    <t>740</t>
  </si>
  <si>
    <t>NURSİMA TOPRAK</t>
  </si>
  <si>
    <t>46</t>
  </si>
  <si>
    <t>RABİA AK</t>
  </si>
  <si>
    <t>CEREN TANRIVERDİ</t>
  </si>
  <si>
    <t>124</t>
  </si>
  <si>
    <t>MERT GÜNAY</t>
  </si>
  <si>
    <t>186</t>
  </si>
  <si>
    <t>NURSELİN ŞAHİN</t>
  </si>
  <si>
    <t>274</t>
  </si>
  <si>
    <t>HAZEL KESEBİR</t>
  </si>
  <si>
    <t>308</t>
  </si>
  <si>
    <t>AHMET GÜNGÖR</t>
  </si>
  <si>
    <t>409</t>
  </si>
  <si>
    <t>TUĞBA TÜRKKAN</t>
  </si>
  <si>
    <t>432</t>
  </si>
  <si>
    <t>MEHTAP KARADENİZ</t>
  </si>
  <si>
    <t>550</t>
  </si>
  <si>
    <t>İREM CAN ÇINAR</t>
  </si>
  <si>
    <t>577</t>
  </si>
  <si>
    <t>HASAN YİĞİT</t>
  </si>
  <si>
    <t>640</t>
  </si>
  <si>
    <t>HASAN MERT AKDEMİR</t>
  </si>
  <si>
    <t>730</t>
  </si>
  <si>
    <t>OĞULCAN MURAT ÜZELGÖK</t>
  </si>
  <si>
    <t>805</t>
  </si>
  <si>
    <t>ŞERİFE NUR ÖZ</t>
  </si>
  <si>
    <t>49</t>
  </si>
  <si>
    <t>CİHAT ERGÜN</t>
  </si>
  <si>
    <t>122</t>
  </si>
  <si>
    <t>EBRAL MEMİŞ</t>
  </si>
  <si>
    <t>188</t>
  </si>
  <si>
    <t>GÖKÇE GENÇ</t>
  </si>
  <si>
    <t>228</t>
  </si>
  <si>
    <t>SEHER TURAN</t>
  </si>
  <si>
    <t>247</t>
  </si>
  <si>
    <t>HASRET AKKAYA</t>
  </si>
  <si>
    <t>292</t>
  </si>
  <si>
    <t>AYLİN MESTAN</t>
  </si>
  <si>
    <t>323</t>
  </si>
  <si>
    <t>MERAL ÜCEL KERİMOĞLU</t>
  </si>
  <si>
    <t>388</t>
  </si>
  <si>
    <t>ZEKİYE AVCI</t>
  </si>
  <si>
    <t>423</t>
  </si>
  <si>
    <t>İBRAHİM SERCAN ACAR</t>
  </si>
  <si>
    <t>469</t>
  </si>
  <si>
    <t>SEDA KAYATEPE</t>
  </si>
  <si>
    <t>500</t>
  </si>
  <si>
    <t>HANİFE KINALI</t>
  </si>
  <si>
    <t>501</t>
  </si>
  <si>
    <t>MÜCAHİT EMRE BAŞARAN</t>
  </si>
  <si>
    <t>713</t>
  </si>
  <si>
    <t>ALEYNA ÇAVUŞOĞLU</t>
  </si>
  <si>
    <t>729</t>
  </si>
  <si>
    <t>ERDEM SAVAŞ</t>
  </si>
  <si>
    <t>767</t>
  </si>
  <si>
    <t>DAMLA DÖNMEZ</t>
  </si>
  <si>
    <t>333</t>
  </si>
  <si>
    <t>AYŞENUR ÖZCAN</t>
  </si>
  <si>
    <t>412</t>
  </si>
  <si>
    <t>SEDA AYDIN</t>
  </si>
  <si>
    <t>420</t>
  </si>
  <si>
    <t>KADER BUSE KÖLE</t>
  </si>
  <si>
    <t>607</t>
  </si>
  <si>
    <t>DİLAN SÜNBÜL</t>
  </si>
  <si>
    <t>691</t>
  </si>
  <si>
    <t>EMİNE DAMLA ÜNSAL</t>
  </si>
  <si>
    <t>718</t>
  </si>
  <si>
    <t>EMİNE ÇAVUŞOĞLU</t>
  </si>
  <si>
    <t>739</t>
  </si>
  <si>
    <t>EMRULLAH SERT</t>
  </si>
  <si>
    <t>1</t>
  </si>
  <si>
    <t>MERVE ZIPKIN</t>
  </si>
  <si>
    <t>235</t>
  </si>
  <si>
    <t>YASEMİN KESİCİ</t>
  </si>
  <si>
    <t>EMİNE KARAKAYA</t>
  </si>
  <si>
    <t>421</t>
  </si>
  <si>
    <t>FATMA CEREN GÜÇLÜ</t>
  </si>
  <si>
    <t>490</t>
  </si>
  <si>
    <t>KADİR DURSUN</t>
  </si>
  <si>
    <t>503</t>
  </si>
  <si>
    <t>CANSEL ALİ</t>
  </si>
  <si>
    <t>514</t>
  </si>
  <si>
    <t>ESRA TANRIVERDİ</t>
  </si>
  <si>
    <t>542</t>
  </si>
  <si>
    <t>ASLI CENGİZ</t>
  </si>
  <si>
    <t>646</t>
  </si>
  <si>
    <t>MUHAMMED CÜNEYT SEVÜKTEKİN</t>
  </si>
  <si>
    <t>701</t>
  </si>
  <si>
    <t>SEMANUR KULAN</t>
  </si>
  <si>
    <t>768</t>
  </si>
  <si>
    <t>NİSA BAŞKÜTÜK</t>
  </si>
  <si>
    <t>820</t>
  </si>
  <si>
    <t>ASİLCAN KARABULUT</t>
  </si>
  <si>
    <t>830</t>
  </si>
  <si>
    <t>MERT MEDİ</t>
  </si>
  <si>
    <t>ÇANAKKALE ONSEKİZ MART ÜNİVERSİTESİ
EĞİTİM FAKÜLTESİ 
GÜZEL SANATLAR EĞİTİMİ BÖLÜMÜ RESİM-İŞ EĞİTİMİ ANABİLİM DALI    
2017-2018 AKADEMİK YILI ÖZEL YETENEK SINAVI  YERLEŞİM LİSTESİ</t>
  </si>
  <si>
    <t>2016 ÖSYS'de kayıtlı olanlar son sütunda 1 ile gösterilmiştir.</t>
  </si>
  <si>
    <t>2016 ÖSYS KAYIT
DURUMU</t>
  </si>
  <si>
    <t>OBP</t>
  </si>
  <si>
    <t>Alan</t>
  </si>
  <si>
    <t>Dal</t>
  </si>
  <si>
    <r>
      <rPr>
        <b/>
        <sz val="10"/>
        <rFont val="Arial Tur"/>
        <family val="2"/>
      </rPr>
      <t>ÖYSP</t>
    </r>
    <r>
      <rPr>
        <sz val="10"/>
        <rFont val="Arial Tur"/>
        <family val="2"/>
      </rPr>
      <t xml:space="preserve">: Özel Yetenek Sınavı Puanı  </t>
    </r>
    <r>
      <rPr>
        <b/>
        <sz val="10"/>
        <rFont val="Arial Tur"/>
        <family val="2"/>
      </rPr>
      <t xml:space="preserve"> ÖYSP-SP:</t>
    </r>
    <r>
      <rPr>
        <sz val="10"/>
        <rFont val="Arial Tur"/>
        <family val="2"/>
      </rPr>
      <t xml:space="preserve"> Özel Yetenek Sınavı Puanı Standart Puanı     </t>
    </r>
    <r>
      <rPr>
        <b/>
        <sz val="10"/>
        <rFont val="Arial Tur"/>
        <family val="2"/>
      </rPr>
      <t xml:space="preserve">OBP: </t>
    </r>
    <r>
      <rPr>
        <sz val="10"/>
        <rFont val="Arial Tur"/>
        <family val="2"/>
      </rPr>
      <t>Ağırlıklı Orta Öğretim Başarı Puanı</t>
    </r>
  </si>
  <si>
    <t>YEDEK LİSTE</t>
  </si>
  <si>
    <t xml:space="preserve">KAYIT YAPTIRMAYA HAK KAZANANLAR LİSTESİ </t>
  </si>
  <si>
    <t>Prof. Dr. Dinçay KÖKSAL</t>
  </si>
  <si>
    <t>Dekan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</si>
</sst>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0"/>
      <name val="Arial"/>
    </font>
    <font>
      <sz val="10"/>
      <name val="Arial"/>
      <family val="2"/>
      <charset val="162"/>
    </font>
    <font>
      <b/>
      <sz val="10"/>
      <name val="Arial Tur"/>
    </font>
    <font>
      <sz val="10"/>
      <name val="Arial Tur"/>
    </font>
    <font>
      <b/>
      <sz val="12"/>
      <name val="Arial Tur"/>
      <family val="2"/>
    </font>
    <font>
      <b/>
      <sz val="10"/>
      <name val="Arial"/>
      <family val="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b/>
      <sz val="10"/>
      <name val="Arial Tur"/>
      <charset val="162"/>
    </font>
    <font>
      <b/>
      <sz val="9"/>
      <name val="Arial"/>
      <family val="2"/>
      <charset val="162"/>
    </font>
    <font>
      <sz val="10"/>
      <name val="Arial Tur"/>
      <family val="2"/>
    </font>
    <font>
      <b/>
      <sz val="10"/>
      <name val="Arial Tur"/>
      <family val="2"/>
    </font>
    <font>
      <sz val="11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Tu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84">
    <xf numFmtId="0" fontId="0" fillId="0" borderId="0" xfId="0"/>
    <xf numFmtId="0" fontId="3" fillId="0" borderId="0" xfId="1"/>
    <xf numFmtId="0" fontId="1" fillId="0" borderId="0" xfId="1" applyFont="1"/>
    <xf numFmtId="0" fontId="3" fillId="0" borderId="0" xfId="1" applyAlignment="1">
      <alignment horizontal="center"/>
    </xf>
    <xf numFmtId="0" fontId="3" fillId="0" borderId="0" xfId="1" applyNumberFormat="1" applyFont="1" applyAlignment="1"/>
    <xf numFmtId="0" fontId="3" fillId="0" borderId="0" xfId="1" applyAlignment="1">
      <alignment horizontal="center" vertical="center"/>
    </xf>
    <xf numFmtId="0" fontId="4" fillId="0" borderId="0" xfId="1" applyFont="1"/>
    <xf numFmtId="2" fontId="3" fillId="0" borderId="0" xfId="1" applyNumberFormat="1"/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2" xfId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/>
    </xf>
    <xf numFmtId="0" fontId="13" fillId="0" borderId="1" xfId="2" applyFont="1" applyBorder="1"/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wrapText="1"/>
    </xf>
    <xf numFmtId="164" fontId="1" fillId="0" borderId="1" xfId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0" fontId="1" fillId="0" borderId="6" xfId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65" fontId="1" fillId="0" borderId="7" xfId="0" applyNumberFormat="1" applyFont="1" applyBorder="1" applyAlignment="1">
      <alignment vertical="center"/>
    </xf>
    <xf numFmtId="2" fontId="1" fillId="0" borderId="7" xfId="1" applyNumberFormat="1" applyFont="1" applyBorder="1" applyAlignment="1">
      <alignment horizontal="center" vertical="center"/>
    </xf>
    <xf numFmtId="2" fontId="1" fillId="0" borderId="7" xfId="1" applyNumberFormat="1" applyFont="1" applyBorder="1" applyAlignment="1">
      <alignment vertical="center"/>
    </xf>
    <xf numFmtId="164" fontId="14" fillId="0" borderId="7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vertical="center"/>
    </xf>
    <xf numFmtId="2" fontId="1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6" xfId="1" applyFont="1" applyBorder="1" applyAlignment="1">
      <alignment horizontal="center"/>
    </xf>
    <xf numFmtId="165" fontId="1" fillId="0" borderId="16" xfId="0" applyNumberFormat="1" applyFont="1" applyBorder="1" applyAlignment="1">
      <alignment vertical="center"/>
    </xf>
    <xf numFmtId="2" fontId="1" fillId="0" borderId="16" xfId="1" applyNumberFormat="1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2" fontId="1" fillId="0" borderId="1" xfId="1" applyNumberFormat="1" applyFon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/>
    </xf>
    <xf numFmtId="2" fontId="1" fillId="0" borderId="0" xfId="1" applyNumberFormat="1" applyFont="1" applyAlignment="1">
      <alignment horizont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" fillId="0" borderId="7" xfId="1" applyFont="1" applyBorder="1" applyAlignment="1">
      <alignment horizontal="center"/>
    </xf>
    <xf numFmtId="0" fontId="16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Normal" xfId="0" builtinId="0"/>
    <cellStyle name="Normal 2" xfId="2"/>
    <cellStyle name="Normal_muzik_yazma_listesison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tabSelected="1" topLeftCell="A20" zoomScaleNormal="100" workbookViewId="0">
      <selection activeCell="A39" sqref="A39:M39"/>
    </sheetView>
  </sheetViews>
  <sheetFormatPr defaultColWidth="11.42578125" defaultRowHeight="12.75" x14ac:dyDescent="0.2"/>
  <cols>
    <col min="1" max="1" width="4.7109375" style="1" customWidth="1"/>
    <col min="2" max="2" width="5.7109375" style="1" customWidth="1"/>
    <col min="3" max="3" width="13.85546875" style="1" customWidth="1"/>
    <col min="4" max="4" width="32.42578125" style="1" customWidth="1"/>
    <col min="5" max="5" width="6.85546875" style="3" customWidth="1"/>
    <col min="6" max="6" width="9.7109375" style="1" customWidth="1"/>
    <col min="7" max="7" width="9.42578125" style="1" bestFit="1" customWidth="1"/>
    <col min="8" max="8" width="10" style="61" bestFit="1" customWidth="1"/>
    <col min="9" max="9" width="7.85546875" style="1" customWidth="1"/>
    <col min="10" max="10" width="8.7109375" style="1" bestFit="1" customWidth="1"/>
    <col min="11" max="11" width="9.140625" style="5" customWidth="1"/>
    <col min="12" max="12" width="8.85546875" style="15" customWidth="1"/>
    <col min="13" max="13" width="8.140625" style="3" customWidth="1"/>
    <col min="14" max="14" width="8.28515625" style="1" hidden="1" customWidth="1"/>
    <col min="15" max="15" width="8.42578125" style="1" hidden="1" customWidth="1"/>
    <col min="16" max="16384" width="11.42578125" style="1"/>
  </cols>
  <sheetData>
    <row r="1" spans="1:15" s="6" customFormat="1" ht="68.25" customHeight="1" thickBot="1" x14ac:dyDescent="0.3">
      <c r="A1" s="76" t="s">
        <v>243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5" ht="17.100000000000001" customHeight="1" thickBot="1" x14ac:dyDescent="0.25"/>
    <row r="3" spans="1:15" ht="17.100000000000001" customHeight="1" thickBot="1" x14ac:dyDescent="0.25">
      <c r="A3" s="81" t="s">
        <v>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5" x14ac:dyDescent="0.2">
      <c r="A4" s="74" t="s">
        <v>244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5" x14ac:dyDescent="0.2">
      <c r="A5" s="80" t="s">
        <v>249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5" ht="13.5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5" s="66" customFormat="1" ht="29.25" customHeight="1" thickBot="1" x14ac:dyDescent="0.25">
      <c r="A7" s="71" t="s">
        <v>251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5" ht="48.75" thickBot="1" x14ac:dyDescent="0.25">
      <c r="A8" s="8" t="s">
        <v>6</v>
      </c>
      <c r="B8" s="9" t="s">
        <v>10</v>
      </c>
      <c r="C8" s="10" t="s">
        <v>11</v>
      </c>
      <c r="D8" s="10" t="s">
        <v>12</v>
      </c>
      <c r="E8" s="23" t="s">
        <v>5</v>
      </c>
      <c r="F8" s="13" t="s">
        <v>13</v>
      </c>
      <c r="G8" s="12" t="s">
        <v>7</v>
      </c>
      <c r="H8" s="12" t="s">
        <v>8</v>
      </c>
      <c r="I8" s="12" t="s">
        <v>0</v>
      </c>
      <c r="J8" s="11" t="s">
        <v>4</v>
      </c>
      <c r="K8" s="11" t="s">
        <v>246</v>
      </c>
      <c r="L8" s="13" t="s">
        <v>1</v>
      </c>
      <c r="M8" s="14" t="s">
        <v>245</v>
      </c>
      <c r="N8" s="1" t="s">
        <v>247</v>
      </c>
      <c r="O8" s="1" t="s">
        <v>248</v>
      </c>
    </row>
    <row r="9" spans="1:15" x14ac:dyDescent="0.2">
      <c r="A9" s="27">
        <v>1</v>
      </c>
      <c r="B9" s="28" t="s">
        <v>28</v>
      </c>
      <c r="C9" s="29"/>
      <c r="D9" s="30" t="s">
        <v>29</v>
      </c>
      <c r="E9" s="29">
        <v>1</v>
      </c>
      <c r="F9" s="31">
        <v>267.66962000000001</v>
      </c>
      <c r="G9" s="21">
        <v>82.5</v>
      </c>
      <c r="H9" s="21">
        <v>62.5</v>
      </c>
      <c r="I9" s="33">
        <f t="shared" ref="I9:I38" si="0">(G9+H9)/2</f>
        <v>72.5</v>
      </c>
      <c r="J9" s="25">
        <f t="shared" ref="J9:J38" si="1">10*((I9-K$131)/K$132)+50</f>
        <v>66.432033169624475</v>
      </c>
      <c r="K9" s="21">
        <v>438.95</v>
      </c>
      <c r="L9" s="34">
        <f t="shared" ref="L9:L36" si="2">IF(E9=1,(1.17*J9)+(0.14*K9)+(0.22*F9),(1.17*J9)+(0.11*K9)+(0.22*F9))</f>
        <v>198.06579520846063</v>
      </c>
      <c r="M9" s="35"/>
      <c r="N9" s="2">
        <v>6046</v>
      </c>
      <c r="O9" s="2">
        <v>102</v>
      </c>
    </row>
    <row r="10" spans="1:15" x14ac:dyDescent="0.2">
      <c r="A10" s="36">
        <v>2</v>
      </c>
      <c r="B10" s="37" t="s">
        <v>18</v>
      </c>
      <c r="C10" s="38"/>
      <c r="D10" s="39" t="s">
        <v>19</v>
      </c>
      <c r="E10" s="38">
        <v>1</v>
      </c>
      <c r="F10" s="40">
        <v>208.33160000000001</v>
      </c>
      <c r="G10" s="59">
        <v>88.75</v>
      </c>
      <c r="H10" s="59">
        <v>83.75</v>
      </c>
      <c r="I10" s="41">
        <f t="shared" si="0"/>
        <v>86.25</v>
      </c>
      <c r="J10" s="24">
        <f t="shared" si="1"/>
        <v>76.482977191694758</v>
      </c>
      <c r="K10" s="22">
        <v>417.95</v>
      </c>
      <c r="L10" s="42">
        <f t="shared" si="2"/>
        <v>193.83103531428287</v>
      </c>
      <c r="M10" s="43"/>
      <c r="N10" s="2">
        <v>6046</v>
      </c>
      <c r="O10" s="2">
        <v>102</v>
      </c>
    </row>
    <row r="11" spans="1:15" x14ac:dyDescent="0.2">
      <c r="A11" s="36">
        <v>3</v>
      </c>
      <c r="B11" s="37" t="s">
        <v>37</v>
      </c>
      <c r="C11" s="38"/>
      <c r="D11" s="39" t="s">
        <v>38</v>
      </c>
      <c r="E11" s="38">
        <v>1</v>
      </c>
      <c r="F11" s="40">
        <v>252.08843999999999</v>
      </c>
      <c r="G11" s="59">
        <v>70</v>
      </c>
      <c r="H11" s="62">
        <v>80</v>
      </c>
      <c r="I11" s="41">
        <f t="shared" si="0"/>
        <v>75</v>
      </c>
      <c r="J11" s="24">
        <f t="shared" si="1"/>
        <v>68.259477537273611</v>
      </c>
      <c r="K11" s="22">
        <v>417.6</v>
      </c>
      <c r="L11" s="42">
        <f t="shared" si="2"/>
        <v>193.78704551861011</v>
      </c>
      <c r="M11" s="43"/>
      <c r="N11" s="2">
        <v>6046</v>
      </c>
      <c r="O11" s="2">
        <v>102</v>
      </c>
    </row>
    <row r="12" spans="1:15" x14ac:dyDescent="0.2">
      <c r="A12" s="36">
        <v>4</v>
      </c>
      <c r="B12" s="37" t="s">
        <v>35</v>
      </c>
      <c r="C12" s="38"/>
      <c r="D12" s="39" t="s">
        <v>36</v>
      </c>
      <c r="E12" s="38">
        <v>0</v>
      </c>
      <c r="F12" s="40">
        <v>323.54435000000001</v>
      </c>
      <c r="G12" s="22">
        <v>70</v>
      </c>
      <c r="H12" s="62">
        <v>82.5</v>
      </c>
      <c r="I12" s="41">
        <f t="shared" si="0"/>
        <v>76.25</v>
      </c>
      <c r="J12" s="24">
        <f t="shared" si="1"/>
        <v>69.173199721098186</v>
      </c>
      <c r="K12" s="22">
        <v>372.4</v>
      </c>
      <c r="L12" s="42">
        <f t="shared" si="2"/>
        <v>193.07640067368487</v>
      </c>
      <c r="M12" s="43"/>
      <c r="N12" s="2">
        <v>6046</v>
      </c>
      <c r="O12" s="2">
        <v>102</v>
      </c>
    </row>
    <row r="13" spans="1:15" x14ac:dyDescent="0.2">
      <c r="A13" s="36">
        <v>5</v>
      </c>
      <c r="B13" s="37" t="s">
        <v>16</v>
      </c>
      <c r="C13" s="38"/>
      <c r="D13" s="39" t="s">
        <v>17</v>
      </c>
      <c r="E13" s="38">
        <v>1</v>
      </c>
      <c r="F13" s="40">
        <v>244.50013999999999</v>
      </c>
      <c r="G13" s="22">
        <v>88.75</v>
      </c>
      <c r="H13" s="22">
        <v>67.5</v>
      </c>
      <c r="I13" s="41">
        <f t="shared" si="0"/>
        <v>78.125</v>
      </c>
      <c r="J13" s="24">
        <f t="shared" si="1"/>
        <v>70.543782996835034</v>
      </c>
      <c r="K13" s="22">
        <v>405</v>
      </c>
      <c r="L13" s="42">
        <f t="shared" si="2"/>
        <v>193.02625690629696</v>
      </c>
      <c r="M13" s="43"/>
      <c r="N13" s="2">
        <v>6019</v>
      </c>
      <c r="O13" s="2">
        <v>3</v>
      </c>
    </row>
    <row r="14" spans="1:15" x14ac:dyDescent="0.2">
      <c r="A14" s="36">
        <v>6</v>
      </c>
      <c r="B14" s="37" t="s">
        <v>14</v>
      </c>
      <c r="C14" s="38"/>
      <c r="D14" s="39" t="s">
        <v>15</v>
      </c>
      <c r="E14" s="38">
        <v>1</v>
      </c>
      <c r="F14" s="40">
        <v>220.42395999999999</v>
      </c>
      <c r="G14" s="22">
        <v>90</v>
      </c>
      <c r="H14" s="62">
        <v>90</v>
      </c>
      <c r="I14" s="41">
        <f t="shared" si="0"/>
        <v>90</v>
      </c>
      <c r="J14" s="24">
        <f t="shared" si="1"/>
        <v>79.224143743168469</v>
      </c>
      <c r="K14" s="22">
        <v>369.45</v>
      </c>
      <c r="L14" s="42">
        <f t="shared" si="2"/>
        <v>192.90851937950711</v>
      </c>
      <c r="M14" s="43"/>
      <c r="N14" s="2">
        <v>6046</v>
      </c>
      <c r="O14" s="2">
        <v>102</v>
      </c>
    </row>
    <row r="15" spans="1:15" x14ac:dyDescent="0.2">
      <c r="A15" s="36">
        <v>7</v>
      </c>
      <c r="B15" s="37" t="s">
        <v>30</v>
      </c>
      <c r="C15" s="38"/>
      <c r="D15" s="39" t="s">
        <v>31</v>
      </c>
      <c r="E15" s="38">
        <v>1</v>
      </c>
      <c r="F15" s="40">
        <v>239.60059000000001</v>
      </c>
      <c r="G15" s="59">
        <v>77.5</v>
      </c>
      <c r="H15" s="62">
        <v>72.5</v>
      </c>
      <c r="I15" s="41">
        <f t="shared" si="0"/>
        <v>75</v>
      </c>
      <c r="J15" s="24">
        <f t="shared" si="1"/>
        <v>68.259477537273611</v>
      </c>
      <c r="K15" s="22">
        <v>397.25</v>
      </c>
      <c r="L15" s="42">
        <f t="shared" si="2"/>
        <v>188.19071851861014</v>
      </c>
      <c r="M15" s="43"/>
      <c r="N15" s="2">
        <v>6028</v>
      </c>
      <c r="O15" s="2">
        <v>1</v>
      </c>
    </row>
    <row r="16" spans="1:15" x14ac:dyDescent="0.2">
      <c r="A16" s="36">
        <v>8</v>
      </c>
      <c r="B16" s="37" t="s">
        <v>202</v>
      </c>
      <c r="C16" s="38"/>
      <c r="D16" s="39" t="s">
        <v>203</v>
      </c>
      <c r="E16" s="38">
        <v>1</v>
      </c>
      <c r="F16" s="40">
        <v>259.92079000000001</v>
      </c>
      <c r="G16" s="59">
        <v>52.5</v>
      </c>
      <c r="H16" s="62">
        <v>71.25</v>
      </c>
      <c r="I16" s="41">
        <f t="shared" si="0"/>
        <v>61.875</v>
      </c>
      <c r="J16" s="24">
        <f t="shared" si="1"/>
        <v>58.665394607115616</v>
      </c>
      <c r="K16" s="22">
        <v>408.7</v>
      </c>
      <c r="L16" s="42">
        <f t="shared" si="2"/>
        <v>183.03908549032525</v>
      </c>
      <c r="M16" s="43"/>
      <c r="N16" s="2">
        <v>6046</v>
      </c>
      <c r="O16" s="2">
        <v>102</v>
      </c>
    </row>
    <row r="17" spans="1:15" x14ac:dyDescent="0.2">
      <c r="A17" s="36">
        <v>9</v>
      </c>
      <c r="B17" s="37" t="s">
        <v>45</v>
      </c>
      <c r="C17" s="38"/>
      <c r="D17" s="39" t="s">
        <v>46</v>
      </c>
      <c r="E17" s="38">
        <v>1</v>
      </c>
      <c r="F17" s="40">
        <v>230.87648999999999</v>
      </c>
      <c r="G17" s="59">
        <v>67.5</v>
      </c>
      <c r="H17" s="62">
        <v>66.25</v>
      </c>
      <c r="I17" s="41">
        <f t="shared" si="0"/>
        <v>66.875</v>
      </c>
      <c r="J17" s="24">
        <f t="shared" si="1"/>
        <v>62.320283342413902</v>
      </c>
      <c r="K17" s="22">
        <v>417.1</v>
      </c>
      <c r="L17" s="42">
        <f t="shared" si="2"/>
        <v>182.10155931062428</v>
      </c>
      <c r="M17" s="43"/>
      <c r="N17" s="2">
        <v>6019</v>
      </c>
      <c r="O17" s="2">
        <v>3</v>
      </c>
    </row>
    <row r="18" spans="1:15" x14ac:dyDescent="0.2">
      <c r="A18" s="36">
        <v>10</v>
      </c>
      <c r="B18" s="37" t="s">
        <v>115</v>
      </c>
      <c r="C18" s="38"/>
      <c r="D18" s="39" t="s">
        <v>116</v>
      </c>
      <c r="E18" s="38">
        <v>1</v>
      </c>
      <c r="F18" s="40">
        <v>238.75157999999999</v>
      </c>
      <c r="G18" s="59">
        <v>57.5</v>
      </c>
      <c r="H18" s="62">
        <v>63.75</v>
      </c>
      <c r="I18" s="41">
        <f t="shared" si="0"/>
        <v>60.625</v>
      </c>
      <c r="J18" s="24">
        <f t="shared" si="1"/>
        <v>57.751672423291041</v>
      </c>
      <c r="K18" s="22">
        <v>438.5</v>
      </c>
      <c r="L18" s="42">
        <f t="shared" si="2"/>
        <v>181.48480433525052</v>
      </c>
      <c r="M18" s="43"/>
      <c r="N18" s="2">
        <v>6046</v>
      </c>
      <c r="O18" s="2">
        <v>102</v>
      </c>
    </row>
    <row r="19" spans="1:15" x14ac:dyDescent="0.2">
      <c r="A19" s="36">
        <v>11</v>
      </c>
      <c r="B19" s="37" t="s">
        <v>26</v>
      </c>
      <c r="C19" s="38"/>
      <c r="D19" s="39" t="s">
        <v>27</v>
      </c>
      <c r="E19" s="38">
        <v>0</v>
      </c>
      <c r="F19" s="40">
        <v>237.317555</v>
      </c>
      <c r="G19" s="59">
        <v>85</v>
      </c>
      <c r="H19" s="59">
        <v>78.75</v>
      </c>
      <c r="I19" s="41">
        <f t="shared" si="0"/>
        <v>81.875</v>
      </c>
      <c r="J19" s="24">
        <f t="shared" si="1"/>
        <v>73.284949548308759</v>
      </c>
      <c r="K19" s="22">
        <v>371.9</v>
      </c>
      <c r="L19" s="42">
        <f t="shared" si="2"/>
        <v>178.86225307152125</v>
      </c>
      <c r="M19" s="43"/>
      <c r="N19" s="2">
        <v>9008</v>
      </c>
      <c r="O19" s="2"/>
    </row>
    <row r="20" spans="1:15" x14ac:dyDescent="0.2">
      <c r="A20" s="36">
        <v>12</v>
      </c>
      <c r="B20" s="37" t="s">
        <v>188</v>
      </c>
      <c r="C20" s="38"/>
      <c r="D20" s="39" t="s">
        <v>189</v>
      </c>
      <c r="E20" s="38">
        <v>1</v>
      </c>
      <c r="F20" s="40">
        <v>277.44405999999998</v>
      </c>
      <c r="G20" s="59">
        <v>52.5</v>
      </c>
      <c r="H20" s="62">
        <v>61.25</v>
      </c>
      <c r="I20" s="41">
        <f t="shared" si="0"/>
        <v>56.875</v>
      </c>
      <c r="J20" s="24">
        <f t="shared" si="1"/>
        <v>55.01050587181733</v>
      </c>
      <c r="K20" s="22">
        <v>380.4</v>
      </c>
      <c r="L20" s="42">
        <f t="shared" si="2"/>
        <v>178.65598507002625</v>
      </c>
      <c r="M20" s="43"/>
      <c r="N20" s="2">
        <v>9008</v>
      </c>
      <c r="O20" s="2"/>
    </row>
    <row r="21" spans="1:15" x14ac:dyDescent="0.2">
      <c r="A21" s="36">
        <v>13</v>
      </c>
      <c r="B21" s="37" t="s">
        <v>141</v>
      </c>
      <c r="C21" s="38"/>
      <c r="D21" s="39" t="s">
        <v>142</v>
      </c>
      <c r="E21" s="38">
        <v>1</v>
      </c>
      <c r="F21" s="40">
        <v>251.07232999999999</v>
      </c>
      <c r="G21" s="59">
        <v>55</v>
      </c>
      <c r="H21" s="62">
        <v>61.25</v>
      </c>
      <c r="I21" s="41">
        <f t="shared" si="0"/>
        <v>58.125</v>
      </c>
      <c r="J21" s="24">
        <f t="shared" si="1"/>
        <v>55.924228055641898</v>
      </c>
      <c r="K21" s="22">
        <v>411.2</v>
      </c>
      <c r="L21" s="42">
        <f t="shared" si="2"/>
        <v>178.23525942510102</v>
      </c>
      <c r="M21" s="43"/>
      <c r="N21" s="2">
        <v>6046</v>
      </c>
      <c r="O21" s="2">
        <v>102</v>
      </c>
    </row>
    <row r="22" spans="1:15" x14ac:dyDescent="0.2">
      <c r="A22" s="36">
        <v>14</v>
      </c>
      <c r="B22" s="37" t="s">
        <v>41</v>
      </c>
      <c r="C22" s="38"/>
      <c r="D22" s="39" t="s">
        <v>42</v>
      </c>
      <c r="E22" s="38">
        <v>1</v>
      </c>
      <c r="F22" s="40">
        <v>232.67057</v>
      </c>
      <c r="G22" s="22">
        <v>67.5</v>
      </c>
      <c r="H22" s="62">
        <v>76.25</v>
      </c>
      <c r="I22" s="41">
        <f t="shared" si="0"/>
        <v>71.875</v>
      </c>
      <c r="J22" s="24">
        <f t="shared" si="1"/>
        <v>65.975172077712188</v>
      </c>
      <c r="K22" s="22">
        <v>355.75</v>
      </c>
      <c r="L22" s="42">
        <f t="shared" si="2"/>
        <v>178.18347673092325</v>
      </c>
      <c r="M22" s="43"/>
      <c r="N22" s="2">
        <v>9008</v>
      </c>
      <c r="O22" s="2"/>
    </row>
    <row r="23" spans="1:15" x14ac:dyDescent="0.2">
      <c r="A23" s="36">
        <v>15</v>
      </c>
      <c r="B23" s="37" t="s">
        <v>63</v>
      </c>
      <c r="C23" s="38"/>
      <c r="D23" s="39" t="s">
        <v>64</v>
      </c>
      <c r="E23" s="38">
        <v>1</v>
      </c>
      <c r="F23" s="40">
        <v>269.36768999999998</v>
      </c>
      <c r="G23" s="22">
        <v>62.5</v>
      </c>
      <c r="H23" s="62">
        <v>33.75</v>
      </c>
      <c r="I23" s="41">
        <f t="shared" si="0"/>
        <v>48.125</v>
      </c>
      <c r="J23" s="24">
        <f t="shared" si="1"/>
        <v>48.614450585045326</v>
      </c>
      <c r="K23" s="22">
        <v>427.85</v>
      </c>
      <c r="L23" s="42">
        <f t="shared" si="2"/>
        <v>176.03879898450305</v>
      </c>
      <c r="M23" s="43"/>
      <c r="N23" s="2">
        <v>6019</v>
      </c>
      <c r="O23" s="2">
        <v>3</v>
      </c>
    </row>
    <row r="24" spans="1:15" x14ac:dyDescent="0.2">
      <c r="A24" s="36">
        <v>16</v>
      </c>
      <c r="B24" s="37" t="s">
        <v>24</v>
      </c>
      <c r="C24" s="38"/>
      <c r="D24" s="39" t="s">
        <v>25</v>
      </c>
      <c r="E24" s="38">
        <v>1</v>
      </c>
      <c r="F24" s="40">
        <v>242.51797999999999</v>
      </c>
      <c r="G24" s="59">
        <v>85</v>
      </c>
      <c r="H24" s="59">
        <v>32.5</v>
      </c>
      <c r="I24" s="41">
        <f t="shared" si="0"/>
        <v>58.75</v>
      </c>
      <c r="J24" s="24">
        <f t="shared" si="1"/>
        <v>56.381089147554185</v>
      </c>
      <c r="K24" s="22">
        <v>404</v>
      </c>
      <c r="L24" s="42">
        <f t="shared" si="2"/>
        <v>175.87982990263839</v>
      </c>
      <c r="M24" s="43"/>
      <c r="N24" s="2">
        <v>6046</v>
      </c>
      <c r="O24" s="2">
        <v>102</v>
      </c>
    </row>
    <row r="25" spans="1:15" x14ac:dyDescent="0.2">
      <c r="A25" s="36">
        <v>17</v>
      </c>
      <c r="B25" s="37" t="s">
        <v>83</v>
      </c>
      <c r="C25" s="38"/>
      <c r="D25" s="39" t="s">
        <v>84</v>
      </c>
      <c r="E25" s="38">
        <v>1</v>
      </c>
      <c r="F25" s="40">
        <v>263.82951000000003</v>
      </c>
      <c r="G25" s="22">
        <v>61.25</v>
      </c>
      <c r="H25" s="62">
        <v>41.25</v>
      </c>
      <c r="I25" s="41">
        <f t="shared" si="0"/>
        <v>51.25</v>
      </c>
      <c r="J25" s="24">
        <f t="shared" si="1"/>
        <v>50.898756044606756</v>
      </c>
      <c r="K25" s="22">
        <v>412.5</v>
      </c>
      <c r="L25" s="42">
        <f t="shared" si="2"/>
        <v>175.34403677218992</v>
      </c>
      <c r="M25" s="43"/>
      <c r="N25" s="2">
        <v>6046</v>
      </c>
      <c r="O25" s="2">
        <v>102</v>
      </c>
    </row>
    <row r="26" spans="1:15" x14ac:dyDescent="0.2">
      <c r="A26" s="36">
        <v>18</v>
      </c>
      <c r="B26" s="37" t="s">
        <v>51</v>
      </c>
      <c r="C26" s="38"/>
      <c r="D26" s="39" t="s">
        <v>52</v>
      </c>
      <c r="E26" s="38">
        <v>1</v>
      </c>
      <c r="F26" s="40">
        <v>243.08932999999999</v>
      </c>
      <c r="G26" s="22">
        <v>65</v>
      </c>
      <c r="H26" s="62">
        <v>70</v>
      </c>
      <c r="I26" s="41">
        <f t="shared" si="0"/>
        <v>67.5</v>
      </c>
      <c r="J26" s="24">
        <f t="shared" si="1"/>
        <v>62.777144434326182</v>
      </c>
      <c r="K26" s="22">
        <v>335</v>
      </c>
      <c r="L26" s="42">
        <f t="shared" si="2"/>
        <v>173.82891158816165</v>
      </c>
      <c r="M26" s="43"/>
      <c r="N26" s="2">
        <v>6046</v>
      </c>
      <c r="O26" s="2">
        <v>102</v>
      </c>
    </row>
    <row r="27" spans="1:15" x14ac:dyDescent="0.2">
      <c r="A27" s="36">
        <v>19</v>
      </c>
      <c r="B27" s="37" t="s">
        <v>69</v>
      </c>
      <c r="C27" s="38"/>
      <c r="D27" s="39" t="s">
        <v>70</v>
      </c>
      <c r="E27" s="38">
        <v>1</v>
      </c>
      <c r="F27" s="40">
        <v>206.42622</v>
      </c>
      <c r="G27" s="59">
        <v>62.5</v>
      </c>
      <c r="H27" s="62">
        <v>52.5</v>
      </c>
      <c r="I27" s="41">
        <f t="shared" si="0"/>
        <v>57.5</v>
      </c>
      <c r="J27" s="24">
        <f t="shared" si="1"/>
        <v>55.467366963729617</v>
      </c>
      <c r="K27" s="22">
        <v>452.15</v>
      </c>
      <c r="L27" s="42">
        <f t="shared" si="2"/>
        <v>173.61158774756368</v>
      </c>
      <c r="M27" s="43"/>
      <c r="N27" s="2">
        <v>6019</v>
      </c>
      <c r="O27" s="2">
        <v>3</v>
      </c>
    </row>
    <row r="28" spans="1:15" x14ac:dyDescent="0.2">
      <c r="A28" s="36">
        <v>20</v>
      </c>
      <c r="B28" s="37" t="s">
        <v>192</v>
      </c>
      <c r="C28" s="38"/>
      <c r="D28" s="39" t="s">
        <v>193</v>
      </c>
      <c r="E28" s="38">
        <v>1</v>
      </c>
      <c r="F28" s="40">
        <v>251.56224</v>
      </c>
      <c r="G28" s="59">
        <v>52.5</v>
      </c>
      <c r="H28" s="62">
        <v>60</v>
      </c>
      <c r="I28" s="41">
        <f t="shared" si="0"/>
        <v>56.25</v>
      </c>
      <c r="J28" s="24">
        <f t="shared" si="1"/>
        <v>54.553644779905042</v>
      </c>
      <c r="K28" s="22">
        <v>388.85</v>
      </c>
      <c r="L28" s="42">
        <f t="shared" si="2"/>
        <v>173.61045719248892</v>
      </c>
      <c r="M28" s="43"/>
      <c r="N28" s="2">
        <v>6019</v>
      </c>
      <c r="O28" s="2">
        <v>3</v>
      </c>
    </row>
    <row r="29" spans="1:15" x14ac:dyDescent="0.2">
      <c r="A29" s="36">
        <v>21</v>
      </c>
      <c r="B29" s="37">
        <v>414</v>
      </c>
      <c r="C29" s="19"/>
      <c r="D29" s="20" t="s">
        <v>32</v>
      </c>
      <c r="E29" s="38">
        <v>1</v>
      </c>
      <c r="F29" s="40">
        <v>208.97451000000001</v>
      </c>
      <c r="G29" s="59">
        <v>72.5</v>
      </c>
      <c r="H29" s="62">
        <v>66.25</v>
      </c>
      <c r="I29" s="41">
        <f t="shared" si="0"/>
        <v>69.375</v>
      </c>
      <c r="J29" s="24">
        <f t="shared" si="1"/>
        <v>64.147727710063037</v>
      </c>
      <c r="K29" s="22">
        <v>371.2</v>
      </c>
      <c r="L29" s="42">
        <f t="shared" si="2"/>
        <v>172.99523362077375</v>
      </c>
      <c r="M29" s="43"/>
      <c r="N29" s="2">
        <v>6026</v>
      </c>
      <c r="O29" s="2"/>
    </row>
    <row r="30" spans="1:15" x14ac:dyDescent="0.2">
      <c r="A30" s="36">
        <v>22</v>
      </c>
      <c r="B30" s="37" t="s">
        <v>139</v>
      </c>
      <c r="C30" s="38"/>
      <c r="D30" s="39" t="s">
        <v>140</v>
      </c>
      <c r="E30" s="38">
        <v>1</v>
      </c>
      <c r="F30" s="40">
        <v>252.09528</v>
      </c>
      <c r="G30" s="59">
        <v>55</v>
      </c>
      <c r="H30" s="62">
        <v>41.25</v>
      </c>
      <c r="I30" s="41">
        <f t="shared" si="0"/>
        <v>48.125</v>
      </c>
      <c r="J30" s="24">
        <f t="shared" si="1"/>
        <v>48.614450585045326</v>
      </c>
      <c r="K30" s="22">
        <v>431.35</v>
      </c>
      <c r="L30" s="42">
        <f t="shared" si="2"/>
        <v>172.72886878450302</v>
      </c>
      <c r="M30" s="43"/>
      <c r="N30" s="2">
        <v>9008</v>
      </c>
      <c r="O30" s="2"/>
    </row>
    <row r="31" spans="1:15" x14ac:dyDescent="0.2">
      <c r="A31" s="36">
        <v>23</v>
      </c>
      <c r="B31" s="37" t="s">
        <v>91</v>
      </c>
      <c r="C31" s="38"/>
      <c r="D31" s="39" t="s">
        <v>92</v>
      </c>
      <c r="E31" s="38">
        <v>1</v>
      </c>
      <c r="F31" s="40">
        <v>223.80865</v>
      </c>
      <c r="G31" s="59">
        <v>60</v>
      </c>
      <c r="H31" s="62">
        <v>53.75</v>
      </c>
      <c r="I31" s="41">
        <f t="shared" si="0"/>
        <v>56.875</v>
      </c>
      <c r="J31" s="24">
        <f t="shared" si="1"/>
        <v>55.01050587181733</v>
      </c>
      <c r="K31" s="22">
        <v>410.35</v>
      </c>
      <c r="L31" s="42">
        <f t="shared" si="2"/>
        <v>171.04919487002627</v>
      </c>
      <c r="M31" s="43"/>
      <c r="N31" s="2">
        <v>6046</v>
      </c>
      <c r="O31" s="2">
        <v>102</v>
      </c>
    </row>
    <row r="32" spans="1:15" x14ac:dyDescent="0.2">
      <c r="A32" s="36">
        <v>24</v>
      </c>
      <c r="B32" s="37" t="s">
        <v>73</v>
      </c>
      <c r="C32" s="38"/>
      <c r="D32" s="39" t="s">
        <v>74</v>
      </c>
      <c r="E32" s="38">
        <v>1</v>
      </c>
      <c r="F32" s="40">
        <v>224.72228999999999</v>
      </c>
      <c r="G32" s="59">
        <v>62.5</v>
      </c>
      <c r="H32" s="62">
        <v>40</v>
      </c>
      <c r="I32" s="41">
        <f t="shared" si="0"/>
        <v>51.25</v>
      </c>
      <c r="J32" s="24">
        <f t="shared" si="1"/>
        <v>50.898756044606756</v>
      </c>
      <c r="K32" s="22">
        <v>442.95</v>
      </c>
      <c r="L32" s="42">
        <f t="shared" si="2"/>
        <v>171.00344837218989</v>
      </c>
      <c r="M32" s="43"/>
      <c r="N32" s="2">
        <v>6019</v>
      </c>
      <c r="O32" s="2">
        <v>3</v>
      </c>
    </row>
    <row r="33" spans="1:15" x14ac:dyDescent="0.2">
      <c r="A33" s="36">
        <v>25</v>
      </c>
      <c r="B33" s="37" t="s">
        <v>93</v>
      </c>
      <c r="C33" s="38"/>
      <c r="D33" s="39" t="s">
        <v>94</v>
      </c>
      <c r="E33" s="38">
        <v>0</v>
      </c>
      <c r="F33" s="40">
        <v>277.84125</v>
      </c>
      <c r="G33" s="59">
        <v>60</v>
      </c>
      <c r="H33" s="62">
        <v>72.5</v>
      </c>
      <c r="I33" s="41">
        <f t="shared" si="0"/>
        <v>66.25</v>
      </c>
      <c r="J33" s="24">
        <f t="shared" si="1"/>
        <v>61.863422250501614</v>
      </c>
      <c r="K33" s="22">
        <v>338.55</v>
      </c>
      <c r="L33" s="42">
        <f t="shared" si="2"/>
        <v>170.7457790330869</v>
      </c>
      <c r="M33" s="43"/>
      <c r="N33" s="2">
        <v>6009</v>
      </c>
      <c r="O33" s="2">
        <v>1</v>
      </c>
    </row>
    <row r="34" spans="1:15" x14ac:dyDescent="0.2">
      <c r="A34" s="36">
        <v>26</v>
      </c>
      <c r="B34" s="37" t="s">
        <v>22</v>
      </c>
      <c r="C34" s="38"/>
      <c r="D34" s="39" t="s">
        <v>23</v>
      </c>
      <c r="E34" s="38">
        <v>1</v>
      </c>
      <c r="F34" s="40">
        <v>205.62705</v>
      </c>
      <c r="G34" s="59">
        <v>86.25</v>
      </c>
      <c r="H34" s="59">
        <v>60</v>
      </c>
      <c r="I34" s="41">
        <f t="shared" si="0"/>
        <v>73.125</v>
      </c>
      <c r="J34" s="24">
        <f t="shared" si="1"/>
        <v>66.888894261536763</v>
      </c>
      <c r="K34" s="22">
        <v>334.6</v>
      </c>
      <c r="L34" s="42">
        <f t="shared" si="2"/>
        <v>170.34195728599801</v>
      </c>
      <c r="M34" s="43"/>
      <c r="N34" s="2">
        <v>6019</v>
      </c>
      <c r="O34" s="2">
        <v>3</v>
      </c>
    </row>
    <row r="35" spans="1:15" x14ac:dyDescent="0.2">
      <c r="A35" s="36">
        <v>27</v>
      </c>
      <c r="B35" s="37" t="s">
        <v>113</v>
      </c>
      <c r="C35" s="38"/>
      <c r="D35" s="39" t="s">
        <v>114</v>
      </c>
      <c r="E35" s="38">
        <v>1</v>
      </c>
      <c r="F35" s="40">
        <v>209.04496</v>
      </c>
      <c r="G35" s="59">
        <v>57.5</v>
      </c>
      <c r="H35" s="62">
        <v>62.5</v>
      </c>
      <c r="I35" s="41">
        <f t="shared" si="0"/>
        <v>60</v>
      </c>
      <c r="J35" s="24">
        <f t="shared" si="1"/>
        <v>57.294811331378753</v>
      </c>
      <c r="K35" s="22">
        <v>405.9</v>
      </c>
      <c r="L35" s="42">
        <f t="shared" si="2"/>
        <v>169.85082045771316</v>
      </c>
      <c r="M35" s="43"/>
      <c r="N35" s="2">
        <v>6046</v>
      </c>
      <c r="O35" s="2">
        <v>102</v>
      </c>
    </row>
    <row r="36" spans="1:15" x14ac:dyDescent="0.2">
      <c r="A36" s="36">
        <v>28</v>
      </c>
      <c r="B36" s="37" t="s">
        <v>206</v>
      </c>
      <c r="C36" s="38"/>
      <c r="D36" s="39" t="s">
        <v>207</v>
      </c>
      <c r="E36" s="38">
        <v>1</v>
      </c>
      <c r="F36" s="40">
        <v>249.40550999999999</v>
      </c>
      <c r="G36" s="59">
        <v>51.25</v>
      </c>
      <c r="H36" s="62">
        <v>33.75</v>
      </c>
      <c r="I36" s="41">
        <f t="shared" si="0"/>
        <v>42.5</v>
      </c>
      <c r="J36" s="24">
        <f t="shared" si="1"/>
        <v>44.502700757834759</v>
      </c>
      <c r="K36" s="22">
        <v>446.8</v>
      </c>
      <c r="L36" s="42">
        <f t="shared" si="2"/>
        <v>169.48937208666666</v>
      </c>
      <c r="M36" s="43"/>
      <c r="N36" s="2">
        <v>6026</v>
      </c>
      <c r="O36" s="2"/>
    </row>
    <row r="37" spans="1:15" x14ac:dyDescent="0.2">
      <c r="A37" s="36">
        <v>29</v>
      </c>
      <c r="B37" s="37" t="s">
        <v>20</v>
      </c>
      <c r="C37" s="38"/>
      <c r="D37" s="39" t="s">
        <v>21</v>
      </c>
      <c r="E37" s="38">
        <v>1</v>
      </c>
      <c r="F37" s="40">
        <v>235.22923</v>
      </c>
      <c r="G37" s="22">
        <v>86.25</v>
      </c>
      <c r="H37" s="22">
        <v>83.75</v>
      </c>
      <c r="I37" s="41">
        <f t="shared" si="0"/>
        <v>85</v>
      </c>
      <c r="J37" s="24">
        <f t="shared" si="1"/>
        <v>75.569255007870183</v>
      </c>
      <c r="K37" s="22">
        <v>413.25</v>
      </c>
      <c r="L37" s="42">
        <f>IF(E37=1,(1.17*J37)+(0.07*K37)+(0.22*F37),(1.17*J37)+(0.11*K37)+(0.22*F37))</f>
        <v>169.09395895920812</v>
      </c>
      <c r="M37" s="43">
        <v>1</v>
      </c>
      <c r="N37" s="2">
        <v>6046</v>
      </c>
      <c r="O37" s="2">
        <v>102</v>
      </c>
    </row>
    <row r="38" spans="1:15" ht="13.5" thickBot="1" x14ac:dyDescent="0.25">
      <c r="A38" s="45">
        <v>30</v>
      </c>
      <c r="B38" s="46" t="s">
        <v>55</v>
      </c>
      <c r="C38" s="47"/>
      <c r="D38" s="48" t="s">
        <v>56</v>
      </c>
      <c r="E38" s="47">
        <v>0</v>
      </c>
      <c r="F38" s="50">
        <v>246.37130999999999</v>
      </c>
      <c r="G38" s="60">
        <v>65</v>
      </c>
      <c r="H38" s="63">
        <v>58.75</v>
      </c>
      <c r="I38" s="51">
        <f t="shared" si="0"/>
        <v>61.875</v>
      </c>
      <c r="J38" s="26">
        <f t="shared" si="1"/>
        <v>58.665394607115616</v>
      </c>
      <c r="K38" s="52">
        <v>410.25</v>
      </c>
      <c r="L38" s="53">
        <f>IF(E38=1,(1.17*J38)+(0.14*K38)+(0.22*F38),(1.17*J38)+(0.11*K38)+(0.22*F38))</f>
        <v>167.96769989032526</v>
      </c>
      <c r="M38" s="54"/>
      <c r="N38" s="2">
        <v>9008</v>
      </c>
      <c r="O38" s="2"/>
    </row>
    <row r="39" spans="1:15" s="66" customFormat="1" ht="36.75" customHeight="1" thickBot="1" x14ac:dyDescent="0.25">
      <c r="A39" s="68" t="s">
        <v>250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65"/>
      <c r="O39" s="65"/>
    </row>
    <row r="40" spans="1:15" x14ac:dyDescent="0.2">
      <c r="A40" s="27">
        <v>31</v>
      </c>
      <c r="B40" s="28" t="s">
        <v>218</v>
      </c>
      <c r="C40" s="29"/>
      <c r="D40" s="30" t="s">
        <v>219</v>
      </c>
      <c r="E40" s="67">
        <v>0</v>
      </c>
      <c r="F40" s="31">
        <v>314.20472999999998</v>
      </c>
      <c r="G40" s="21">
        <v>50</v>
      </c>
      <c r="H40" s="32">
        <v>32.5</v>
      </c>
      <c r="I40" s="33">
        <f t="shared" ref="I40:I71" si="3">(G40+H40)/2</f>
        <v>41.25</v>
      </c>
      <c r="J40" s="25">
        <f t="shared" ref="J40:J71" si="4">10*((I40-K$131)/K$132)+50</f>
        <v>43.588978574010184</v>
      </c>
      <c r="K40" s="21">
        <v>434.85</v>
      </c>
      <c r="L40" s="34">
        <f t="shared" ref="L40:L71" si="5">IF(E40=1,(1.17*J40)+(0.14*K40)+(0.22*F40),(1.17*J40)+(0.11*K40)+(0.22*F40))</f>
        <v>167.95764553159191</v>
      </c>
      <c r="M40" s="35"/>
      <c r="N40" s="2">
        <v>6046</v>
      </c>
      <c r="O40" s="2">
        <v>102</v>
      </c>
    </row>
    <row r="41" spans="1:15" x14ac:dyDescent="0.2">
      <c r="A41" s="36">
        <v>32</v>
      </c>
      <c r="B41" s="37" t="s">
        <v>210</v>
      </c>
      <c r="C41" s="38"/>
      <c r="D41" s="39" t="s">
        <v>211</v>
      </c>
      <c r="E41" s="38">
        <v>1</v>
      </c>
      <c r="F41" s="40">
        <v>236.12594999999999</v>
      </c>
      <c r="G41" s="59">
        <v>51.25</v>
      </c>
      <c r="H41" s="62">
        <v>35</v>
      </c>
      <c r="I41" s="41">
        <f t="shared" si="3"/>
        <v>43.125</v>
      </c>
      <c r="J41" s="24">
        <f t="shared" si="4"/>
        <v>44.959561849747047</v>
      </c>
      <c r="K41" s="22">
        <v>449.8</v>
      </c>
      <c r="L41" s="42">
        <f t="shared" si="5"/>
        <v>167.52239636420404</v>
      </c>
      <c r="M41" s="43"/>
      <c r="N41" s="2">
        <v>9008</v>
      </c>
      <c r="O41" s="2"/>
    </row>
    <row r="42" spans="1:15" x14ac:dyDescent="0.2">
      <c r="A42" s="36">
        <v>33</v>
      </c>
      <c r="B42" s="37" t="s">
        <v>77</v>
      </c>
      <c r="C42" s="38"/>
      <c r="D42" s="39" t="s">
        <v>78</v>
      </c>
      <c r="E42" s="38">
        <v>1</v>
      </c>
      <c r="F42" s="40">
        <v>255.39698999999999</v>
      </c>
      <c r="G42" s="22">
        <v>61.25</v>
      </c>
      <c r="H42" s="62">
        <v>27.5</v>
      </c>
      <c r="I42" s="41">
        <f t="shared" si="3"/>
        <v>44.375</v>
      </c>
      <c r="J42" s="24">
        <f t="shared" si="4"/>
        <v>45.873284033571615</v>
      </c>
      <c r="K42" s="22">
        <v>409.15</v>
      </c>
      <c r="L42" s="42">
        <f t="shared" si="5"/>
        <v>167.14008011927876</v>
      </c>
      <c r="M42" s="43"/>
      <c r="N42" s="2">
        <v>6046</v>
      </c>
      <c r="O42" s="2">
        <v>102</v>
      </c>
    </row>
    <row r="43" spans="1:15" x14ac:dyDescent="0.2">
      <c r="A43" s="36">
        <v>34</v>
      </c>
      <c r="B43" s="37" t="s">
        <v>227</v>
      </c>
      <c r="C43" s="38"/>
      <c r="D43" s="39" t="s">
        <v>228</v>
      </c>
      <c r="E43" s="44">
        <v>1</v>
      </c>
      <c r="F43" s="40">
        <v>200.82238000000001</v>
      </c>
      <c r="G43" s="59">
        <v>50</v>
      </c>
      <c r="H43" s="62">
        <v>62.5</v>
      </c>
      <c r="I43" s="41">
        <f t="shared" si="3"/>
        <v>56.25</v>
      </c>
      <c r="J43" s="24">
        <f t="shared" si="4"/>
        <v>54.553644779905042</v>
      </c>
      <c r="K43" s="22">
        <v>421.75</v>
      </c>
      <c r="L43" s="42">
        <f t="shared" si="5"/>
        <v>167.0536879924889</v>
      </c>
      <c r="M43" s="43"/>
      <c r="N43" s="2">
        <v>9008</v>
      </c>
      <c r="O43" s="2"/>
    </row>
    <row r="44" spans="1:15" x14ac:dyDescent="0.2">
      <c r="A44" s="36">
        <v>35</v>
      </c>
      <c r="B44" s="37" t="s">
        <v>57</v>
      </c>
      <c r="C44" s="38"/>
      <c r="D44" s="39" t="s">
        <v>58</v>
      </c>
      <c r="E44" s="38">
        <v>1</v>
      </c>
      <c r="F44" s="40">
        <v>267.79259999999999</v>
      </c>
      <c r="G44" s="22">
        <v>63.75</v>
      </c>
      <c r="H44" s="62">
        <v>25.5</v>
      </c>
      <c r="I44" s="41">
        <f t="shared" si="3"/>
        <v>44.625</v>
      </c>
      <c r="J44" s="24">
        <f t="shared" si="4"/>
        <v>46.056028470336528</v>
      </c>
      <c r="K44" s="22">
        <v>386.95</v>
      </c>
      <c r="L44" s="42">
        <f t="shared" si="5"/>
        <v>166.97292531029376</v>
      </c>
      <c r="M44" s="43"/>
      <c r="N44" s="2">
        <v>9008</v>
      </c>
      <c r="O44" s="2"/>
    </row>
    <row r="45" spans="1:15" x14ac:dyDescent="0.2">
      <c r="A45" s="36">
        <v>36</v>
      </c>
      <c r="B45" s="37" t="s">
        <v>111</v>
      </c>
      <c r="C45" s="38"/>
      <c r="D45" s="39" t="s">
        <v>112</v>
      </c>
      <c r="E45" s="38">
        <v>1</v>
      </c>
      <c r="F45" s="40">
        <v>227.79586</v>
      </c>
      <c r="G45" s="59">
        <v>57.5</v>
      </c>
      <c r="H45" s="62">
        <v>37.5</v>
      </c>
      <c r="I45" s="41">
        <f t="shared" si="3"/>
        <v>47.5</v>
      </c>
      <c r="J45" s="24">
        <f t="shared" si="4"/>
        <v>48.157589493133045</v>
      </c>
      <c r="K45" s="22">
        <v>431.65</v>
      </c>
      <c r="L45" s="42">
        <f t="shared" si="5"/>
        <v>166.89046890696568</v>
      </c>
      <c r="M45" s="43"/>
      <c r="N45" s="2">
        <v>6046</v>
      </c>
      <c r="O45" s="2">
        <v>102</v>
      </c>
    </row>
    <row r="46" spans="1:15" x14ac:dyDescent="0.2">
      <c r="A46" s="36">
        <v>37</v>
      </c>
      <c r="B46" s="37" t="s">
        <v>229</v>
      </c>
      <c r="C46" s="38"/>
      <c r="D46" s="39" t="s">
        <v>230</v>
      </c>
      <c r="E46" s="38">
        <v>1</v>
      </c>
      <c r="F46" s="40">
        <v>202.14223000000001</v>
      </c>
      <c r="G46" s="59">
        <v>50</v>
      </c>
      <c r="H46" s="62">
        <v>61.25</v>
      </c>
      <c r="I46" s="41">
        <f t="shared" si="3"/>
        <v>55.625</v>
      </c>
      <c r="J46" s="24">
        <f t="shared" si="4"/>
        <v>54.096783687992755</v>
      </c>
      <c r="K46" s="22">
        <v>413.45</v>
      </c>
      <c r="L46" s="42">
        <f t="shared" si="5"/>
        <v>165.64752751495152</v>
      </c>
      <c r="M46" s="43"/>
      <c r="N46" s="2">
        <v>6046</v>
      </c>
      <c r="O46" s="2">
        <v>102</v>
      </c>
    </row>
    <row r="47" spans="1:15" x14ac:dyDescent="0.2">
      <c r="A47" s="36">
        <v>38</v>
      </c>
      <c r="B47" s="37" t="s">
        <v>61</v>
      </c>
      <c r="C47" s="38"/>
      <c r="D47" s="39" t="s">
        <v>62</v>
      </c>
      <c r="E47" s="38">
        <v>0</v>
      </c>
      <c r="F47" s="40">
        <v>285.66084999999998</v>
      </c>
      <c r="G47" s="59">
        <v>63.75</v>
      </c>
      <c r="H47" s="62">
        <v>36.25</v>
      </c>
      <c r="I47" s="41">
        <f t="shared" si="3"/>
        <v>50</v>
      </c>
      <c r="J47" s="24">
        <f t="shared" si="4"/>
        <v>49.985033860782188</v>
      </c>
      <c r="K47" s="22">
        <v>399.8</v>
      </c>
      <c r="L47" s="42">
        <f t="shared" si="5"/>
        <v>165.30587661711516</v>
      </c>
      <c r="M47" s="43"/>
      <c r="N47" s="2">
        <v>6046</v>
      </c>
      <c r="O47" s="2">
        <v>102</v>
      </c>
    </row>
    <row r="48" spans="1:15" x14ac:dyDescent="0.2">
      <c r="A48" s="36">
        <v>39</v>
      </c>
      <c r="B48" s="37" t="s">
        <v>53</v>
      </c>
      <c r="C48" s="38"/>
      <c r="D48" s="39" t="s">
        <v>54</v>
      </c>
      <c r="E48" s="38">
        <v>0</v>
      </c>
      <c r="F48" s="40">
        <v>246.78441000000001</v>
      </c>
      <c r="G48" s="59">
        <v>65</v>
      </c>
      <c r="H48" s="62">
        <v>67.5</v>
      </c>
      <c r="I48" s="41">
        <f t="shared" si="3"/>
        <v>66.25</v>
      </c>
      <c r="J48" s="24">
        <f t="shared" si="4"/>
        <v>61.863422250501614</v>
      </c>
      <c r="K48" s="22">
        <v>346.6</v>
      </c>
      <c r="L48" s="42">
        <f t="shared" si="5"/>
        <v>164.79877423308687</v>
      </c>
      <c r="M48" s="43"/>
      <c r="N48" s="2">
        <v>9008</v>
      </c>
      <c r="O48" s="2"/>
    </row>
    <row r="49" spans="1:15" x14ac:dyDescent="0.2">
      <c r="A49" s="36">
        <v>40</v>
      </c>
      <c r="B49" s="37" t="s">
        <v>49</v>
      </c>
      <c r="C49" s="38"/>
      <c r="D49" s="39" t="s">
        <v>50</v>
      </c>
      <c r="E49" s="38">
        <v>1</v>
      </c>
      <c r="F49" s="40">
        <v>208.0994</v>
      </c>
      <c r="G49" s="22">
        <v>66.25</v>
      </c>
      <c r="H49" s="62">
        <v>40</v>
      </c>
      <c r="I49" s="41">
        <f t="shared" si="3"/>
        <v>53.125</v>
      </c>
      <c r="J49" s="24">
        <f t="shared" si="4"/>
        <v>52.269339320343612</v>
      </c>
      <c r="K49" s="22">
        <v>411.45</v>
      </c>
      <c r="L49" s="42">
        <f t="shared" si="5"/>
        <v>164.53999500480202</v>
      </c>
      <c r="M49" s="43"/>
      <c r="N49" s="2">
        <v>6019</v>
      </c>
      <c r="O49" s="2">
        <v>3</v>
      </c>
    </row>
    <row r="50" spans="1:15" x14ac:dyDescent="0.2">
      <c r="A50" s="36">
        <v>41</v>
      </c>
      <c r="B50" s="37" t="s">
        <v>85</v>
      </c>
      <c r="C50" s="38"/>
      <c r="D50" s="39" t="s">
        <v>86</v>
      </c>
      <c r="E50" s="38">
        <v>1</v>
      </c>
      <c r="F50" s="40">
        <v>218.07277999999999</v>
      </c>
      <c r="G50" s="22">
        <v>60</v>
      </c>
      <c r="H50" s="62">
        <v>57.5</v>
      </c>
      <c r="I50" s="41">
        <f t="shared" si="3"/>
        <v>58.75</v>
      </c>
      <c r="J50" s="24">
        <f t="shared" si="4"/>
        <v>56.381089147554185</v>
      </c>
      <c r="K50" s="22">
        <v>360</v>
      </c>
      <c r="L50" s="42">
        <f t="shared" si="5"/>
        <v>164.34188590263841</v>
      </c>
      <c r="M50" s="43"/>
      <c r="N50" s="2">
        <v>9008</v>
      </c>
      <c r="O50" s="2"/>
    </row>
    <row r="51" spans="1:15" x14ac:dyDescent="0.2">
      <c r="A51" s="36">
        <v>42</v>
      </c>
      <c r="B51" s="37" t="s">
        <v>194</v>
      </c>
      <c r="C51" s="38"/>
      <c r="D51" s="39" t="s">
        <v>195</v>
      </c>
      <c r="E51" s="38">
        <v>1</v>
      </c>
      <c r="F51" s="40">
        <v>246.36521999999999</v>
      </c>
      <c r="G51" s="59">
        <v>52.5</v>
      </c>
      <c r="H51" s="62">
        <v>41.25</v>
      </c>
      <c r="I51" s="41">
        <f t="shared" si="3"/>
        <v>46.875</v>
      </c>
      <c r="J51" s="24">
        <f t="shared" si="4"/>
        <v>47.700728401220758</v>
      </c>
      <c r="K51" s="22">
        <v>386.5</v>
      </c>
      <c r="L51" s="42">
        <f t="shared" si="5"/>
        <v>164.12020062942827</v>
      </c>
      <c r="M51" s="43"/>
      <c r="N51" s="2">
        <v>6006</v>
      </c>
      <c r="O51" s="2">
        <v>2</v>
      </c>
    </row>
    <row r="52" spans="1:15" x14ac:dyDescent="0.2">
      <c r="A52" s="36">
        <v>43</v>
      </c>
      <c r="B52" s="37" t="s">
        <v>235</v>
      </c>
      <c r="C52" s="38"/>
      <c r="D52" s="39" t="s">
        <v>236</v>
      </c>
      <c r="E52" s="38">
        <v>1</v>
      </c>
      <c r="F52" s="40">
        <v>299.85946000000001</v>
      </c>
      <c r="G52" s="59">
        <v>50</v>
      </c>
      <c r="H52" s="62">
        <v>10</v>
      </c>
      <c r="I52" s="41">
        <f t="shared" si="3"/>
        <v>30</v>
      </c>
      <c r="J52" s="24">
        <f t="shared" si="4"/>
        <v>35.365478919589044</v>
      </c>
      <c r="K52" s="22">
        <v>400.2</v>
      </c>
      <c r="L52" s="42">
        <f t="shared" si="5"/>
        <v>163.3746915359192</v>
      </c>
      <c r="M52" s="43"/>
      <c r="N52" s="2">
        <v>6026</v>
      </c>
      <c r="O52" s="2"/>
    </row>
    <row r="53" spans="1:15" x14ac:dyDescent="0.2">
      <c r="A53" s="36">
        <v>44</v>
      </c>
      <c r="B53" s="37" t="s">
        <v>121</v>
      </c>
      <c r="C53" s="38"/>
      <c r="D53" s="39" t="s">
        <v>122</v>
      </c>
      <c r="E53" s="38">
        <v>1</v>
      </c>
      <c r="F53" s="40">
        <v>235.02457999999999</v>
      </c>
      <c r="G53" s="22">
        <v>56.25</v>
      </c>
      <c r="H53" s="62">
        <v>32.5</v>
      </c>
      <c r="I53" s="41">
        <f t="shared" si="3"/>
        <v>44.375</v>
      </c>
      <c r="J53" s="24">
        <f t="shared" si="4"/>
        <v>45.873284033571615</v>
      </c>
      <c r="K53" s="22">
        <v>413.95</v>
      </c>
      <c r="L53" s="42">
        <f t="shared" si="5"/>
        <v>163.3301499192788</v>
      </c>
      <c r="M53" s="43"/>
      <c r="N53" s="2">
        <v>6026</v>
      </c>
      <c r="O53" s="2"/>
    </row>
    <row r="54" spans="1:15" x14ac:dyDescent="0.2">
      <c r="A54" s="36">
        <v>45</v>
      </c>
      <c r="B54" s="37" t="s">
        <v>59</v>
      </c>
      <c r="C54" s="38"/>
      <c r="D54" s="39" t="s">
        <v>60</v>
      </c>
      <c r="E54" s="38">
        <v>1</v>
      </c>
      <c r="F54" s="40">
        <v>241.59135000000001</v>
      </c>
      <c r="G54" s="59">
        <v>63.75</v>
      </c>
      <c r="H54" s="62">
        <v>35</v>
      </c>
      <c r="I54" s="41">
        <f t="shared" si="3"/>
        <v>49.375</v>
      </c>
      <c r="J54" s="24">
        <f t="shared" si="4"/>
        <v>49.528172768869901</v>
      </c>
      <c r="K54" s="22">
        <v>371.05</v>
      </c>
      <c r="L54" s="42">
        <f t="shared" si="5"/>
        <v>163.0450591395778</v>
      </c>
      <c r="M54" s="43"/>
      <c r="N54" s="2">
        <v>9008</v>
      </c>
      <c r="O54" s="2"/>
    </row>
    <row r="55" spans="1:15" x14ac:dyDescent="0.2">
      <c r="A55" s="36">
        <v>46</v>
      </c>
      <c r="B55" s="37" t="s">
        <v>149</v>
      </c>
      <c r="C55" s="38"/>
      <c r="D55" s="39" t="s">
        <v>150</v>
      </c>
      <c r="E55" s="38">
        <v>1</v>
      </c>
      <c r="F55" s="40">
        <v>272.76422000000002</v>
      </c>
      <c r="G55" s="22">
        <v>53.75</v>
      </c>
      <c r="H55" s="62">
        <v>10</v>
      </c>
      <c r="I55" s="41">
        <f t="shared" si="3"/>
        <v>31.875</v>
      </c>
      <c r="J55" s="24">
        <f t="shared" si="4"/>
        <v>36.7360621953259</v>
      </c>
      <c r="K55" s="22">
        <v>426.8</v>
      </c>
      <c r="L55" s="42">
        <f t="shared" si="5"/>
        <v>162.74132116853133</v>
      </c>
      <c r="M55" s="43"/>
      <c r="N55" s="2">
        <v>9008</v>
      </c>
      <c r="O55" s="2"/>
    </row>
    <row r="56" spans="1:15" x14ac:dyDescent="0.2">
      <c r="A56" s="36">
        <v>47</v>
      </c>
      <c r="B56" s="37" t="s">
        <v>152</v>
      </c>
      <c r="C56" s="38"/>
      <c r="D56" s="39" t="s">
        <v>153</v>
      </c>
      <c r="E56" s="38">
        <v>1</v>
      </c>
      <c r="F56" s="40">
        <v>229.83582000000001</v>
      </c>
      <c r="G56" s="22">
        <v>53.75</v>
      </c>
      <c r="H56" s="62">
        <v>58.75</v>
      </c>
      <c r="I56" s="41">
        <f t="shared" si="3"/>
        <v>56.25</v>
      </c>
      <c r="J56" s="24">
        <f t="shared" si="4"/>
        <v>54.553644779905042</v>
      </c>
      <c r="K56" s="22">
        <v>342.4</v>
      </c>
      <c r="L56" s="42">
        <f t="shared" si="5"/>
        <v>162.32764479248891</v>
      </c>
      <c r="M56" s="43"/>
      <c r="N56" s="2">
        <v>6046</v>
      </c>
      <c r="O56" s="2">
        <v>102</v>
      </c>
    </row>
    <row r="57" spans="1:15" x14ac:dyDescent="0.2">
      <c r="A57" s="36">
        <v>48</v>
      </c>
      <c r="B57" s="37" t="s">
        <v>147</v>
      </c>
      <c r="C57" s="38"/>
      <c r="D57" s="39" t="s">
        <v>148</v>
      </c>
      <c r="E57" s="44">
        <v>0</v>
      </c>
      <c r="F57" s="40">
        <v>281.26844</v>
      </c>
      <c r="G57" s="59">
        <v>55</v>
      </c>
      <c r="H57" s="62">
        <v>40</v>
      </c>
      <c r="I57" s="41">
        <f t="shared" si="3"/>
        <v>47.5</v>
      </c>
      <c r="J57" s="24">
        <f t="shared" si="4"/>
        <v>48.157589493133045</v>
      </c>
      <c r="K57" s="22">
        <v>399.05</v>
      </c>
      <c r="L57" s="42">
        <f t="shared" si="5"/>
        <v>162.11893650696567</v>
      </c>
      <c r="M57" s="43"/>
      <c r="N57" s="2">
        <v>9008</v>
      </c>
      <c r="O57" s="2"/>
    </row>
    <row r="58" spans="1:15" x14ac:dyDescent="0.2">
      <c r="A58" s="36">
        <v>49</v>
      </c>
      <c r="B58" s="37" t="s">
        <v>176</v>
      </c>
      <c r="C58" s="38"/>
      <c r="D58" s="39" t="s">
        <v>177</v>
      </c>
      <c r="E58" s="38">
        <v>1</v>
      </c>
      <c r="F58" s="40">
        <v>238.73455000000001</v>
      </c>
      <c r="G58" s="22">
        <v>52.5</v>
      </c>
      <c r="H58" s="62">
        <v>35</v>
      </c>
      <c r="I58" s="41">
        <f t="shared" si="3"/>
        <v>43.75</v>
      </c>
      <c r="J58" s="24">
        <f t="shared" si="4"/>
        <v>45.416422941659327</v>
      </c>
      <c r="K58" s="22">
        <v>397.95</v>
      </c>
      <c r="L58" s="42">
        <f t="shared" si="5"/>
        <v>161.37181584174141</v>
      </c>
      <c r="M58" s="43"/>
      <c r="N58" s="2">
        <v>6047</v>
      </c>
      <c r="O58" s="2">
        <v>1</v>
      </c>
    </row>
    <row r="59" spans="1:15" x14ac:dyDescent="0.2">
      <c r="A59" s="36">
        <v>50</v>
      </c>
      <c r="B59" s="37" t="s">
        <v>158</v>
      </c>
      <c r="C59" s="38"/>
      <c r="D59" s="39" t="s">
        <v>159</v>
      </c>
      <c r="E59" s="38">
        <v>1</v>
      </c>
      <c r="F59" s="40">
        <v>232.84559999999999</v>
      </c>
      <c r="G59" s="22">
        <v>53.75</v>
      </c>
      <c r="H59" s="62">
        <v>61.25</v>
      </c>
      <c r="I59" s="41">
        <f t="shared" si="3"/>
        <v>57.5</v>
      </c>
      <c r="J59" s="24">
        <f t="shared" si="4"/>
        <v>55.467366963729617</v>
      </c>
      <c r="K59" s="22">
        <v>323.2</v>
      </c>
      <c r="L59" s="42">
        <f t="shared" si="5"/>
        <v>161.37085134756364</v>
      </c>
      <c r="M59" s="43"/>
      <c r="N59" s="2">
        <v>6019</v>
      </c>
      <c r="O59" s="2">
        <v>3</v>
      </c>
    </row>
    <row r="60" spans="1:15" x14ac:dyDescent="0.2">
      <c r="A60" s="36">
        <v>51</v>
      </c>
      <c r="B60" s="37" t="s">
        <v>109</v>
      </c>
      <c r="C60" s="38"/>
      <c r="D60" s="39" t="s">
        <v>110</v>
      </c>
      <c r="E60" s="44">
        <v>1</v>
      </c>
      <c r="F60" s="40">
        <v>256.90156999999999</v>
      </c>
      <c r="G60" s="59">
        <v>57.5</v>
      </c>
      <c r="H60" s="62">
        <v>30</v>
      </c>
      <c r="I60" s="41">
        <f t="shared" si="3"/>
        <v>43.75</v>
      </c>
      <c r="J60" s="24">
        <f t="shared" si="4"/>
        <v>45.416422941659327</v>
      </c>
      <c r="K60" s="22">
        <v>365.25</v>
      </c>
      <c r="L60" s="42">
        <f t="shared" si="5"/>
        <v>160.79056024174142</v>
      </c>
      <c r="M60" s="43"/>
      <c r="N60" s="2">
        <v>6046</v>
      </c>
      <c r="O60" s="2">
        <v>102</v>
      </c>
    </row>
    <row r="61" spans="1:15" x14ac:dyDescent="0.2">
      <c r="A61" s="36">
        <v>52</v>
      </c>
      <c r="B61" s="37" t="s">
        <v>65</v>
      </c>
      <c r="C61" s="38"/>
      <c r="D61" s="39" t="s">
        <v>66</v>
      </c>
      <c r="E61" s="38">
        <v>1</v>
      </c>
      <c r="F61" s="40">
        <v>207.4727</v>
      </c>
      <c r="G61" s="22">
        <v>62.5</v>
      </c>
      <c r="H61" s="62">
        <v>43</v>
      </c>
      <c r="I61" s="41">
        <f t="shared" si="3"/>
        <v>52.75</v>
      </c>
      <c r="J61" s="24">
        <f t="shared" si="4"/>
        <v>51.995222665196245</v>
      </c>
      <c r="K61" s="22">
        <v>385.15</v>
      </c>
      <c r="L61" s="42">
        <f t="shared" si="5"/>
        <v>160.3994045182796</v>
      </c>
      <c r="M61" s="43"/>
      <c r="N61" s="2">
        <v>6046</v>
      </c>
      <c r="O61" s="2">
        <v>102</v>
      </c>
    </row>
    <row r="62" spans="1:15" x14ac:dyDescent="0.2">
      <c r="A62" s="36">
        <v>53</v>
      </c>
      <c r="B62" s="37" t="s">
        <v>129</v>
      </c>
      <c r="C62" s="38"/>
      <c r="D62" s="39" t="s">
        <v>130</v>
      </c>
      <c r="E62" s="44">
        <v>0</v>
      </c>
      <c r="F62" s="40">
        <v>299.14688999999998</v>
      </c>
      <c r="G62" s="59">
        <v>56.25</v>
      </c>
      <c r="H62" s="62">
        <v>27.5</v>
      </c>
      <c r="I62" s="41">
        <f t="shared" si="3"/>
        <v>41.875</v>
      </c>
      <c r="J62" s="24">
        <f t="shared" si="4"/>
        <v>44.045839665922472</v>
      </c>
      <c r="K62" s="22">
        <v>388.65</v>
      </c>
      <c r="L62" s="42">
        <f t="shared" si="5"/>
        <v>160.09744820912928</v>
      </c>
      <c r="M62" s="43"/>
      <c r="N62" s="2">
        <v>6046</v>
      </c>
      <c r="O62" s="2">
        <v>102</v>
      </c>
    </row>
    <row r="63" spans="1:15" x14ac:dyDescent="0.2">
      <c r="A63" s="36">
        <v>54</v>
      </c>
      <c r="B63" s="37" t="s">
        <v>137</v>
      </c>
      <c r="C63" s="38"/>
      <c r="D63" s="39" t="s">
        <v>138</v>
      </c>
      <c r="E63" s="38">
        <v>1</v>
      </c>
      <c r="F63" s="40">
        <v>205.86525</v>
      </c>
      <c r="G63" s="22">
        <v>55</v>
      </c>
      <c r="H63" s="62">
        <v>36.25</v>
      </c>
      <c r="I63" s="41">
        <f t="shared" si="3"/>
        <v>45.625</v>
      </c>
      <c r="J63" s="24">
        <f t="shared" si="4"/>
        <v>46.787006217396183</v>
      </c>
      <c r="K63" s="22">
        <v>426.15</v>
      </c>
      <c r="L63" s="42">
        <f t="shared" si="5"/>
        <v>159.69215227435353</v>
      </c>
      <c r="M63" s="43"/>
      <c r="N63" s="2">
        <v>6008</v>
      </c>
      <c r="O63" s="2">
        <v>101</v>
      </c>
    </row>
    <row r="64" spans="1:15" x14ac:dyDescent="0.2">
      <c r="A64" s="36">
        <v>55</v>
      </c>
      <c r="B64" s="37" t="s">
        <v>198</v>
      </c>
      <c r="C64" s="38"/>
      <c r="D64" s="39" t="s">
        <v>199</v>
      </c>
      <c r="E64" s="38">
        <v>1</v>
      </c>
      <c r="F64" s="40">
        <v>256.60354000000001</v>
      </c>
      <c r="G64" s="59">
        <v>52.5</v>
      </c>
      <c r="H64" s="62">
        <v>37.5</v>
      </c>
      <c r="I64" s="41">
        <f t="shared" si="3"/>
        <v>45</v>
      </c>
      <c r="J64" s="24">
        <f t="shared" si="4"/>
        <v>46.330145125483902</v>
      </c>
      <c r="K64" s="22">
        <v>349.85</v>
      </c>
      <c r="L64" s="42">
        <f t="shared" si="5"/>
        <v>159.63804859681619</v>
      </c>
      <c r="M64" s="43"/>
      <c r="N64" s="2">
        <v>6046</v>
      </c>
      <c r="O64" s="2">
        <v>102</v>
      </c>
    </row>
    <row r="65" spans="1:15" x14ac:dyDescent="0.2">
      <c r="A65" s="36">
        <v>56</v>
      </c>
      <c r="B65" s="37" t="s">
        <v>81</v>
      </c>
      <c r="C65" s="38"/>
      <c r="D65" s="39" t="s">
        <v>82</v>
      </c>
      <c r="E65" s="38">
        <v>0</v>
      </c>
      <c r="F65" s="40">
        <v>293.80221</v>
      </c>
      <c r="G65" s="22">
        <v>61.25</v>
      </c>
      <c r="H65" s="62">
        <v>25</v>
      </c>
      <c r="I65" s="41">
        <f t="shared" si="3"/>
        <v>43.125</v>
      </c>
      <c r="J65" s="24">
        <f t="shared" si="4"/>
        <v>44.959561849747047</v>
      </c>
      <c r="K65" s="22">
        <v>385.05</v>
      </c>
      <c r="L65" s="42">
        <f t="shared" si="5"/>
        <v>159.59467356420404</v>
      </c>
      <c r="M65" s="43"/>
      <c r="N65" s="2">
        <v>6046</v>
      </c>
      <c r="O65" s="2">
        <v>102</v>
      </c>
    </row>
    <row r="66" spans="1:15" x14ac:dyDescent="0.2">
      <c r="A66" s="36">
        <v>57</v>
      </c>
      <c r="B66" s="37" t="s">
        <v>119</v>
      </c>
      <c r="C66" s="38"/>
      <c r="D66" s="39" t="s">
        <v>120</v>
      </c>
      <c r="E66" s="44">
        <v>0</v>
      </c>
      <c r="F66" s="40">
        <v>258.43317000000002</v>
      </c>
      <c r="G66" s="22">
        <v>56.25</v>
      </c>
      <c r="H66" s="62">
        <v>66.25</v>
      </c>
      <c r="I66" s="41">
        <f t="shared" si="3"/>
        <v>61.25</v>
      </c>
      <c r="J66" s="24">
        <f t="shared" si="4"/>
        <v>58.208533515203328</v>
      </c>
      <c r="K66" s="22">
        <v>309.75</v>
      </c>
      <c r="L66" s="42">
        <f t="shared" si="5"/>
        <v>159.03178161278791</v>
      </c>
      <c r="M66" s="43"/>
      <c r="N66" s="2">
        <v>6046</v>
      </c>
      <c r="O66" s="2">
        <v>102</v>
      </c>
    </row>
    <row r="67" spans="1:15" x14ac:dyDescent="0.2">
      <c r="A67" s="36">
        <v>58</v>
      </c>
      <c r="B67" s="37" t="s">
        <v>170</v>
      </c>
      <c r="C67" s="38"/>
      <c r="D67" s="39" t="s">
        <v>171</v>
      </c>
      <c r="E67" s="38">
        <v>1</v>
      </c>
      <c r="F67" s="40">
        <v>253.16055</v>
      </c>
      <c r="G67" s="59">
        <v>53.75</v>
      </c>
      <c r="H67" s="62">
        <v>55</v>
      </c>
      <c r="I67" s="41">
        <f t="shared" si="3"/>
        <v>54.375</v>
      </c>
      <c r="J67" s="24">
        <f t="shared" si="4"/>
        <v>53.183061504168187</v>
      </c>
      <c r="K67" s="22">
        <v>292.3</v>
      </c>
      <c r="L67" s="42">
        <f t="shared" si="5"/>
        <v>158.84150295987678</v>
      </c>
      <c r="M67" s="43"/>
      <c r="N67" s="2">
        <v>9008</v>
      </c>
      <c r="O67" s="2"/>
    </row>
    <row r="68" spans="1:15" x14ac:dyDescent="0.2">
      <c r="A68" s="36">
        <v>59</v>
      </c>
      <c r="B68" s="37" t="s">
        <v>135</v>
      </c>
      <c r="C68" s="38"/>
      <c r="D68" s="39" t="s">
        <v>136</v>
      </c>
      <c r="E68" s="44">
        <v>0</v>
      </c>
      <c r="F68" s="40">
        <v>222.90335999999999</v>
      </c>
      <c r="G68" s="22">
        <v>55</v>
      </c>
      <c r="H68" s="62">
        <v>62.5</v>
      </c>
      <c r="I68" s="41">
        <f t="shared" si="3"/>
        <v>58.75</v>
      </c>
      <c r="J68" s="24">
        <f t="shared" si="4"/>
        <v>56.381089147554185</v>
      </c>
      <c r="K68" s="22">
        <v>393.1</v>
      </c>
      <c r="L68" s="42">
        <f t="shared" si="5"/>
        <v>158.24561350263841</v>
      </c>
      <c r="M68" s="43"/>
      <c r="N68" s="2">
        <v>9008</v>
      </c>
      <c r="O68" s="2"/>
    </row>
    <row r="69" spans="1:15" x14ac:dyDescent="0.2">
      <c r="A69" s="36">
        <v>60</v>
      </c>
      <c r="B69" s="37" t="s">
        <v>67</v>
      </c>
      <c r="C69" s="38"/>
      <c r="D69" s="39" t="s">
        <v>68</v>
      </c>
      <c r="E69" s="38">
        <v>0</v>
      </c>
      <c r="F69" s="40">
        <v>264.96204999999998</v>
      </c>
      <c r="G69" s="22">
        <v>62.5</v>
      </c>
      <c r="H69" s="62">
        <v>52.5</v>
      </c>
      <c r="I69" s="41">
        <f t="shared" si="3"/>
        <v>57.5</v>
      </c>
      <c r="J69" s="24">
        <f t="shared" si="4"/>
        <v>55.467366963729617</v>
      </c>
      <c r="K69" s="22">
        <v>315.55</v>
      </c>
      <c r="L69" s="42">
        <f t="shared" si="5"/>
        <v>157.89897034756365</v>
      </c>
      <c r="M69" s="43"/>
      <c r="N69" s="2">
        <v>6019</v>
      </c>
      <c r="O69" s="2">
        <v>3</v>
      </c>
    </row>
    <row r="70" spans="1:15" x14ac:dyDescent="0.2">
      <c r="A70" s="36">
        <v>61</v>
      </c>
      <c r="B70" s="37" t="s">
        <v>196</v>
      </c>
      <c r="C70" s="38"/>
      <c r="D70" s="39" t="s">
        <v>197</v>
      </c>
      <c r="E70" s="44">
        <v>0</v>
      </c>
      <c r="F70" s="40">
        <v>259.38135</v>
      </c>
      <c r="G70" s="59">
        <v>52.5</v>
      </c>
      <c r="H70" s="62">
        <v>71.25</v>
      </c>
      <c r="I70" s="41">
        <f t="shared" si="3"/>
        <v>61.875</v>
      </c>
      <c r="J70" s="24">
        <f t="shared" si="4"/>
        <v>58.665394607115616</v>
      </c>
      <c r="K70" s="22">
        <v>287.55</v>
      </c>
      <c r="L70" s="42">
        <f t="shared" si="5"/>
        <v>157.33290869032527</v>
      </c>
      <c r="M70" s="43"/>
      <c r="N70" s="2">
        <v>9008</v>
      </c>
      <c r="O70" s="2"/>
    </row>
    <row r="71" spans="1:15" x14ac:dyDescent="0.2">
      <c r="A71" s="36">
        <v>62</v>
      </c>
      <c r="B71" s="37" t="s">
        <v>95</v>
      </c>
      <c r="C71" s="38"/>
      <c r="D71" s="39" t="s">
        <v>96</v>
      </c>
      <c r="E71" s="38">
        <v>0</v>
      </c>
      <c r="F71" s="40">
        <v>235.97523000000001</v>
      </c>
      <c r="G71" s="59">
        <v>60</v>
      </c>
      <c r="H71" s="62">
        <v>65</v>
      </c>
      <c r="I71" s="41">
        <f t="shared" si="3"/>
        <v>62.5</v>
      </c>
      <c r="J71" s="24">
        <f t="shared" si="4"/>
        <v>59.122255699027903</v>
      </c>
      <c r="K71" s="22">
        <v>327.05</v>
      </c>
      <c r="L71" s="42">
        <f t="shared" si="5"/>
        <v>157.06308976786266</v>
      </c>
      <c r="M71" s="43"/>
      <c r="N71" s="2">
        <v>9008</v>
      </c>
      <c r="O71" s="2"/>
    </row>
    <row r="72" spans="1:15" x14ac:dyDescent="0.2">
      <c r="A72" s="36">
        <v>63</v>
      </c>
      <c r="B72" s="37" t="s">
        <v>214</v>
      </c>
      <c r="C72" s="38"/>
      <c r="D72" s="39" t="s">
        <v>215</v>
      </c>
      <c r="E72" s="38">
        <v>1</v>
      </c>
      <c r="F72" s="40">
        <v>213.3168</v>
      </c>
      <c r="G72" s="59">
        <v>51.25</v>
      </c>
      <c r="H72" s="62">
        <v>60</v>
      </c>
      <c r="I72" s="41">
        <f t="shared" ref="I72:I103" si="6">(G72+H72)/2</f>
        <v>55.625</v>
      </c>
      <c r="J72" s="24">
        <f t="shared" ref="J72:J103" si="7">10*((I72-K$131)/K$132)+50</f>
        <v>54.096783687992755</v>
      </c>
      <c r="K72" s="22">
        <v>332.3</v>
      </c>
      <c r="L72" s="42">
        <f t="shared" ref="L72:L103" si="8">IF(E72=1,(1.17*J72)+(0.14*K72)+(0.22*F72),(1.17*J72)+(0.11*K72)+(0.22*F72))</f>
        <v>156.74493291495153</v>
      </c>
      <c r="M72" s="43"/>
      <c r="N72" s="2">
        <v>6046</v>
      </c>
      <c r="O72" s="2">
        <v>102</v>
      </c>
    </row>
    <row r="73" spans="1:15" x14ac:dyDescent="0.2">
      <c r="A73" s="36">
        <v>64</v>
      </c>
      <c r="B73" s="37" t="s">
        <v>131</v>
      </c>
      <c r="C73" s="38"/>
      <c r="D73" s="39" t="s">
        <v>132</v>
      </c>
      <c r="E73" s="38">
        <v>1</v>
      </c>
      <c r="F73" s="40">
        <v>258.33409</v>
      </c>
      <c r="G73" s="59">
        <v>56.25</v>
      </c>
      <c r="H73" s="62">
        <v>11.25</v>
      </c>
      <c r="I73" s="41">
        <f t="shared" si="6"/>
        <v>33.75</v>
      </c>
      <c r="J73" s="24">
        <f t="shared" si="7"/>
        <v>38.106645471062762</v>
      </c>
      <c r="K73" s="22">
        <v>387.45</v>
      </c>
      <c r="L73" s="42">
        <f t="shared" si="8"/>
        <v>155.66127500114342</v>
      </c>
      <c r="M73" s="43"/>
      <c r="N73" s="2">
        <v>6046</v>
      </c>
      <c r="O73" s="2">
        <v>102</v>
      </c>
    </row>
    <row r="74" spans="1:15" x14ac:dyDescent="0.2">
      <c r="A74" s="36">
        <v>65</v>
      </c>
      <c r="B74" s="37" t="s">
        <v>220</v>
      </c>
      <c r="C74" s="38"/>
      <c r="D74" s="39" t="s">
        <v>221</v>
      </c>
      <c r="E74" s="44">
        <v>0</v>
      </c>
      <c r="F74" s="40">
        <v>315.72586000000001</v>
      </c>
      <c r="G74" s="22">
        <v>50</v>
      </c>
      <c r="H74" s="62">
        <v>12.5</v>
      </c>
      <c r="I74" s="41">
        <f t="shared" si="6"/>
        <v>31.25</v>
      </c>
      <c r="J74" s="24">
        <f t="shared" si="7"/>
        <v>36.279201103413612</v>
      </c>
      <c r="K74" s="22">
        <v>390.25</v>
      </c>
      <c r="L74" s="42">
        <f t="shared" si="8"/>
        <v>154.83385449099393</v>
      </c>
      <c r="M74" s="43"/>
      <c r="N74" s="2">
        <v>6019</v>
      </c>
      <c r="O74" s="2">
        <v>3</v>
      </c>
    </row>
    <row r="75" spans="1:15" x14ac:dyDescent="0.2">
      <c r="A75" s="36">
        <v>66</v>
      </c>
      <c r="B75" s="37" t="s">
        <v>47</v>
      </c>
      <c r="C75" s="38"/>
      <c r="D75" s="39" t="s">
        <v>48</v>
      </c>
      <c r="E75" s="38">
        <v>1</v>
      </c>
      <c r="F75" s="40">
        <v>201.30618999999999</v>
      </c>
      <c r="G75" s="59">
        <v>67.5</v>
      </c>
      <c r="H75" s="62">
        <v>35</v>
      </c>
      <c r="I75" s="41">
        <f t="shared" si="6"/>
        <v>51.25</v>
      </c>
      <c r="J75" s="24">
        <f t="shared" si="7"/>
        <v>50.898756044606756</v>
      </c>
      <c r="K75" s="22">
        <v>361.95</v>
      </c>
      <c r="L75" s="42">
        <f t="shared" si="8"/>
        <v>154.51190637218991</v>
      </c>
      <c r="M75" s="43"/>
      <c r="N75" s="2">
        <v>6019</v>
      </c>
      <c r="O75" s="2">
        <v>3</v>
      </c>
    </row>
    <row r="76" spans="1:15" x14ac:dyDescent="0.2">
      <c r="A76" s="36">
        <v>67</v>
      </c>
      <c r="B76" s="37" t="s">
        <v>200</v>
      </c>
      <c r="C76" s="38"/>
      <c r="D76" s="39" t="s">
        <v>201</v>
      </c>
      <c r="E76" s="38">
        <v>1</v>
      </c>
      <c r="F76" s="40">
        <v>239.65174999999999</v>
      </c>
      <c r="G76" s="59">
        <v>52.5</v>
      </c>
      <c r="H76" s="62">
        <v>15</v>
      </c>
      <c r="I76" s="41">
        <f t="shared" si="6"/>
        <v>33.75</v>
      </c>
      <c r="J76" s="24">
        <f t="shared" si="7"/>
        <v>38.106645471062762</v>
      </c>
      <c r="K76" s="22">
        <v>407.95</v>
      </c>
      <c r="L76" s="42">
        <f t="shared" si="8"/>
        <v>154.42116020114344</v>
      </c>
      <c r="M76" s="43"/>
      <c r="N76" s="2">
        <v>6046</v>
      </c>
      <c r="O76" s="2">
        <v>102</v>
      </c>
    </row>
    <row r="77" spans="1:15" x14ac:dyDescent="0.2">
      <c r="A77" s="36">
        <v>68</v>
      </c>
      <c r="B77" s="37" t="s">
        <v>184</v>
      </c>
      <c r="C77" s="38"/>
      <c r="D77" s="39" t="s">
        <v>185</v>
      </c>
      <c r="E77" s="38">
        <v>1</v>
      </c>
      <c r="F77" s="40">
        <v>217.90939</v>
      </c>
      <c r="G77" s="22">
        <v>52.5</v>
      </c>
      <c r="H77" s="62">
        <v>25</v>
      </c>
      <c r="I77" s="41">
        <f t="shared" si="6"/>
        <v>38.75</v>
      </c>
      <c r="J77" s="24">
        <f t="shared" si="7"/>
        <v>41.761534206361048</v>
      </c>
      <c r="K77" s="22">
        <v>409.25</v>
      </c>
      <c r="L77" s="42">
        <f t="shared" si="8"/>
        <v>154.09606082144245</v>
      </c>
      <c r="M77" s="43"/>
      <c r="N77" s="2">
        <v>9008</v>
      </c>
      <c r="O77" s="2"/>
    </row>
    <row r="78" spans="1:15" x14ac:dyDescent="0.2">
      <c r="A78" s="36">
        <v>69</v>
      </c>
      <c r="B78" s="37" t="s">
        <v>39</v>
      </c>
      <c r="C78" s="38"/>
      <c r="D78" s="39" t="s">
        <v>40</v>
      </c>
      <c r="E78" s="38">
        <v>0</v>
      </c>
      <c r="F78" s="40">
        <v>247.89581000000001</v>
      </c>
      <c r="G78" s="59">
        <v>68.75</v>
      </c>
      <c r="H78" s="62">
        <v>53.75</v>
      </c>
      <c r="I78" s="41">
        <f t="shared" si="6"/>
        <v>61.25</v>
      </c>
      <c r="J78" s="24">
        <f t="shared" si="7"/>
        <v>58.208533515203328</v>
      </c>
      <c r="K78" s="22">
        <v>285.05</v>
      </c>
      <c r="L78" s="42">
        <f t="shared" si="8"/>
        <v>153.99656241278791</v>
      </c>
      <c r="M78" s="43"/>
      <c r="N78" s="2">
        <v>6046</v>
      </c>
      <c r="O78" s="2">
        <v>102</v>
      </c>
    </row>
    <row r="79" spans="1:15" x14ac:dyDescent="0.2">
      <c r="A79" s="36">
        <v>70</v>
      </c>
      <c r="B79" s="37" t="s">
        <v>172</v>
      </c>
      <c r="C79" s="38"/>
      <c r="D79" s="39" t="s">
        <v>173</v>
      </c>
      <c r="E79" s="38">
        <v>1</v>
      </c>
      <c r="F79" s="40">
        <v>228.83034000000001</v>
      </c>
      <c r="G79" s="59">
        <v>53.75</v>
      </c>
      <c r="H79" s="62">
        <v>21.25</v>
      </c>
      <c r="I79" s="41">
        <f t="shared" si="6"/>
        <v>37.5</v>
      </c>
      <c r="J79" s="24">
        <f t="shared" si="7"/>
        <v>40.847812022536473</v>
      </c>
      <c r="K79" s="22">
        <v>393.75</v>
      </c>
      <c r="L79" s="42">
        <f t="shared" si="8"/>
        <v>153.25961486636768</v>
      </c>
      <c r="M79" s="43"/>
      <c r="N79" s="2">
        <v>6019</v>
      </c>
      <c r="O79" s="2">
        <v>3</v>
      </c>
    </row>
    <row r="80" spans="1:15" x14ac:dyDescent="0.2">
      <c r="A80" s="36">
        <v>71</v>
      </c>
      <c r="B80" s="37" t="s">
        <v>43</v>
      </c>
      <c r="C80" s="38"/>
      <c r="D80" s="39" t="s">
        <v>44</v>
      </c>
      <c r="E80" s="38">
        <v>1</v>
      </c>
      <c r="F80" s="40">
        <v>218.07753</v>
      </c>
      <c r="G80" s="59">
        <v>67.5</v>
      </c>
      <c r="H80" s="62">
        <v>15</v>
      </c>
      <c r="I80" s="41">
        <f t="shared" si="6"/>
        <v>41.25</v>
      </c>
      <c r="J80" s="24">
        <f t="shared" si="7"/>
        <v>43.588978574010184</v>
      </c>
      <c r="K80" s="22">
        <v>386.8</v>
      </c>
      <c r="L80" s="42">
        <f t="shared" si="8"/>
        <v>153.12816153159193</v>
      </c>
      <c r="M80" s="43"/>
      <c r="N80" s="2">
        <v>6046</v>
      </c>
      <c r="O80" s="2">
        <v>102</v>
      </c>
    </row>
    <row r="81" spans="1:19" x14ac:dyDescent="0.2">
      <c r="A81" s="36">
        <v>72</v>
      </c>
      <c r="B81" s="37" t="s">
        <v>101</v>
      </c>
      <c r="C81" s="38"/>
      <c r="D81" s="39" t="s">
        <v>102</v>
      </c>
      <c r="E81" s="44">
        <v>0</v>
      </c>
      <c r="F81" s="40">
        <v>275.87128000000001</v>
      </c>
      <c r="G81" s="22">
        <v>57.5</v>
      </c>
      <c r="H81" s="62">
        <v>32.5</v>
      </c>
      <c r="I81" s="41">
        <f t="shared" si="6"/>
        <v>45</v>
      </c>
      <c r="J81" s="24">
        <f t="shared" si="7"/>
        <v>46.330145125483902</v>
      </c>
      <c r="K81" s="22">
        <v>344</v>
      </c>
      <c r="L81" s="42">
        <f t="shared" si="8"/>
        <v>152.73795139681619</v>
      </c>
      <c r="M81" s="43"/>
      <c r="N81" s="2">
        <v>6040</v>
      </c>
      <c r="O81" s="2">
        <v>1</v>
      </c>
    </row>
    <row r="82" spans="1:19" x14ac:dyDescent="0.2">
      <c r="A82" s="36">
        <v>73</v>
      </c>
      <c r="B82" s="37" t="s">
        <v>223</v>
      </c>
      <c r="C82" s="38"/>
      <c r="D82" s="39" t="s">
        <v>224</v>
      </c>
      <c r="E82" s="38">
        <v>1</v>
      </c>
      <c r="F82" s="40">
        <v>202.06163000000001</v>
      </c>
      <c r="G82" s="59">
        <v>50</v>
      </c>
      <c r="H82" s="62">
        <v>37.5</v>
      </c>
      <c r="I82" s="41">
        <f t="shared" si="6"/>
        <v>43.75</v>
      </c>
      <c r="J82" s="24">
        <f t="shared" si="7"/>
        <v>45.416422941659327</v>
      </c>
      <c r="K82" s="22">
        <v>393.75</v>
      </c>
      <c r="L82" s="42">
        <f t="shared" si="8"/>
        <v>152.71577344174142</v>
      </c>
      <c r="M82" s="43"/>
      <c r="N82" s="2">
        <v>6046</v>
      </c>
      <c r="O82" s="2">
        <v>102</v>
      </c>
      <c r="P82" s="4"/>
      <c r="S82" s="7"/>
    </row>
    <row r="83" spans="1:19" x14ac:dyDescent="0.2">
      <c r="A83" s="36">
        <v>74</v>
      </c>
      <c r="B83" s="37" t="s">
        <v>178</v>
      </c>
      <c r="C83" s="38"/>
      <c r="D83" s="39" t="s">
        <v>179</v>
      </c>
      <c r="E83" s="38">
        <v>1</v>
      </c>
      <c r="F83" s="40">
        <v>230.97998000000001</v>
      </c>
      <c r="G83" s="22">
        <v>52.5</v>
      </c>
      <c r="H83" s="62">
        <v>25</v>
      </c>
      <c r="I83" s="41">
        <f t="shared" si="6"/>
        <v>38.75</v>
      </c>
      <c r="J83" s="24">
        <f t="shared" si="7"/>
        <v>41.761534206361048</v>
      </c>
      <c r="K83" s="22">
        <v>378.3</v>
      </c>
      <c r="L83" s="42">
        <f t="shared" si="8"/>
        <v>152.63859062144243</v>
      </c>
      <c r="M83" s="43"/>
      <c r="N83" s="2">
        <v>6019</v>
      </c>
      <c r="O83" s="2">
        <v>3</v>
      </c>
      <c r="P83" s="4"/>
    </row>
    <row r="84" spans="1:19" x14ac:dyDescent="0.2">
      <c r="A84" s="36">
        <v>75</v>
      </c>
      <c r="B84" s="37" t="s">
        <v>97</v>
      </c>
      <c r="C84" s="38"/>
      <c r="D84" s="39" t="s">
        <v>98</v>
      </c>
      <c r="E84" s="38">
        <v>0</v>
      </c>
      <c r="F84" s="40">
        <v>240.31877</v>
      </c>
      <c r="G84" s="59">
        <v>60</v>
      </c>
      <c r="H84" s="62">
        <v>58.75</v>
      </c>
      <c r="I84" s="41">
        <f t="shared" si="6"/>
        <v>59.375</v>
      </c>
      <c r="J84" s="24">
        <f t="shared" si="7"/>
        <v>56.837950239466473</v>
      </c>
      <c r="K84" s="22">
        <v>299</v>
      </c>
      <c r="L84" s="42">
        <f t="shared" si="8"/>
        <v>152.26053118017578</v>
      </c>
      <c r="M84" s="43"/>
      <c r="N84" s="2">
        <v>6009</v>
      </c>
      <c r="O84" s="2">
        <v>2</v>
      </c>
    </row>
    <row r="85" spans="1:19" x14ac:dyDescent="0.2">
      <c r="A85" s="36">
        <v>76</v>
      </c>
      <c r="B85" s="37" t="s">
        <v>180</v>
      </c>
      <c r="C85" s="38"/>
      <c r="D85" s="39" t="s">
        <v>181</v>
      </c>
      <c r="E85" s="38">
        <v>1</v>
      </c>
      <c r="F85" s="40">
        <v>226.51062999999999</v>
      </c>
      <c r="G85" s="22">
        <v>52.5</v>
      </c>
      <c r="H85" s="62">
        <v>30</v>
      </c>
      <c r="I85" s="41">
        <f t="shared" si="6"/>
        <v>41.25</v>
      </c>
      <c r="J85" s="24">
        <f t="shared" si="7"/>
        <v>43.588978574010184</v>
      </c>
      <c r="K85" s="22">
        <v>364.95</v>
      </c>
      <c r="L85" s="42">
        <f t="shared" si="8"/>
        <v>151.92444353159192</v>
      </c>
      <c r="M85" s="43"/>
      <c r="N85" s="2">
        <v>6057</v>
      </c>
      <c r="O85" s="2">
        <v>1</v>
      </c>
    </row>
    <row r="86" spans="1:19" x14ac:dyDescent="0.2">
      <c r="A86" s="36">
        <v>77</v>
      </c>
      <c r="B86" s="37" t="s">
        <v>117</v>
      </c>
      <c r="C86" s="38"/>
      <c r="D86" s="39" t="s">
        <v>118</v>
      </c>
      <c r="E86" s="38">
        <v>1</v>
      </c>
      <c r="F86" s="40">
        <v>229.92838</v>
      </c>
      <c r="G86" s="59">
        <v>57.5</v>
      </c>
      <c r="H86" s="62">
        <v>28.75</v>
      </c>
      <c r="I86" s="41">
        <f t="shared" si="6"/>
        <v>43.125</v>
      </c>
      <c r="J86" s="24">
        <f t="shared" si="7"/>
        <v>44.959561849747047</v>
      </c>
      <c r="K86" s="22">
        <v>347.25</v>
      </c>
      <c r="L86" s="42">
        <f t="shared" si="8"/>
        <v>151.80193096420405</v>
      </c>
      <c r="M86" s="43"/>
      <c r="N86" s="2">
        <v>9008</v>
      </c>
      <c r="O86" s="2"/>
    </row>
    <row r="87" spans="1:19" x14ac:dyDescent="0.2">
      <c r="A87" s="36">
        <v>78</v>
      </c>
      <c r="B87" s="37" t="s">
        <v>71</v>
      </c>
      <c r="C87" s="38"/>
      <c r="D87" s="39" t="s">
        <v>72</v>
      </c>
      <c r="E87" s="38">
        <v>0</v>
      </c>
      <c r="F87" s="40">
        <v>241.70850999999999</v>
      </c>
      <c r="G87" s="59">
        <v>62.5</v>
      </c>
      <c r="H87" s="62">
        <v>37.5</v>
      </c>
      <c r="I87" s="41">
        <f t="shared" si="6"/>
        <v>50</v>
      </c>
      <c r="J87" s="24">
        <f t="shared" si="7"/>
        <v>49.985033860782188</v>
      </c>
      <c r="K87" s="22">
        <v>364.75</v>
      </c>
      <c r="L87" s="42">
        <f t="shared" si="8"/>
        <v>151.78086181711518</v>
      </c>
      <c r="M87" s="43"/>
      <c r="N87" s="2">
        <v>9008</v>
      </c>
      <c r="O87" s="2"/>
    </row>
    <row r="88" spans="1:19" x14ac:dyDescent="0.2">
      <c r="A88" s="36">
        <v>79</v>
      </c>
      <c r="B88" s="37" t="s">
        <v>154</v>
      </c>
      <c r="C88" s="38"/>
      <c r="D88" s="39" t="s">
        <v>155</v>
      </c>
      <c r="E88" s="44">
        <v>0</v>
      </c>
      <c r="F88" s="40">
        <v>259.70681000000002</v>
      </c>
      <c r="G88" s="22">
        <v>53.75</v>
      </c>
      <c r="H88" s="62">
        <v>41.25</v>
      </c>
      <c r="I88" s="41">
        <f t="shared" si="6"/>
        <v>47.5</v>
      </c>
      <c r="J88" s="24">
        <f t="shared" si="7"/>
        <v>48.157589493133045</v>
      </c>
      <c r="K88" s="22">
        <v>347.8</v>
      </c>
      <c r="L88" s="42">
        <f t="shared" si="8"/>
        <v>151.73787790696568</v>
      </c>
      <c r="M88" s="43"/>
      <c r="N88" s="2">
        <v>9008</v>
      </c>
      <c r="O88" s="2"/>
    </row>
    <row r="89" spans="1:19" x14ac:dyDescent="0.2">
      <c r="A89" s="36">
        <v>80</v>
      </c>
      <c r="B89" s="37" t="s">
        <v>216</v>
      </c>
      <c r="C89" s="38"/>
      <c r="D89" s="39" t="s">
        <v>217</v>
      </c>
      <c r="E89" s="44">
        <v>0</v>
      </c>
      <c r="F89" s="40">
        <v>279.63851</v>
      </c>
      <c r="G89" s="59">
        <v>51.25</v>
      </c>
      <c r="H89" s="62">
        <v>31.25</v>
      </c>
      <c r="I89" s="41">
        <f t="shared" si="6"/>
        <v>41.25</v>
      </c>
      <c r="J89" s="24">
        <f t="shared" si="7"/>
        <v>43.588978574010184</v>
      </c>
      <c r="K89" s="22">
        <v>351.25</v>
      </c>
      <c r="L89" s="42">
        <f t="shared" si="8"/>
        <v>151.1570771315919</v>
      </c>
      <c r="M89" s="43"/>
      <c r="N89" s="2">
        <v>6046</v>
      </c>
      <c r="O89" s="2">
        <v>102</v>
      </c>
    </row>
    <row r="90" spans="1:19" x14ac:dyDescent="0.2">
      <c r="A90" s="36">
        <v>81</v>
      </c>
      <c r="B90" s="37" t="s">
        <v>208</v>
      </c>
      <c r="C90" s="38"/>
      <c r="D90" s="39" t="s">
        <v>209</v>
      </c>
      <c r="E90" s="38">
        <v>1</v>
      </c>
      <c r="F90" s="40">
        <v>208.82055</v>
      </c>
      <c r="G90" s="59">
        <v>51.25</v>
      </c>
      <c r="H90" s="62">
        <v>32.5</v>
      </c>
      <c r="I90" s="41">
        <f t="shared" si="6"/>
        <v>41.875</v>
      </c>
      <c r="J90" s="24">
        <f t="shared" si="7"/>
        <v>44.045839665922472</v>
      </c>
      <c r="K90" s="22">
        <v>381.15</v>
      </c>
      <c r="L90" s="42">
        <f t="shared" si="8"/>
        <v>150.83515340912928</v>
      </c>
      <c r="M90" s="43"/>
      <c r="N90" s="2">
        <v>6019</v>
      </c>
      <c r="O90" s="2">
        <v>3</v>
      </c>
    </row>
    <row r="91" spans="1:19" x14ac:dyDescent="0.2">
      <c r="A91" s="36">
        <v>82</v>
      </c>
      <c r="B91" s="37" t="s">
        <v>87</v>
      </c>
      <c r="C91" s="38"/>
      <c r="D91" s="39" t="s">
        <v>88</v>
      </c>
      <c r="E91" s="38">
        <v>1</v>
      </c>
      <c r="F91" s="40">
        <v>228.62102999999999</v>
      </c>
      <c r="G91" s="22">
        <v>60</v>
      </c>
      <c r="H91" s="62">
        <v>18.75</v>
      </c>
      <c r="I91" s="41">
        <f t="shared" si="6"/>
        <v>39.375</v>
      </c>
      <c r="J91" s="24">
        <f t="shared" si="7"/>
        <v>42.218395298273329</v>
      </c>
      <c r="K91" s="22">
        <v>363.65</v>
      </c>
      <c r="L91" s="42">
        <f t="shared" si="8"/>
        <v>150.6031490989798</v>
      </c>
      <c r="M91" s="43"/>
      <c r="N91" s="2">
        <v>6026</v>
      </c>
      <c r="O91" s="2"/>
    </row>
    <row r="92" spans="1:19" x14ac:dyDescent="0.2">
      <c r="A92" s="36">
        <v>83</v>
      </c>
      <c r="B92" s="37" t="s">
        <v>166</v>
      </c>
      <c r="C92" s="38"/>
      <c r="D92" s="39" t="s">
        <v>167</v>
      </c>
      <c r="E92" s="38">
        <v>0</v>
      </c>
      <c r="F92" s="40">
        <v>301.68743000000001</v>
      </c>
      <c r="G92" s="59">
        <v>53.75</v>
      </c>
      <c r="H92" s="62">
        <v>17.5</v>
      </c>
      <c r="I92" s="41">
        <f t="shared" si="6"/>
        <v>35.625</v>
      </c>
      <c r="J92" s="24">
        <f t="shared" si="7"/>
        <v>39.477228746799611</v>
      </c>
      <c r="K92" s="22">
        <v>338.95</v>
      </c>
      <c r="L92" s="42">
        <f t="shared" si="8"/>
        <v>149.84409223375556</v>
      </c>
      <c r="M92" s="43"/>
      <c r="N92" s="2">
        <v>6046</v>
      </c>
      <c r="O92" s="2">
        <v>102</v>
      </c>
    </row>
    <row r="93" spans="1:19" x14ac:dyDescent="0.2">
      <c r="A93" s="36">
        <v>84</v>
      </c>
      <c r="B93" s="37" t="s">
        <v>33</v>
      </c>
      <c r="C93" s="38"/>
      <c r="D93" s="39" t="s">
        <v>34</v>
      </c>
      <c r="E93" s="38">
        <v>0</v>
      </c>
      <c r="F93" s="40">
        <v>257.53512999999998</v>
      </c>
      <c r="G93" s="22">
        <v>70</v>
      </c>
      <c r="H93" s="62">
        <v>32.5</v>
      </c>
      <c r="I93" s="41">
        <f t="shared" si="6"/>
        <v>51.25</v>
      </c>
      <c r="J93" s="24">
        <f t="shared" si="7"/>
        <v>50.898756044606756</v>
      </c>
      <c r="K93" s="22">
        <v>298.7</v>
      </c>
      <c r="L93" s="42">
        <f t="shared" si="8"/>
        <v>149.06627317218988</v>
      </c>
      <c r="M93" s="43"/>
      <c r="N93" s="2">
        <v>6046</v>
      </c>
      <c r="O93" s="2">
        <v>102</v>
      </c>
    </row>
    <row r="94" spans="1:19" x14ac:dyDescent="0.2">
      <c r="A94" s="36">
        <v>85</v>
      </c>
      <c r="B94" s="37" t="s">
        <v>133</v>
      </c>
      <c r="C94" s="38"/>
      <c r="D94" s="39" t="s">
        <v>134</v>
      </c>
      <c r="E94" s="44">
        <v>0</v>
      </c>
      <c r="F94" s="40">
        <v>213.65033</v>
      </c>
      <c r="G94" s="59">
        <v>56.25</v>
      </c>
      <c r="H94" s="62">
        <v>41.25</v>
      </c>
      <c r="I94" s="41">
        <f t="shared" si="6"/>
        <v>48.75</v>
      </c>
      <c r="J94" s="24">
        <f t="shared" si="7"/>
        <v>49.071311676957613</v>
      </c>
      <c r="K94" s="22">
        <v>402.4</v>
      </c>
      <c r="L94" s="42">
        <f t="shared" si="8"/>
        <v>148.68050726204041</v>
      </c>
      <c r="M94" s="43"/>
      <c r="N94" s="2">
        <v>6046</v>
      </c>
      <c r="O94" s="2">
        <v>102</v>
      </c>
    </row>
    <row r="95" spans="1:19" x14ac:dyDescent="0.2">
      <c r="A95" s="36">
        <v>86</v>
      </c>
      <c r="B95" s="37" t="s">
        <v>127</v>
      </c>
      <c r="C95" s="38"/>
      <c r="D95" s="39" t="s">
        <v>128</v>
      </c>
      <c r="E95" s="44">
        <v>0</v>
      </c>
      <c r="F95" s="40">
        <v>229.6044</v>
      </c>
      <c r="G95" s="59">
        <v>56.25</v>
      </c>
      <c r="H95" s="62">
        <v>40</v>
      </c>
      <c r="I95" s="41">
        <f t="shared" si="6"/>
        <v>48.125</v>
      </c>
      <c r="J95" s="24">
        <f t="shared" si="7"/>
        <v>48.614450585045326</v>
      </c>
      <c r="K95" s="22">
        <v>374.9</v>
      </c>
      <c r="L95" s="42">
        <f t="shared" si="8"/>
        <v>148.63087518450303</v>
      </c>
      <c r="M95" s="43"/>
      <c r="N95" s="2">
        <v>9008</v>
      </c>
      <c r="O95" s="2"/>
    </row>
    <row r="96" spans="1:19" x14ac:dyDescent="0.2">
      <c r="A96" s="36">
        <v>87</v>
      </c>
      <c r="B96" s="37" t="s">
        <v>123</v>
      </c>
      <c r="C96" s="38"/>
      <c r="D96" s="39" t="s">
        <v>124</v>
      </c>
      <c r="E96" s="38">
        <v>1</v>
      </c>
      <c r="F96" s="40">
        <v>210.96733</v>
      </c>
      <c r="G96" s="22">
        <v>56.25</v>
      </c>
      <c r="H96" s="62">
        <v>17.5</v>
      </c>
      <c r="I96" s="41">
        <f t="shared" si="6"/>
        <v>36.875</v>
      </c>
      <c r="J96" s="24">
        <f t="shared" si="7"/>
        <v>40.390950930624186</v>
      </c>
      <c r="K96" s="22">
        <v>391.75</v>
      </c>
      <c r="L96" s="42">
        <f t="shared" si="8"/>
        <v>148.5152251888303</v>
      </c>
      <c r="M96" s="43"/>
      <c r="N96" s="2">
        <v>6019</v>
      </c>
      <c r="O96" s="2">
        <v>3</v>
      </c>
    </row>
    <row r="97" spans="1:15" x14ac:dyDescent="0.2">
      <c r="A97" s="36">
        <v>88</v>
      </c>
      <c r="B97" s="37" t="s">
        <v>182</v>
      </c>
      <c r="C97" s="38"/>
      <c r="D97" s="39" t="s">
        <v>183</v>
      </c>
      <c r="E97" s="38">
        <v>0</v>
      </c>
      <c r="F97" s="40">
        <v>216.75944000000001</v>
      </c>
      <c r="G97" s="22">
        <v>52.5</v>
      </c>
      <c r="H97" s="62">
        <v>58.75</v>
      </c>
      <c r="I97" s="41">
        <f t="shared" si="6"/>
        <v>55.625</v>
      </c>
      <c r="J97" s="24">
        <f t="shared" si="7"/>
        <v>54.096783687992755</v>
      </c>
      <c r="K97" s="22">
        <v>338.6</v>
      </c>
      <c r="L97" s="42">
        <f t="shared" si="8"/>
        <v>148.22631371495152</v>
      </c>
      <c r="M97" s="43"/>
      <c r="N97" s="2">
        <v>6303</v>
      </c>
      <c r="O97" s="2"/>
    </row>
    <row r="98" spans="1:15" x14ac:dyDescent="0.2">
      <c r="A98" s="36">
        <v>89</v>
      </c>
      <c r="B98" s="37" t="s">
        <v>160</v>
      </c>
      <c r="C98" s="38"/>
      <c r="D98" s="39" t="s">
        <v>161</v>
      </c>
      <c r="E98" s="38">
        <v>0</v>
      </c>
      <c r="F98" s="40">
        <v>206.27024</v>
      </c>
      <c r="G98" s="59">
        <v>53.75</v>
      </c>
      <c r="H98" s="62">
        <v>57.5</v>
      </c>
      <c r="I98" s="41">
        <f t="shared" si="6"/>
        <v>55.625</v>
      </c>
      <c r="J98" s="24">
        <f t="shared" si="7"/>
        <v>54.096783687992755</v>
      </c>
      <c r="K98" s="22">
        <v>355.1</v>
      </c>
      <c r="L98" s="42">
        <f t="shared" si="8"/>
        <v>147.73368971495151</v>
      </c>
      <c r="M98" s="43"/>
      <c r="N98" s="2">
        <v>6047</v>
      </c>
      <c r="O98" s="2">
        <v>1</v>
      </c>
    </row>
    <row r="99" spans="1:15" x14ac:dyDescent="0.2">
      <c r="A99" s="36">
        <v>90</v>
      </c>
      <c r="B99" s="37" t="s">
        <v>125</v>
      </c>
      <c r="C99" s="38"/>
      <c r="D99" s="39" t="s">
        <v>126</v>
      </c>
      <c r="E99" s="38">
        <v>1</v>
      </c>
      <c r="F99" s="40">
        <v>214.25192999999999</v>
      </c>
      <c r="G99" s="22">
        <v>56.25</v>
      </c>
      <c r="H99" s="62">
        <v>30</v>
      </c>
      <c r="I99" s="41">
        <f t="shared" si="6"/>
        <v>43.125</v>
      </c>
      <c r="J99" s="24">
        <f t="shared" si="7"/>
        <v>44.959561849747047</v>
      </c>
      <c r="K99" s="22">
        <v>342.55</v>
      </c>
      <c r="L99" s="42">
        <f t="shared" si="8"/>
        <v>147.69511196420405</v>
      </c>
      <c r="M99" s="43"/>
      <c r="N99" s="2">
        <v>6015</v>
      </c>
      <c r="O99" s="2">
        <v>1</v>
      </c>
    </row>
    <row r="100" spans="1:15" x14ac:dyDescent="0.2">
      <c r="A100" s="36">
        <v>91</v>
      </c>
      <c r="B100" s="37" t="s">
        <v>168</v>
      </c>
      <c r="C100" s="38"/>
      <c r="D100" s="39" t="s">
        <v>169</v>
      </c>
      <c r="E100" s="38">
        <v>0</v>
      </c>
      <c r="F100" s="40">
        <v>263.48995000000002</v>
      </c>
      <c r="G100" s="59">
        <v>53.75</v>
      </c>
      <c r="H100" s="62">
        <v>40</v>
      </c>
      <c r="I100" s="41">
        <f t="shared" si="6"/>
        <v>46.875</v>
      </c>
      <c r="J100" s="24">
        <f t="shared" si="7"/>
        <v>47.700728401220758</v>
      </c>
      <c r="K100" s="22">
        <v>300.75</v>
      </c>
      <c r="L100" s="42">
        <f t="shared" si="8"/>
        <v>146.86014122942828</v>
      </c>
      <c r="M100" s="43"/>
      <c r="N100" s="2">
        <v>6019</v>
      </c>
      <c r="O100" s="2">
        <v>3</v>
      </c>
    </row>
    <row r="101" spans="1:15" x14ac:dyDescent="0.2">
      <c r="A101" s="36">
        <v>92</v>
      </c>
      <c r="B101" s="37" t="s">
        <v>186</v>
      </c>
      <c r="C101" s="38"/>
      <c r="D101" s="39" t="s">
        <v>187</v>
      </c>
      <c r="E101" s="38">
        <v>0</v>
      </c>
      <c r="F101" s="40">
        <v>220.79694000000001</v>
      </c>
      <c r="G101" s="22">
        <v>52.5</v>
      </c>
      <c r="H101" s="62">
        <v>60</v>
      </c>
      <c r="I101" s="41">
        <f t="shared" si="6"/>
        <v>56.25</v>
      </c>
      <c r="J101" s="24">
        <f t="shared" si="7"/>
        <v>54.553644779905042</v>
      </c>
      <c r="K101" s="22">
        <v>312.5</v>
      </c>
      <c r="L101" s="42">
        <f t="shared" si="8"/>
        <v>146.77809119248889</v>
      </c>
      <c r="M101" s="43"/>
      <c r="N101" s="2">
        <v>6019</v>
      </c>
      <c r="O101" s="2">
        <v>3</v>
      </c>
    </row>
    <row r="102" spans="1:15" x14ac:dyDescent="0.2">
      <c r="A102" s="36">
        <v>93</v>
      </c>
      <c r="B102" s="37" t="s">
        <v>105</v>
      </c>
      <c r="C102" s="38"/>
      <c r="D102" s="39" t="s">
        <v>106</v>
      </c>
      <c r="E102" s="38">
        <v>1</v>
      </c>
      <c r="F102" s="40">
        <v>218.95167000000001</v>
      </c>
      <c r="G102" s="22">
        <v>57.5</v>
      </c>
      <c r="H102" s="62">
        <v>10</v>
      </c>
      <c r="I102" s="41">
        <f t="shared" si="6"/>
        <v>33.75</v>
      </c>
      <c r="J102" s="24">
        <f t="shared" si="7"/>
        <v>38.106645471062762</v>
      </c>
      <c r="K102" s="22">
        <v>384.85</v>
      </c>
      <c r="L102" s="42">
        <f t="shared" si="8"/>
        <v>146.63314260114345</v>
      </c>
      <c r="M102" s="43"/>
      <c r="N102" s="2">
        <v>9008</v>
      </c>
      <c r="O102" s="2"/>
    </row>
    <row r="103" spans="1:15" x14ac:dyDescent="0.2">
      <c r="A103" s="36">
        <v>94</v>
      </c>
      <c r="B103" s="37" t="s">
        <v>204</v>
      </c>
      <c r="C103" s="38"/>
      <c r="D103" s="39" t="s">
        <v>205</v>
      </c>
      <c r="E103" s="44">
        <v>0</v>
      </c>
      <c r="F103" s="40">
        <v>268.05518000000001</v>
      </c>
      <c r="G103" s="22">
        <v>51.25</v>
      </c>
      <c r="H103" s="62">
        <v>57.5</v>
      </c>
      <c r="I103" s="41">
        <f t="shared" si="6"/>
        <v>54.375</v>
      </c>
      <c r="J103" s="24">
        <f t="shared" si="7"/>
        <v>53.183061504168187</v>
      </c>
      <c r="K103" s="22">
        <v>455.95</v>
      </c>
      <c r="L103" s="42">
        <f>IF(E103=1,(1.17*J103)+(0.14*K103)+(0.22*F103),(1.17*J103)+(0.055*K103)+(0.22*F103))</f>
        <v>146.27357155987676</v>
      </c>
      <c r="M103" s="43">
        <v>1</v>
      </c>
      <c r="N103" s="2">
        <v>6019</v>
      </c>
      <c r="O103" s="2">
        <v>3</v>
      </c>
    </row>
    <row r="104" spans="1:15" x14ac:dyDescent="0.2">
      <c r="A104" s="36">
        <v>95</v>
      </c>
      <c r="B104" s="37" t="s">
        <v>156</v>
      </c>
      <c r="C104" s="38"/>
      <c r="D104" s="39" t="s">
        <v>157</v>
      </c>
      <c r="E104" s="38">
        <v>1</v>
      </c>
      <c r="F104" s="40">
        <v>217.61717999999999</v>
      </c>
      <c r="G104" s="22">
        <v>53.75</v>
      </c>
      <c r="H104" s="62">
        <v>28.75</v>
      </c>
      <c r="I104" s="41">
        <f t="shared" ref="I104:I135" si="9">(G104+H104)/2</f>
        <v>41.25</v>
      </c>
      <c r="J104" s="24">
        <f t="shared" ref="J104:J135" si="10">10*((I104-K$131)/K$132)+50</f>
        <v>43.588978574010184</v>
      </c>
      <c r="K104" s="22">
        <v>337.6</v>
      </c>
      <c r="L104" s="42">
        <f t="shared" ref="L104:L125" si="11">IF(E104=1,(1.17*J104)+(0.14*K104)+(0.22*F104),(1.17*J104)+(0.11*K104)+(0.22*F104))</f>
        <v>146.13888453159194</v>
      </c>
      <c r="M104" s="43"/>
      <c r="N104" s="2">
        <v>6046</v>
      </c>
      <c r="O104" s="2">
        <v>102</v>
      </c>
    </row>
    <row r="105" spans="1:15" x14ac:dyDescent="0.2">
      <c r="A105" s="36">
        <v>96</v>
      </c>
      <c r="B105" s="37" t="s">
        <v>103</v>
      </c>
      <c r="C105" s="38"/>
      <c r="D105" s="39" t="s">
        <v>104</v>
      </c>
      <c r="E105" s="44">
        <v>0</v>
      </c>
      <c r="F105" s="40">
        <v>245.01856000000001</v>
      </c>
      <c r="G105" s="22">
        <v>57.5</v>
      </c>
      <c r="H105" s="62">
        <v>30</v>
      </c>
      <c r="I105" s="41">
        <f t="shared" si="9"/>
        <v>43.75</v>
      </c>
      <c r="J105" s="24">
        <f t="shared" si="10"/>
        <v>45.416422941659327</v>
      </c>
      <c r="K105" s="22">
        <v>315.25</v>
      </c>
      <c r="L105" s="42">
        <f t="shared" si="11"/>
        <v>141.71879804174142</v>
      </c>
      <c r="M105" s="43"/>
      <c r="N105" s="2">
        <v>6046</v>
      </c>
      <c r="O105" s="2">
        <v>102</v>
      </c>
    </row>
    <row r="106" spans="1:15" x14ac:dyDescent="0.2">
      <c r="A106" s="36">
        <v>97</v>
      </c>
      <c r="B106" s="37" t="s">
        <v>145</v>
      </c>
      <c r="C106" s="38"/>
      <c r="D106" s="39" t="s">
        <v>146</v>
      </c>
      <c r="E106" s="38">
        <v>1</v>
      </c>
      <c r="F106" s="40">
        <v>206.16972000000001</v>
      </c>
      <c r="G106" s="59">
        <v>55</v>
      </c>
      <c r="H106" s="62">
        <v>15</v>
      </c>
      <c r="I106" s="41">
        <f t="shared" si="9"/>
        <v>35</v>
      </c>
      <c r="J106" s="24">
        <f t="shared" si="10"/>
        <v>39.02036765488733</v>
      </c>
      <c r="K106" s="22">
        <v>361.6</v>
      </c>
      <c r="L106" s="42">
        <f t="shared" si="11"/>
        <v>141.63516855621819</v>
      </c>
      <c r="M106" s="43"/>
      <c r="N106" s="2">
        <v>6040</v>
      </c>
      <c r="O106" s="2">
        <v>1</v>
      </c>
    </row>
    <row r="107" spans="1:15" x14ac:dyDescent="0.2">
      <c r="A107" s="36">
        <v>98</v>
      </c>
      <c r="B107" s="37" t="s">
        <v>237</v>
      </c>
      <c r="C107" s="38"/>
      <c r="D107" s="39" t="s">
        <v>238</v>
      </c>
      <c r="E107" s="44">
        <v>0</v>
      </c>
      <c r="F107" s="40">
        <v>254.09700000000001</v>
      </c>
      <c r="G107" s="59">
        <v>50</v>
      </c>
      <c r="H107" s="62">
        <v>13.75</v>
      </c>
      <c r="I107" s="41">
        <f t="shared" si="9"/>
        <v>31.875</v>
      </c>
      <c r="J107" s="24">
        <f t="shared" si="10"/>
        <v>36.7360621953259</v>
      </c>
      <c r="K107" s="22">
        <v>378.45</v>
      </c>
      <c r="L107" s="42">
        <f t="shared" si="11"/>
        <v>140.5120327685313</v>
      </c>
      <c r="M107" s="43"/>
      <c r="N107" s="2">
        <v>6046</v>
      </c>
      <c r="O107" s="2">
        <v>102</v>
      </c>
    </row>
    <row r="108" spans="1:15" x14ac:dyDescent="0.2">
      <c r="A108" s="36">
        <v>99</v>
      </c>
      <c r="B108" s="37" t="s">
        <v>99</v>
      </c>
      <c r="C108" s="38"/>
      <c r="D108" s="39" t="s">
        <v>100</v>
      </c>
      <c r="E108" s="44">
        <v>0</v>
      </c>
      <c r="F108" s="40">
        <v>273.74885</v>
      </c>
      <c r="G108" s="22">
        <v>58.75</v>
      </c>
      <c r="H108" s="62">
        <v>12.5</v>
      </c>
      <c r="I108" s="41">
        <f t="shared" si="9"/>
        <v>35.625</v>
      </c>
      <c r="J108" s="24">
        <f t="shared" si="10"/>
        <v>39.477228746799611</v>
      </c>
      <c r="K108" s="22">
        <v>308</v>
      </c>
      <c r="L108" s="42">
        <f t="shared" si="11"/>
        <v>140.29310463375555</v>
      </c>
      <c r="M108" s="43"/>
      <c r="N108" s="2">
        <v>6019</v>
      </c>
      <c r="O108" s="2">
        <v>3</v>
      </c>
    </row>
    <row r="109" spans="1:15" x14ac:dyDescent="0.2">
      <c r="A109" s="36">
        <v>100</v>
      </c>
      <c r="B109" s="37" t="s">
        <v>174</v>
      </c>
      <c r="C109" s="38"/>
      <c r="D109" s="39" t="s">
        <v>175</v>
      </c>
      <c r="E109" s="38">
        <v>0</v>
      </c>
      <c r="F109" s="40">
        <v>289.71886999999998</v>
      </c>
      <c r="G109" s="22">
        <v>52.5</v>
      </c>
      <c r="H109" s="62">
        <v>12.5</v>
      </c>
      <c r="I109" s="41">
        <f t="shared" si="9"/>
        <v>32.5</v>
      </c>
      <c r="J109" s="24">
        <f t="shared" si="10"/>
        <v>37.192923287238187</v>
      </c>
      <c r="K109" s="22">
        <v>300.10000000000002</v>
      </c>
      <c r="L109" s="42">
        <f t="shared" si="11"/>
        <v>140.26487164606868</v>
      </c>
      <c r="M109" s="43"/>
      <c r="N109" s="2">
        <v>6019</v>
      </c>
      <c r="O109" s="2">
        <v>3</v>
      </c>
    </row>
    <row r="110" spans="1:15" x14ac:dyDescent="0.2">
      <c r="A110" s="36">
        <v>101</v>
      </c>
      <c r="B110" s="37" t="s">
        <v>239</v>
      </c>
      <c r="C110" s="38"/>
      <c r="D110" s="39" t="s">
        <v>240</v>
      </c>
      <c r="E110" s="44">
        <v>0</v>
      </c>
      <c r="F110" s="40">
        <v>270.98725000000002</v>
      </c>
      <c r="G110" s="59">
        <v>50</v>
      </c>
      <c r="H110" s="62">
        <v>10</v>
      </c>
      <c r="I110" s="41">
        <f t="shared" si="9"/>
        <v>30</v>
      </c>
      <c r="J110" s="24">
        <f t="shared" si="10"/>
        <v>35.365478919589044</v>
      </c>
      <c r="K110" s="22">
        <v>355.85</v>
      </c>
      <c r="L110" s="42">
        <f t="shared" si="11"/>
        <v>140.1383053359192</v>
      </c>
      <c r="M110" s="43"/>
      <c r="N110" s="2">
        <v>9008</v>
      </c>
      <c r="O110" s="2"/>
    </row>
    <row r="111" spans="1:15" x14ac:dyDescent="0.2">
      <c r="A111" s="36">
        <v>102</v>
      </c>
      <c r="B111" s="37" t="s">
        <v>231</v>
      </c>
      <c r="C111" s="38"/>
      <c r="D111" s="39" t="s">
        <v>232</v>
      </c>
      <c r="E111" s="38">
        <v>1</v>
      </c>
      <c r="F111" s="40">
        <v>225.67402999999999</v>
      </c>
      <c r="G111" s="59">
        <v>50</v>
      </c>
      <c r="H111" s="62">
        <v>11.25</v>
      </c>
      <c r="I111" s="41">
        <f t="shared" si="9"/>
        <v>30.625</v>
      </c>
      <c r="J111" s="24">
        <f t="shared" si="10"/>
        <v>35.822340011501332</v>
      </c>
      <c r="K111" s="22">
        <v>346.85</v>
      </c>
      <c r="L111" s="42">
        <f t="shared" si="11"/>
        <v>140.11942441345656</v>
      </c>
      <c r="M111" s="43"/>
      <c r="N111" s="2">
        <v>6019</v>
      </c>
      <c r="O111" s="2">
        <v>3</v>
      </c>
    </row>
    <row r="112" spans="1:15" x14ac:dyDescent="0.2">
      <c r="A112" s="36">
        <v>103</v>
      </c>
      <c r="B112" s="37" t="s">
        <v>164</v>
      </c>
      <c r="C112" s="38"/>
      <c r="D112" s="39" t="s">
        <v>165</v>
      </c>
      <c r="E112" s="38">
        <v>0</v>
      </c>
      <c r="F112" s="40">
        <v>215.27077</v>
      </c>
      <c r="G112" s="59">
        <v>53.75</v>
      </c>
      <c r="H112" s="62">
        <v>35</v>
      </c>
      <c r="I112" s="41">
        <f t="shared" si="9"/>
        <v>44.375</v>
      </c>
      <c r="J112" s="24">
        <f t="shared" si="10"/>
        <v>45.873284033571615</v>
      </c>
      <c r="K112" s="22">
        <v>352.7</v>
      </c>
      <c r="L112" s="42">
        <f t="shared" si="11"/>
        <v>139.82831171927879</v>
      </c>
      <c r="M112" s="43"/>
      <c r="N112" s="2">
        <v>9008</v>
      </c>
      <c r="O112" s="2"/>
    </row>
    <row r="113" spans="1:15" x14ac:dyDescent="0.2">
      <c r="A113" s="36">
        <v>104</v>
      </c>
      <c r="B113" s="37" t="s">
        <v>79</v>
      </c>
      <c r="C113" s="38"/>
      <c r="D113" s="39" t="s">
        <v>80</v>
      </c>
      <c r="E113" s="38">
        <v>0</v>
      </c>
      <c r="F113" s="40">
        <v>208.61654999999999</v>
      </c>
      <c r="G113" s="22">
        <v>61.25</v>
      </c>
      <c r="H113" s="62">
        <v>32.5</v>
      </c>
      <c r="I113" s="41">
        <f t="shared" si="9"/>
        <v>46.875</v>
      </c>
      <c r="J113" s="24">
        <f t="shared" si="10"/>
        <v>47.700728401220758</v>
      </c>
      <c r="K113" s="22">
        <v>342.5</v>
      </c>
      <c r="L113" s="42">
        <f t="shared" si="11"/>
        <v>139.38049322942828</v>
      </c>
      <c r="M113" s="43"/>
      <c r="N113" s="2">
        <v>9008</v>
      </c>
      <c r="O113" s="2"/>
    </row>
    <row r="114" spans="1:15" x14ac:dyDescent="0.2">
      <c r="A114" s="36">
        <v>105</v>
      </c>
      <c r="B114" s="37" t="s">
        <v>75</v>
      </c>
      <c r="C114" s="38"/>
      <c r="D114" s="39" t="s">
        <v>76</v>
      </c>
      <c r="E114" s="38">
        <v>0</v>
      </c>
      <c r="F114" s="40">
        <v>251.39885000000001</v>
      </c>
      <c r="G114" s="59">
        <v>62.5</v>
      </c>
      <c r="H114" s="62">
        <v>13.75</v>
      </c>
      <c r="I114" s="41">
        <f t="shared" si="9"/>
        <v>38.125</v>
      </c>
      <c r="J114" s="24">
        <f t="shared" si="10"/>
        <v>41.304673114448761</v>
      </c>
      <c r="K114" s="22">
        <v>313.60000000000002</v>
      </c>
      <c r="L114" s="42">
        <f t="shared" si="11"/>
        <v>138.13021454390505</v>
      </c>
      <c r="M114" s="43"/>
      <c r="N114" s="2">
        <v>9008</v>
      </c>
      <c r="O114" s="2"/>
    </row>
    <row r="115" spans="1:15" x14ac:dyDescent="0.2">
      <c r="A115" s="36">
        <v>106</v>
      </c>
      <c r="B115" s="37" t="s">
        <v>143</v>
      </c>
      <c r="C115" s="38"/>
      <c r="D115" s="39" t="s">
        <v>144</v>
      </c>
      <c r="E115" s="38">
        <v>1</v>
      </c>
      <c r="F115" s="40">
        <v>201.86707000000001</v>
      </c>
      <c r="G115" s="59">
        <v>55</v>
      </c>
      <c r="H115" s="62">
        <v>12.5</v>
      </c>
      <c r="I115" s="41">
        <f t="shared" si="9"/>
        <v>33.75</v>
      </c>
      <c r="J115" s="24">
        <f t="shared" si="10"/>
        <v>38.106645471062762</v>
      </c>
      <c r="K115" s="22">
        <v>350.1</v>
      </c>
      <c r="L115" s="42">
        <f t="shared" si="11"/>
        <v>138.00953060114344</v>
      </c>
      <c r="M115" s="43"/>
      <c r="N115" s="2">
        <v>9008</v>
      </c>
      <c r="O115" s="2"/>
    </row>
    <row r="116" spans="1:15" x14ac:dyDescent="0.2">
      <c r="A116" s="36">
        <v>107</v>
      </c>
      <c r="B116" s="17">
        <v>328</v>
      </c>
      <c r="C116" s="19"/>
      <c r="D116" s="20" t="s">
        <v>222</v>
      </c>
      <c r="E116" s="44">
        <v>0</v>
      </c>
      <c r="F116" s="40">
        <v>238.01788999999999</v>
      </c>
      <c r="G116" s="22">
        <v>50</v>
      </c>
      <c r="H116" s="62">
        <v>27.5</v>
      </c>
      <c r="I116" s="41">
        <f t="shared" si="9"/>
        <v>38.75</v>
      </c>
      <c r="J116" s="24">
        <f t="shared" si="10"/>
        <v>41.761534206361048</v>
      </c>
      <c r="K116" s="22">
        <v>332.95</v>
      </c>
      <c r="L116" s="42">
        <f t="shared" si="11"/>
        <v>137.84943082144241</v>
      </c>
      <c r="M116" s="43"/>
      <c r="N116" s="2">
        <v>6019</v>
      </c>
      <c r="O116" s="2">
        <v>3</v>
      </c>
    </row>
    <row r="117" spans="1:15" x14ac:dyDescent="0.2">
      <c r="A117" s="36">
        <v>108</v>
      </c>
      <c r="B117" s="37" t="s">
        <v>89</v>
      </c>
      <c r="C117" s="38"/>
      <c r="D117" s="39" t="s">
        <v>90</v>
      </c>
      <c r="E117" s="38">
        <v>0</v>
      </c>
      <c r="F117" s="40">
        <v>251.14552</v>
      </c>
      <c r="G117" s="59">
        <v>60</v>
      </c>
      <c r="H117" s="62">
        <v>8.75</v>
      </c>
      <c r="I117" s="41">
        <f t="shared" si="9"/>
        <v>34.375</v>
      </c>
      <c r="J117" s="24">
        <f t="shared" si="10"/>
        <v>38.563506562975043</v>
      </c>
      <c r="K117" s="22">
        <v>337.1</v>
      </c>
      <c r="L117" s="42">
        <f t="shared" si="11"/>
        <v>137.45231707868081</v>
      </c>
      <c r="M117" s="43"/>
      <c r="N117" s="2">
        <v>6310</v>
      </c>
      <c r="O117" s="2"/>
    </row>
    <row r="118" spans="1:15" x14ac:dyDescent="0.2">
      <c r="A118" s="36">
        <v>109</v>
      </c>
      <c r="B118" s="37" t="s">
        <v>190</v>
      </c>
      <c r="C118" s="38"/>
      <c r="D118" s="39" t="s">
        <v>191</v>
      </c>
      <c r="E118" s="44">
        <v>0</v>
      </c>
      <c r="F118" s="40">
        <v>242.70775</v>
      </c>
      <c r="G118" s="59">
        <v>52.5</v>
      </c>
      <c r="H118" s="62">
        <v>12.5</v>
      </c>
      <c r="I118" s="41">
        <f t="shared" si="9"/>
        <v>32.5</v>
      </c>
      <c r="J118" s="24">
        <f t="shared" si="10"/>
        <v>37.192923287238187</v>
      </c>
      <c r="K118" s="22">
        <v>365.15</v>
      </c>
      <c r="L118" s="42">
        <f t="shared" si="11"/>
        <v>137.07792524606867</v>
      </c>
      <c r="M118" s="43"/>
      <c r="N118" s="2">
        <v>6047</v>
      </c>
      <c r="O118" s="2">
        <v>1</v>
      </c>
    </row>
    <row r="119" spans="1:15" x14ac:dyDescent="0.2">
      <c r="A119" s="36">
        <v>110</v>
      </c>
      <c r="B119" s="37" t="s">
        <v>212</v>
      </c>
      <c r="C119" s="38"/>
      <c r="D119" s="39" t="s">
        <v>213</v>
      </c>
      <c r="E119" s="44">
        <v>0</v>
      </c>
      <c r="F119" s="40">
        <v>203.44638</v>
      </c>
      <c r="G119" s="59">
        <v>51.25</v>
      </c>
      <c r="H119" s="62">
        <v>38.75</v>
      </c>
      <c r="I119" s="41">
        <f t="shared" si="9"/>
        <v>45</v>
      </c>
      <c r="J119" s="24">
        <f t="shared" si="10"/>
        <v>46.330145125483902</v>
      </c>
      <c r="K119" s="22">
        <v>335.2</v>
      </c>
      <c r="L119" s="42">
        <f t="shared" si="11"/>
        <v>135.83647339681616</v>
      </c>
      <c r="M119" s="43"/>
      <c r="N119" s="2">
        <v>6019</v>
      </c>
      <c r="O119" s="2">
        <v>3</v>
      </c>
    </row>
    <row r="120" spans="1:15" x14ac:dyDescent="0.2">
      <c r="A120" s="36">
        <v>111</v>
      </c>
      <c r="B120" s="17">
        <v>74</v>
      </c>
      <c r="C120" s="17"/>
      <c r="D120" s="18" t="s">
        <v>151</v>
      </c>
      <c r="E120" s="38">
        <v>1</v>
      </c>
      <c r="F120" s="40">
        <v>200.26462000000001</v>
      </c>
      <c r="G120" s="22">
        <v>53.75</v>
      </c>
      <c r="H120" s="62">
        <v>10</v>
      </c>
      <c r="I120" s="41">
        <f t="shared" si="9"/>
        <v>31.875</v>
      </c>
      <c r="J120" s="24">
        <f t="shared" si="10"/>
        <v>36.7360621953259</v>
      </c>
      <c r="K120" s="22">
        <v>338.35</v>
      </c>
      <c r="L120" s="42">
        <f t="shared" si="11"/>
        <v>134.40840916853131</v>
      </c>
      <c r="M120" s="43"/>
      <c r="N120" s="2">
        <v>6019</v>
      </c>
      <c r="O120" s="2">
        <v>3</v>
      </c>
    </row>
    <row r="121" spans="1:15" x14ac:dyDescent="0.2">
      <c r="A121" s="36">
        <v>112</v>
      </c>
      <c r="B121" s="37" t="s">
        <v>233</v>
      </c>
      <c r="C121" s="38"/>
      <c r="D121" s="39" t="s">
        <v>234</v>
      </c>
      <c r="E121" s="44">
        <v>0</v>
      </c>
      <c r="F121" s="40">
        <v>237.41359</v>
      </c>
      <c r="G121" s="59">
        <v>50</v>
      </c>
      <c r="H121" s="62">
        <v>12.5</v>
      </c>
      <c r="I121" s="41">
        <f t="shared" si="9"/>
        <v>31.25</v>
      </c>
      <c r="J121" s="24">
        <f t="shared" si="10"/>
        <v>36.279201103413612</v>
      </c>
      <c r="K121" s="22">
        <v>337.75</v>
      </c>
      <c r="L121" s="42">
        <f t="shared" si="11"/>
        <v>131.83015509099394</v>
      </c>
      <c r="M121" s="43"/>
      <c r="N121" s="2">
        <v>9008</v>
      </c>
      <c r="O121" s="2"/>
    </row>
    <row r="122" spans="1:15" x14ac:dyDescent="0.2">
      <c r="A122" s="36">
        <v>113</v>
      </c>
      <c r="B122" s="37" t="s">
        <v>162</v>
      </c>
      <c r="C122" s="38"/>
      <c r="D122" s="39" t="s">
        <v>163</v>
      </c>
      <c r="E122" s="38">
        <v>0</v>
      </c>
      <c r="F122" s="40">
        <v>201.71234999999999</v>
      </c>
      <c r="G122" s="59">
        <v>53.75</v>
      </c>
      <c r="H122" s="62">
        <v>26.25</v>
      </c>
      <c r="I122" s="41">
        <f t="shared" si="9"/>
        <v>40</v>
      </c>
      <c r="J122" s="24">
        <f t="shared" si="10"/>
        <v>42.675256390185616</v>
      </c>
      <c r="K122" s="22">
        <v>328.75</v>
      </c>
      <c r="L122" s="42">
        <f t="shared" si="11"/>
        <v>130.46926697651719</v>
      </c>
      <c r="M122" s="43"/>
      <c r="N122" s="2">
        <v>6046</v>
      </c>
      <c r="O122" s="2">
        <v>102</v>
      </c>
    </row>
    <row r="123" spans="1:15" x14ac:dyDescent="0.2">
      <c r="A123" s="36">
        <v>114</v>
      </c>
      <c r="B123" s="37" t="s">
        <v>107</v>
      </c>
      <c r="C123" s="38"/>
      <c r="D123" s="39" t="s">
        <v>108</v>
      </c>
      <c r="E123" s="44">
        <v>0</v>
      </c>
      <c r="F123" s="40">
        <v>205.011</v>
      </c>
      <c r="G123" s="22">
        <v>57.5</v>
      </c>
      <c r="H123" s="62">
        <v>27.5</v>
      </c>
      <c r="I123" s="41">
        <f t="shared" si="9"/>
        <v>42.5</v>
      </c>
      <c r="J123" s="24">
        <f t="shared" si="10"/>
        <v>44.502700757834759</v>
      </c>
      <c r="K123" s="22">
        <v>284.7</v>
      </c>
      <c r="L123" s="42">
        <f t="shared" si="11"/>
        <v>128.48757988666665</v>
      </c>
      <c r="M123" s="43"/>
      <c r="N123" s="2">
        <v>9008</v>
      </c>
      <c r="O123" s="2"/>
    </row>
    <row r="124" spans="1:15" x14ac:dyDescent="0.2">
      <c r="A124" s="36">
        <v>115</v>
      </c>
      <c r="B124" s="37" t="s">
        <v>241</v>
      </c>
      <c r="C124" s="38"/>
      <c r="D124" s="39" t="s">
        <v>242</v>
      </c>
      <c r="E124" s="44">
        <v>0</v>
      </c>
      <c r="F124" s="40">
        <v>216.98140000000001</v>
      </c>
      <c r="G124" s="59">
        <v>50</v>
      </c>
      <c r="H124" s="62">
        <v>5</v>
      </c>
      <c r="I124" s="41">
        <f t="shared" si="9"/>
        <v>27.5</v>
      </c>
      <c r="J124" s="24">
        <f t="shared" si="10"/>
        <v>33.538034551939901</v>
      </c>
      <c r="K124" s="22">
        <v>369.85</v>
      </c>
      <c r="L124" s="42">
        <f t="shared" si="11"/>
        <v>127.65890842576968</v>
      </c>
      <c r="M124" s="43"/>
      <c r="N124" s="2">
        <v>9008</v>
      </c>
      <c r="O124" s="2"/>
    </row>
    <row r="125" spans="1:15" ht="13.5" thickBot="1" x14ac:dyDescent="0.25">
      <c r="A125" s="45">
        <v>116</v>
      </c>
      <c r="B125" s="46" t="s">
        <v>225</v>
      </c>
      <c r="C125" s="47"/>
      <c r="D125" s="48" t="s">
        <v>226</v>
      </c>
      <c r="E125" s="49">
        <v>0</v>
      </c>
      <c r="F125" s="50">
        <v>214.74092999999999</v>
      </c>
      <c r="G125" s="60">
        <v>50</v>
      </c>
      <c r="H125" s="63">
        <v>12.5</v>
      </c>
      <c r="I125" s="51">
        <f t="shared" si="9"/>
        <v>31.25</v>
      </c>
      <c r="J125" s="26">
        <f t="shared" si="10"/>
        <v>36.279201103413612</v>
      </c>
      <c r="K125" s="52">
        <v>283.05</v>
      </c>
      <c r="L125" s="53">
        <f t="shared" si="11"/>
        <v>120.82516989099392</v>
      </c>
      <c r="M125" s="54"/>
      <c r="N125" s="2">
        <v>9008</v>
      </c>
      <c r="O125" s="2"/>
    </row>
    <row r="126" spans="1:15" x14ac:dyDescent="0.2">
      <c r="A126" s="2"/>
      <c r="B126" s="2"/>
      <c r="C126" s="2"/>
      <c r="D126" s="2"/>
      <c r="E126" s="55"/>
      <c r="F126" s="2"/>
      <c r="G126" s="2"/>
      <c r="H126" s="64"/>
      <c r="I126" s="2"/>
      <c r="J126" s="2"/>
      <c r="K126" s="56"/>
      <c r="L126" s="57"/>
      <c r="M126" s="55"/>
      <c r="N126" s="2"/>
      <c r="O126" s="2"/>
    </row>
    <row r="127" spans="1:15" x14ac:dyDescent="0.2">
      <c r="A127" s="2"/>
      <c r="B127" s="2"/>
      <c r="C127" s="2"/>
      <c r="D127" s="2"/>
      <c r="E127" s="55"/>
      <c r="F127" s="2"/>
      <c r="G127" s="2"/>
      <c r="H127" s="64"/>
      <c r="I127" s="2"/>
      <c r="J127" s="2"/>
      <c r="K127" s="56"/>
      <c r="L127" s="57"/>
      <c r="M127" s="55"/>
      <c r="N127" s="2"/>
      <c r="O127" s="2"/>
    </row>
    <row r="128" spans="1:15" x14ac:dyDescent="0.2">
      <c r="A128" s="2"/>
      <c r="B128" s="2"/>
      <c r="C128" s="2"/>
      <c r="D128" s="2"/>
      <c r="E128" s="55"/>
      <c r="F128" s="2"/>
      <c r="G128" s="2"/>
      <c r="H128" s="64"/>
      <c r="I128" s="2"/>
      <c r="J128" s="2"/>
      <c r="K128" s="56"/>
      <c r="L128" s="57"/>
      <c r="M128" s="55"/>
      <c r="N128" s="2"/>
      <c r="O128" s="2"/>
    </row>
    <row r="129" spans="1:15" x14ac:dyDescent="0.2">
      <c r="A129" s="2"/>
      <c r="B129" s="2"/>
      <c r="C129" s="2"/>
      <c r="D129" s="2"/>
      <c r="E129" s="55"/>
      <c r="F129" s="2"/>
      <c r="G129" s="2"/>
      <c r="H129" s="64"/>
      <c r="I129" s="2"/>
      <c r="J129" s="2"/>
      <c r="K129" s="56"/>
      <c r="L129" s="57"/>
      <c r="M129" s="55"/>
      <c r="N129" s="2"/>
      <c r="O129" s="2"/>
    </row>
    <row r="130" spans="1:15" x14ac:dyDescent="0.2">
      <c r="A130" s="2"/>
      <c r="B130" s="2"/>
      <c r="C130" s="2"/>
      <c r="D130" s="2"/>
      <c r="E130" s="55"/>
      <c r="F130" s="2"/>
      <c r="G130" s="2"/>
      <c r="H130" s="64"/>
      <c r="I130" s="2"/>
      <c r="J130" s="2"/>
      <c r="K130" s="56"/>
      <c r="L130" s="57"/>
      <c r="M130" s="55"/>
      <c r="N130" s="2"/>
      <c r="O130" s="2"/>
    </row>
    <row r="131" spans="1:15" x14ac:dyDescent="0.2">
      <c r="A131" s="2"/>
      <c r="B131" s="2"/>
      <c r="C131" s="2"/>
      <c r="D131" s="2"/>
      <c r="E131" s="55"/>
      <c r="F131" s="2"/>
      <c r="G131" s="2"/>
      <c r="H131" s="64" t="s">
        <v>3</v>
      </c>
      <c r="I131" s="2"/>
      <c r="J131" s="2"/>
      <c r="K131" s="58">
        <f>AVERAGE(I9:I125)</f>
        <v>50.020474137931032</v>
      </c>
      <c r="L131" s="57"/>
      <c r="M131" s="55"/>
      <c r="N131" s="2"/>
      <c r="O131" s="2"/>
    </row>
    <row r="132" spans="1:15" x14ac:dyDescent="0.2">
      <c r="A132" s="2"/>
      <c r="B132" s="2"/>
      <c r="C132" s="2"/>
      <c r="D132" s="2"/>
      <c r="E132" s="55"/>
      <c r="F132" s="2"/>
      <c r="G132" s="2"/>
      <c r="H132" s="64" t="s">
        <v>2</v>
      </c>
      <c r="I132" s="2"/>
      <c r="J132" s="2"/>
      <c r="K132" s="56">
        <f>STDEV(I9:I125)</f>
        <v>13.680307013756293</v>
      </c>
      <c r="L132" s="57"/>
      <c r="M132" s="55"/>
      <c r="N132" s="2"/>
      <c r="O132" s="2"/>
    </row>
    <row r="137" spans="1:15" x14ac:dyDescent="0.2">
      <c r="J137" s="74" t="s">
        <v>252</v>
      </c>
      <c r="K137" s="75"/>
      <c r="L137" s="75"/>
    </row>
    <row r="138" spans="1:15" x14ac:dyDescent="0.2">
      <c r="J138" s="74" t="s">
        <v>253</v>
      </c>
      <c r="K138" s="74"/>
      <c r="L138" s="74"/>
    </row>
  </sheetData>
  <autoFilter ref="N8:O125"/>
  <sortState ref="A8:M123">
    <sortCondition descending="1" ref="L8:L123"/>
  </sortState>
  <mergeCells count="8">
    <mergeCell ref="A39:M39"/>
    <mergeCell ref="A7:M7"/>
    <mergeCell ref="J137:L137"/>
    <mergeCell ref="J138:L138"/>
    <mergeCell ref="A1:M1"/>
    <mergeCell ref="A4:M4"/>
    <mergeCell ref="A5:M5"/>
    <mergeCell ref="A3:M3"/>
  </mergeCells>
  <phoneticPr fontId="7" type="noConversion"/>
  <pageMargins left="1.8897637795275593" right="0.70866141732283472" top="0.55118110236220474" bottom="0.35433070866141736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İkinci Asama</vt:lpstr>
    </vt:vector>
  </TitlesOfParts>
  <Company>EĞİTİM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Dekan_Yrd</dc:creator>
  <cp:lastModifiedBy>CCC</cp:lastModifiedBy>
  <cp:lastPrinted>2017-07-17T13:48:44Z</cp:lastPrinted>
  <dcterms:created xsi:type="dcterms:W3CDTF">2002-07-11T09:08:17Z</dcterms:created>
  <dcterms:modified xsi:type="dcterms:W3CDTF">2017-07-18T10:31:36Z</dcterms:modified>
</cp:coreProperties>
</file>