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dayet\Desktop\"/>
    </mc:Choice>
  </mc:AlternateContent>
  <xr:revisionPtr revIDLastSave="0" documentId="13_ncr:1_{40C2C8C1-FE50-4FEC-BBEF-A348411F71CB}" xr6:coauthVersionLast="47" xr6:coauthVersionMax="47" xr10:uidLastSave="{00000000-0000-0000-0000-000000000000}"/>
  <bookViews>
    <workbookView xWindow="-110" yWindow="-110" windowWidth="19420" windowHeight="10300" firstSheet="1" activeTab="2" xr2:uid="{61701881-0934-4F9C-9549-EAE2D8C239DB}"/>
  </bookViews>
  <sheets>
    <sheet name="XLMind_DashMeta" sheetId="4" state="veryHidden" r:id="rId1"/>
    <sheet name="DATA" sheetId="2" r:id="rId2"/>
    <sheet name="DASHBOARD" sheetId="7" r:id="rId3"/>
    <sheet name="DASH_HESAP" sheetId="8" state="hidden" r:id="rId4"/>
  </sheets>
  <definedNames>
    <definedName name="_xlnm._FilterDatabase" localSheetId="1" hidden="1">DATA!$A$2:$H$157</definedName>
    <definedName name="d_34K">DASH_HESAP!$I$2:$I$1001</definedName>
    <definedName name="d_34Y">DASH_HESAP!$J$2:$J$1001</definedName>
    <definedName name="d_Bos">DASH_HESAP!$M$2:$M$1001</definedName>
    <definedName name="d_Dahil">DASH_HESAP!$N$2:$N$1001</definedName>
    <definedName name="d_Duzey">DASH_HESAP!$C$2:$C$1001</definedName>
    <definedName name="d_Fak">DASH_HESAP!$D$2:$D$1001</definedName>
    <definedName name="d_FakKisa">DASH_HESAP!$R$2:$R$1001</definedName>
    <definedName name="d_Gecerli">DASH_HESAP!$A$2:$A$1001</definedName>
    <definedName name="d_GenK">DASH_HESAP!$G$2:$G$1001</definedName>
    <definedName name="d_GenY">DASH_HESAP!$H$2:$H$1001</definedName>
    <definedName name="d_KKTC">DASH_HESAP!$F$2:$F$1001</definedName>
    <definedName name="d_KKTCDahil">DASH_HESAP!$Q$2:$Q$1001</definedName>
    <definedName name="d_Kod">DASH_HESAP!$B$2:$B$1001</definedName>
    <definedName name="d_Prog">DASH_HESAP!$E$2:$E$1001</definedName>
    <definedName name="d_TamDolu">DASH_HESAP!$O$2:$O$1001</definedName>
    <definedName name="d_TopK">DASH_HESAP!$K$2:$K$1001</definedName>
    <definedName name="d_TopY">DASH_HESAP!$L$2:$L$1001</definedName>
    <definedName name="d_Yerlesmeyen">DASH_HESAP!$P$2:$P$1001</definedName>
    <definedName name="prm_Duzey">DASH_HESAP!$T$2</definedName>
    <definedName name="prm_Fak">DASH_HESAP!$T$3</definedName>
    <definedName name="prm_KKTC">DASH_HESAP!$T$5</definedName>
    <definedName name="prm_Prog">DASH_HESAP!$T$4</definedName>
    <definedName name="_xlnm.Print_Area" localSheetId="2">DASHBOARD!$A$1:$T$260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7" l="1"/>
  <c r="R157" i="8"/>
  <c r="R158" i="8"/>
  <c r="R159" i="8"/>
  <c r="R160" i="8"/>
  <c r="R161" i="8"/>
  <c r="R162" i="8"/>
  <c r="R163" i="8"/>
  <c r="R164" i="8"/>
  <c r="R165" i="8"/>
  <c r="R166" i="8"/>
  <c r="R167" i="8"/>
  <c r="R168" i="8"/>
  <c r="R169" i="8"/>
  <c r="R170" i="8"/>
  <c r="R171" i="8"/>
  <c r="R172" i="8"/>
  <c r="R173" i="8"/>
  <c r="R174" i="8"/>
  <c r="R175" i="8"/>
  <c r="R176" i="8"/>
  <c r="R177" i="8"/>
  <c r="R178" i="8"/>
  <c r="R179" i="8"/>
  <c r="R180" i="8"/>
  <c r="R181" i="8"/>
  <c r="R182" i="8"/>
  <c r="R183" i="8"/>
  <c r="R184" i="8"/>
  <c r="R185" i="8"/>
  <c r="R186" i="8"/>
  <c r="R187" i="8"/>
  <c r="R188" i="8"/>
  <c r="R189" i="8"/>
  <c r="R190" i="8"/>
  <c r="R191" i="8"/>
  <c r="R192" i="8"/>
  <c r="R193" i="8"/>
  <c r="R194" i="8"/>
  <c r="R195" i="8"/>
  <c r="R196" i="8"/>
  <c r="R197" i="8"/>
  <c r="R198" i="8"/>
  <c r="R199" i="8"/>
  <c r="R200" i="8"/>
  <c r="R201" i="8"/>
  <c r="R202" i="8"/>
  <c r="R203" i="8"/>
  <c r="R204" i="8"/>
  <c r="R205" i="8"/>
  <c r="R206" i="8"/>
  <c r="R207" i="8"/>
  <c r="R208" i="8"/>
  <c r="R209" i="8"/>
  <c r="R210" i="8"/>
  <c r="R211" i="8"/>
  <c r="R212" i="8"/>
  <c r="R213" i="8"/>
  <c r="R214" i="8"/>
  <c r="R215" i="8"/>
  <c r="R216" i="8"/>
  <c r="R217" i="8"/>
  <c r="R218" i="8"/>
  <c r="R219" i="8"/>
  <c r="R220" i="8"/>
  <c r="R221" i="8"/>
  <c r="R222" i="8"/>
  <c r="R223" i="8"/>
  <c r="R224" i="8"/>
  <c r="R225" i="8"/>
  <c r="R226" i="8"/>
  <c r="R227" i="8"/>
  <c r="R228" i="8"/>
  <c r="R229" i="8"/>
  <c r="R230" i="8"/>
  <c r="R231" i="8"/>
  <c r="R232" i="8"/>
  <c r="R233" i="8"/>
  <c r="R234" i="8"/>
  <c r="R235" i="8"/>
  <c r="R236" i="8"/>
  <c r="R237" i="8"/>
  <c r="R238" i="8"/>
  <c r="R239" i="8"/>
  <c r="R240" i="8"/>
  <c r="R241" i="8"/>
  <c r="R242" i="8"/>
  <c r="R243" i="8"/>
  <c r="R244" i="8"/>
  <c r="R245" i="8"/>
  <c r="R246" i="8"/>
  <c r="R247" i="8"/>
  <c r="R248" i="8"/>
  <c r="R249" i="8"/>
  <c r="R250" i="8"/>
  <c r="R251" i="8"/>
  <c r="R252" i="8"/>
  <c r="R253" i="8"/>
  <c r="R254" i="8"/>
  <c r="R255" i="8"/>
  <c r="R256" i="8"/>
  <c r="R257" i="8"/>
  <c r="R258" i="8"/>
  <c r="R259" i="8"/>
  <c r="R260" i="8"/>
  <c r="R261" i="8"/>
  <c r="R262" i="8"/>
  <c r="R263" i="8"/>
  <c r="R264" i="8"/>
  <c r="R265" i="8"/>
  <c r="R266" i="8"/>
  <c r="R267" i="8"/>
  <c r="R268" i="8"/>
  <c r="R269" i="8"/>
  <c r="R270" i="8"/>
  <c r="R271" i="8"/>
  <c r="R272" i="8"/>
  <c r="R273" i="8"/>
  <c r="R274" i="8"/>
  <c r="R275" i="8"/>
  <c r="R276" i="8"/>
  <c r="R277" i="8"/>
  <c r="R278" i="8"/>
  <c r="R279" i="8"/>
  <c r="R280" i="8"/>
  <c r="R281" i="8"/>
  <c r="R282" i="8"/>
  <c r="R283" i="8"/>
  <c r="R284" i="8"/>
  <c r="R285" i="8"/>
  <c r="R286" i="8"/>
  <c r="R287" i="8"/>
  <c r="R288" i="8"/>
  <c r="R289" i="8"/>
  <c r="R290" i="8"/>
  <c r="R291" i="8"/>
  <c r="R292" i="8"/>
  <c r="R293" i="8"/>
  <c r="R294" i="8"/>
  <c r="R295" i="8"/>
  <c r="R296" i="8"/>
  <c r="R297" i="8"/>
  <c r="R298" i="8"/>
  <c r="R299" i="8"/>
  <c r="R300" i="8"/>
  <c r="R301" i="8"/>
  <c r="R302" i="8"/>
  <c r="R303" i="8"/>
  <c r="R304" i="8"/>
  <c r="R305" i="8"/>
  <c r="R306" i="8"/>
  <c r="R307" i="8"/>
  <c r="R308" i="8"/>
  <c r="R309" i="8"/>
  <c r="R310" i="8"/>
  <c r="R311" i="8"/>
  <c r="R312" i="8"/>
  <c r="R313" i="8"/>
  <c r="R314" i="8"/>
  <c r="R315" i="8"/>
  <c r="R316" i="8"/>
  <c r="R317" i="8"/>
  <c r="R318" i="8"/>
  <c r="R319" i="8"/>
  <c r="R320" i="8"/>
  <c r="R321" i="8"/>
  <c r="R322" i="8"/>
  <c r="R323" i="8"/>
  <c r="R324" i="8"/>
  <c r="R325" i="8"/>
  <c r="R326" i="8"/>
  <c r="R327" i="8"/>
  <c r="R328" i="8"/>
  <c r="R329" i="8"/>
  <c r="R330" i="8"/>
  <c r="R331" i="8"/>
  <c r="R332" i="8"/>
  <c r="R333" i="8"/>
  <c r="R334" i="8"/>
  <c r="R335" i="8"/>
  <c r="R336" i="8"/>
  <c r="R337" i="8"/>
  <c r="R338" i="8"/>
  <c r="R339" i="8"/>
  <c r="R340" i="8"/>
  <c r="R341" i="8"/>
  <c r="R342" i="8"/>
  <c r="R343" i="8"/>
  <c r="R344" i="8"/>
  <c r="R345" i="8"/>
  <c r="R346" i="8"/>
  <c r="R347" i="8"/>
  <c r="R348" i="8"/>
  <c r="R349" i="8"/>
  <c r="R350" i="8"/>
  <c r="R351" i="8"/>
  <c r="R352" i="8"/>
  <c r="R353" i="8"/>
  <c r="R354" i="8"/>
  <c r="R355" i="8"/>
  <c r="R356" i="8"/>
  <c r="R357" i="8"/>
  <c r="R358" i="8"/>
  <c r="R359" i="8"/>
  <c r="R360" i="8"/>
  <c r="R361" i="8"/>
  <c r="R362" i="8"/>
  <c r="R363" i="8"/>
  <c r="R364" i="8"/>
  <c r="R365" i="8"/>
  <c r="R366" i="8"/>
  <c r="R367" i="8"/>
  <c r="R368" i="8"/>
  <c r="R369" i="8"/>
  <c r="R370" i="8"/>
  <c r="R371" i="8"/>
  <c r="R372" i="8"/>
  <c r="R373" i="8"/>
  <c r="R374" i="8"/>
  <c r="R375" i="8"/>
  <c r="R376" i="8"/>
  <c r="R377" i="8"/>
  <c r="R378" i="8"/>
  <c r="R379" i="8"/>
  <c r="R380" i="8"/>
  <c r="R381" i="8"/>
  <c r="R382" i="8"/>
  <c r="R383" i="8"/>
  <c r="R384" i="8"/>
  <c r="R385" i="8"/>
  <c r="R386" i="8"/>
  <c r="R387" i="8"/>
  <c r="R388" i="8"/>
  <c r="R389" i="8"/>
  <c r="R390" i="8"/>
  <c r="R391" i="8"/>
  <c r="R392" i="8"/>
  <c r="R393" i="8"/>
  <c r="R394" i="8"/>
  <c r="R395" i="8"/>
  <c r="R396" i="8"/>
  <c r="R397" i="8"/>
  <c r="R398" i="8"/>
  <c r="R399" i="8"/>
  <c r="R400" i="8"/>
  <c r="R401" i="8"/>
  <c r="R402" i="8"/>
  <c r="R403" i="8"/>
  <c r="R404" i="8"/>
  <c r="R405" i="8"/>
  <c r="R406" i="8"/>
  <c r="R407" i="8"/>
  <c r="R408" i="8"/>
  <c r="R409" i="8"/>
  <c r="R410" i="8"/>
  <c r="R411" i="8"/>
  <c r="R412" i="8"/>
  <c r="R413" i="8"/>
  <c r="R414" i="8"/>
  <c r="R415" i="8"/>
  <c r="R416" i="8"/>
  <c r="R417" i="8"/>
  <c r="R418" i="8"/>
  <c r="R419" i="8"/>
  <c r="R420" i="8"/>
  <c r="R421" i="8"/>
  <c r="R422" i="8"/>
  <c r="R423" i="8"/>
  <c r="R424" i="8"/>
  <c r="R425" i="8"/>
  <c r="R426" i="8"/>
  <c r="R427" i="8"/>
  <c r="R428" i="8"/>
  <c r="R429" i="8"/>
  <c r="R430" i="8"/>
  <c r="R431" i="8"/>
  <c r="R432" i="8"/>
  <c r="R433" i="8"/>
  <c r="R434" i="8"/>
  <c r="R435" i="8"/>
  <c r="R436" i="8"/>
  <c r="R437" i="8"/>
  <c r="R438" i="8"/>
  <c r="R439" i="8"/>
  <c r="R440" i="8"/>
  <c r="R441" i="8"/>
  <c r="R442" i="8"/>
  <c r="R443" i="8"/>
  <c r="R444" i="8"/>
  <c r="R445" i="8"/>
  <c r="R446" i="8"/>
  <c r="R447" i="8"/>
  <c r="R448" i="8"/>
  <c r="R449" i="8"/>
  <c r="R450" i="8"/>
  <c r="R451" i="8"/>
  <c r="R452" i="8"/>
  <c r="R453" i="8"/>
  <c r="R454" i="8"/>
  <c r="R455" i="8"/>
  <c r="R456" i="8"/>
  <c r="R457" i="8"/>
  <c r="R458" i="8"/>
  <c r="R459" i="8"/>
  <c r="R460" i="8"/>
  <c r="R461" i="8"/>
  <c r="R462" i="8"/>
  <c r="R463" i="8"/>
  <c r="R464" i="8"/>
  <c r="R465" i="8"/>
  <c r="R466" i="8"/>
  <c r="R467" i="8"/>
  <c r="R468" i="8"/>
  <c r="R469" i="8"/>
  <c r="R470" i="8"/>
  <c r="R471" i="8"/>
  <c r="R472" i="8"/>
  <c r="R473" i="8"/>
  <c r="R474" i="8"/>
  <c r="R475" i="8"/>
  <c r="R476" i="8"/>
  <c r="R477" i="8"/>
  <c r="R478" i="8"/>
  <c r="R479" i="8"/>
  <c r="R480" i="8"/>
  <c r="R481" i="8"/>
  <c r="R482" i="8"/>
  <c r="R483" i="8"/>
  <c r="R484" i="8"/>
  <c r="R485" i="8"/>
  <c r="R486" i="8"/>
  <c r="R487" i="8"/>
  <c r="R488" i="8"/>
  <c r="R489" i="8"/>
  <c r="R490" i="8"/>
  <c r="R491" i="8"/>
  <c r="R492" i="8"/>
  <c r="R493" i="8"/>
  <c r="R494" i="8"/>
  <c r="R495" i="8"/>
  <c r="R496" i="8"/>
  <c r="R497" i="8"/>
  <c r="R498" i="8"/>
  <c r="R499" i="8"/>
  <c r="R500" i="8"/>
  <c r="R501" i="8"/>
  <c r="R502" i="8"/>
  <c r="R503" i="8"/>
  <c r="R504" i="8"/>
  <c r="R505" i="8"/>
  <c r="R506" i="8"/>
  <c r="R507" i="8"/>
  <c r="R508" i="8"/>
  <c r="R509" i="8"/>
  <c r="R510" i="8"/>
  <c r="R511" i="8"/>
  <c r="R512" i="8"/>
  <c r="R513" i="8"/>
  <c r="R514" i="8"/>
  <c r="R515" i="8"/>
  <c r="R516" i="8"/>
  <c r="R517" i="8"/>
  <c r="R518" i="8"/>
  <c r="R519" i="8"/>
  <c r="R520" i="8"/>
  <c r="R521" i="8"/>
  <c r="R522" i="8"/>
  <c r="R523" i="8"/>
  <c r="R524" i="8"/>
  <c r="R525" i="8"/>
  <c r="R526" i="8"/>
  <c r="R527" i="8"/>
  <c r="R528" i="8"/>
  <c r="R529" i="8"/>
  <c r="R530" i="8"/>
  <c r="R531" i="8"/>
  <c r="R532" i="8"/>
  <c r="R533" i="8"/>
  <c r="R534" i="8"/>
  <c r="R535" i="8"/>
  <c r="R536" i="8"/>
  <c r="R537" i="8"/>
  <c r="R538" i="8"/>
  <c r="R539" i="8"/>
  <c r="R540" i="8"/>
  <c r="R541" i="8"/>
  <c r="R542" i="8"/>
  <c r="R543" i="8"/>
  <c r="R544" i="8"/>
  <c r="R545" i="8"/>
  <c r="R546" i="8"/>
  <c r="R547" i="8"/>
  <c r="R548" i="8"/>
  <c r="R549" i="8"/>
  <c r="R550" i="8"/>
  <c r="R551" i="8"/>
  <c r="R552" i="8"/>
  <c r="R553" i="8"/>
  <c r="R554" i="8"/>
  <c r="R555" i="8"/>
  <c r="R556" i="8"/>
  <c r="R557" i="8"/>
  <c r="R558" i="8"/>
  <c r="R559" i="8"/>
  <c r="R560" i="8"/>
  <c r="R561" i="8"/>
  <c r="R562" i="8"/>
  <c r="R563" i="8"/>
  <c r="R564" i="8"/>
  <c r="R565" i="8"/>
  <c r="R566" i="8"/>
  <c r="R567" i="8"/>
  <c r="R568" i="8"/>
  <c r="R569" i="8"/>
  <c r="R570" i="8"/>
  <c r="R571" i="8"/>
  <c r="R572" i="8"/>
  <c r="R573" i="8"/>
  <c r="R574" i="8"/>
  <c r="R575" i="8"/>
  <c r="R576" i="8"/>
  <c r="R577" i="8"/>
  <c r="R578" i="8"/>
  <c r="R579" i="8"/>
  <c r="R580" i="8"/>
  <c r="R581" i="8"/>
  <c r="R582" i="8"/>
  <c r="R583" i="8"/>
  <c r="R584" i="8"/>
  <c r="R585" i="8"/>
  <c r="R586" i="8"/>
  <c r="R587" i="8"/>
  <c r="R588" i="8"/>
  <c r="R589" i="8"/>
  <c r="R590" i="8"/>
  <c r="R591" i="8"/>
  <c r="R592" i="8"/>
  <c r="R593" i="8"/>
  <c r="R594" i="8"/>
  <c r="R595" i="8"/>
  <c r="R596" i="8"/>
  <c r="R597" i="8"/>
  <c r="R598" i="8"/>
  <c r="R599" i="8"/>
  <c r="R600" i="8"/>
  <c r="R601" i="8"/>
  <c r="R602" i="8"/>
  <c r="R603" i="8"/>
  <c r="R604" i="8"/>
  <c r="R605" i="8"/>
  <c r="R606" i="8"/>
  <c r="R607" i="8"/>
  <c r="R608" i="8"/>
  <c r="R609" i="8"/>
  <c r="R610" i="8"/>
  <c r="R611" i="8"/>
  <c r="R612" i="8"/>
  <c r="R613" i="8"/>
  <c r="R614" i="8"/>
  <c r="R615" i="8"/>
  <c r="R616" i="8"/>
  <c r="R617" i="8"/>
  <c r="R618" i="8"/>
  <c r="R619" i="8"/>
  <c r="R620" i="8"/>
  <c r="R621" i="8"/>
  <c r="R622" i="8"/>
  <c r="R623" i="8"/>
  <c r="R624" i="8"/>
  <c r="R625" i="8"/>
  <c r="R626" i="8"/>
  <c r="R627" i="8"/>
  <c r="R628" i="8"/>
  <c r="R629" i="8"/>
  <c r="R630" i="8"/>
  <c r="R631" i="8"/>
  <c r="R632" i="8"/>
  <c r="R633" i="8"/>
  <c r="R634" i="8"/>
  <c r="R635" i="8"/>
  <c r="R636" i="8"/>
  <c r="R637" i="8"/>
  <c r="R638" i="8"/>
  <c r="R639" i="8"/>
  <c r="R640" i="8"/>
  <c r="R641" i="8"/>
  <c r="R642" i="8"/>
  <c r="R643" i="8"/>
  <c r="R644" i="8"/>
  <c r="R645" i="8"/>
  <c r="R646" i="8"/>
  <c r="R647" i="8"/>
  <c r="R648" i="8"/>
  <c r="R649" i="8"/>
  <c r="R650" i="8"/>
  <c r="R651" i="8"/>
  <c r="R652" i="8"/>
  <c r="R653" i="8"/>
  <c r="R654" i="8"/>
  <c r="R655" i="8"/>
  <c r="R656" i="8"/>
  <c r="R657" i="8"/>
  <c r="R658" i="8"/>
  <c r="R659" i="8"/>
  <c r="R660" i="8"/>
  <c r="R661" i="8"/>
  <c r="R662" i="8"/>
  <c r="R663" i="8"/>
  <c r="R664" i="8"/>
  <c r="R665" i="8"/>
  <c r="R666" i="8"/>
  <c r="R667" i="8"/>
  <c r="R668" i="8"/>
  <c r="R669" i="8"/>
  <c r="R670" i="8"/>
  <c r="R671" i="8"/>
  <c r="R672" i="8"/>
  <c r="R673" i="8"/>
  <c r="R674" i="8"/>
  <c r="R675" i="8"/>
  <c r="R676" i="8"/>
  <c r="R677" i="8"/>
  <c r="R678" i="8"/>
  <c r="R679" i="8"/>
  <c r="R680" i="8"/>
  <c r="R681" i="8"/>
  <c r="R682" i="8"/>
  <c r="R683" i="8"/>
  <c r="R684" i="8"/>
  <c r="R685" i="8"/>
  <c r="R686" i="8"/>
  <c r="R687" i="8"/>
  <c r="R688" i="8"/>
  <c r="R689" i="8"/>
  <c r="R690" i="8"/>
  <c r="R691" i="8"/>
  <c r="R692" i="8"/>
  <c r="R693" i="8"/>
  <c r="R694" i="8"/>
  <c r="R695" i="8"/>
  <c r="R696" i="8"/>
  <c r="R697" i="8"/>
  <c r="R698" i="8"/>
  <c r="R699" i="8"/>
  <c r="R700" i="8"/>
  <c r="R701" i="8"/>
  <c r="R702" i="8"/>
  <c r="R703" i="8"/>
  <c r="R704" i="8"/>
  <c r="R705" i="8"/>
  <c r="R706" i="8"/>
  <c r="R707" i="8"/>
  <c r="R708" i="8"/>
  <c r="R709" i="8"/>
  <c r="R710" i="8"/>
  <c r="R711" i="8"/>
  <c r="R712" i="8"/>
  <c r="R713" i="8"/>
  <c r="R714" i="8"/>
  <c r="R715" i="8"/>
  <c r="R716" i="8"/>
  <c r="R717" i="8"/>
  <c r="R718" i="8"/>
  <c r="R719" i="8"/>
  <c r="R720" i="8"/>
  <c r="R721" i="8"/>
  <c r="R722" i="8"/>
  <c r="R723" i="8"/>
  <c r="R724" i="8"/>
  <c r="R725" i="8"/>
  <c r="R726" i="8"/>
  <c r="R727" i="8"/>
  <c r="R728" i="8"/>
  <c r="R729" i="8"/>
  <c r="R730" i="8"/>
  <c r="R731" i="8"/>
  <c r="R732" i="8"/>
  <c r="R733" i="8"/>
  <c r="R734" i="8"/>
  <c r="R735" i="8"/>
  <c r="R736" i="8"/>
  <c r="R737" i="8"/>
  <c r="R738" i="8"/>
  <c r="R739" i="8"/>
  <c r="R740" i="8"/>
  <c r="R741" i="8"/>
  <c r="R742" i="8"/>
  <c r="R743" i="8"/>
  <c r="R744" i="8"/>
  <c r="R745" i="8"/>
  <c r="R746" i="8"/>
  <c r="R747" i="8"/>
  <c r="R748" i="8"/>
  <c r="R749" i="8"/>
  <c r="R750" i="8"/>
  <c r="R751" i="8"/>
  <c r="R752" i="8"/>
  <c r="R753" i="8"/>
  <c r="R754" i="8"/>
  <c r="R755" i="8"/>
  <c r="R756" i="8"/>
  <c r="R757" i="8"/>
  <c r="R758" i="8"/>
  <c r="R759" i="8"/>
  <c r="R760" i="8"/>
  <c r="R761" i="8"/>
  <c r="R762" i="8"/>
  <c r="R763" i="8"/>
  <c r="R764" i="8"/>
  <c r="R765" i="8"/>
  <c r="R766" i="8"/>
  <c r="R767" i="8"/>
  <c r="R768" i="8"/>
  <c r="R769" i="8"/>
  <c r="R770" i="8"/>
  <c r="R771" i="8"/>
  <c r="R772" i="8"/>
  <c r="R773" i="8"/>
  <c r="R774" i="8"/>
  <c r="R775" i="8"/>
  <c r="R776" i="8"/>
  <c r="R777" i="8"/>
  <c r="R778" i="8"/>
  <c r="R779" i="8"/>
  <c r="R780" i="8"/>
  <c r="R781" i="8"/>
  <c r="R782" i="8"/>
  <c r="R783" i="8"/>
  <c r="R784" i="8"/>
  <c r="R785" i="8"/>
  <c r="R786" i="8"/>
  <c r="R787" i="8"/>
  <c r="R788" i="8"/>
  <c r="R789" i="8"/>
  <c r="R790" i="8"/>
  <c r="R791" i="8"/>
  <c r="R792" i="8"/>
  <c r="R793" i="8"/>
  <c r="R794" i="8"/>
  <c r="R795" i="8"/>
  <c r="R796" i="8"/>
  <c r="R797" i="8"/>
  <c r="R798" i="8"/>
  <c r="R799" i="8"/>
  <c r="R800" i="8"/>
  <c r="R801" i="8"/>
  <c r="R802" i="8"/>
  <c r="R803" i="8"/>
  <c r="R804" i="8"/>
  <c r="R805" i="8"/>
  <c r="R806" i="8"/>
  <c r="R807" i="8"/>
  <c r="R808" i="8"/>
  <c r="R809" i="8"/>
  <c r="R810" i="8"/>
  <c r="R811" i="8"/>
  <c r="R812" i="8"/>
  <c r="R813" i="8"/>
  <c r="R814" i="8"/>
  <c r="R815" i="8"/>
  <c r="R816" i="8"/>
  <c r="R817" i="8"/>
  <c r="R818" i="8"/>
  <c r="R819" i="8"/>
  <c r="R820" i="8"/>
  <c r="R821" i="8"/>
  <c r="R822" i="8"/>
  <c r="R823" i="8"/>
  <c r="R824" i="8"/>
  <c r="R825" i="8"/>
  <c r="R826" i="8"/>
  <c r="R827" i="8"/>
  <c r="R828" i="8"/>
  <c r="R829" i="8"/>
  <c r="R830" i="8"/>
  <c r="R831" i="8"/>
  <c r="R832" i="8"/>
  <c r="R833" i="8"/>
  <c r="R834" i="8"/>
  <c r="R835" i="8"/>
  <c r="R836" i="8"/>
  <c r="R837" i="8"/>
  <c r="R838" i="8"/>
  <c r="R839" i="8"/>
  <c r="R840" i="8"/>
  <c r="R841" i="8"/>
  <c r="R842" i="8"/>
  <c r="R843" i="8"/>
  <c r="R844" i="8"/>
  <c r="R845" i="8"/>
  <c r="R846" i="8"/>
  <c r="R847" i="8"/>
  <c r="R848" i="8"/>
  <c r="R849" i="8"/>
  <c r="R850" i="8"/>
  <c r="R851" i="8"/>
  <c r="R852" i="8"/>
  <c r="R853" i="8"/>
  <c r="R854" i="8"/>
  <c r="R855" i="8"/>
  <c r="R856" i="8"/>
  <c r="R857" i="8"/>
  <c r="R858" i="8"/>
  <c r="R859" i="8"/>
  <c r="R860" i="8"/>
  <c r="R861" i="8"/>
  <c r="R862" i="8"/>
  <c r="R863" i="8"/>
  <c r="R864" i="8"/>
  <c r="R865" i="8"/>
  <c r="R866" i="8"/>
  <c r="R867" i="8"/>
  <c r="R868" i="8"/>
  <c r="R869" i="8"/>
  <c r="R870" i="8"/>
  <c r="R871" i="8"/>
  <c r="R872" i="8"/>
  <c r="R873" i="8"/>
  <c r="R874" i="8"/>
  <c r="R875" i="8"/>
  <c r="R876" i="8"/>
  <c r="R877" i="8"/>
  <c r="R878" i="8"/>
  <c r="R879" i="8"/>
  <c r="R880" i="8"/>
  <c r="R881" i="8"/>
  <c r="R882" i="8"/>
  <c r="R883" i="8"/>
  <c r="R884" i="8"/>
  <c r="R885" i="8"/>
  <c r="R886" i="8"/>
  <c r="R887" i="8"/>
  <c r="R888" i="8"/>
  <c r="R889" i="8"/>
  <c r="R890" i="8"/>
  <c r="R891" i="8"/>
  <c r="R892" i="8"/>
  <c r="R893" i="8"/>
  <c r="R894" i="8"/>
  <c r="R895" i="8"/>
  <c r="R896" i="8"/>
  <c r="R897" i="8"/>
  <c r="R898" i="8"/>
  <c r="R899" i="8"/>
  <c r="R900" i="8"/>
  <c r="R901" i="8"/>
  <c r="R902" i="8"/>
  <c r="R903" i="8"/>
  <c r="R904" i="8"/>
  <c r="R905" i="8"/>
  <c r="R906" i="8"/>
  <c r="R907" i="8"/>
  <c r="R908" i="8"/>
  <c r="R909" i="8"/>
  <c r="R910" i="8"/>
  <c r="R911" i="8"/>
  <c r="R912" i="8"/>
  <c r="R913" i="8"/>
  <c r="R914" i="8"/>
  <c r="R915" i="8"/>
  <c r="R916" i="8"/>
  <c r="R917" i="8"/>
  <c r="R918" i="8"/>
  <c r="R919" i="8"/>
  <c r="R920" i="8"/>
  <c r="R921" i="8"/>
  <c r="R922" i="8"/>
  <c r="R923" i="8"/>
  <c r="R924" i="8"/>
  <c r="R925" i="8"/>
  <c r="R926" i="8"/>
  <c r="R927" i="8"/>
  <c r="R928" i="8"/>
  <c r="R929" i="8"/>
  <c r="R930" i="8"/>
  <c r="R931" i="8"/>
  <c r="R932" i="8"/>
  <c r="R933" i="8"/>
  <c r="R934" i="8"/>
  <c r="R935" i="8"/>
  <c r="R936" i="8"/>
  <c r="R937" i="8"/>
  <c r="R938" i="8"/>
  <c r="R939" i="8"/>
  <c r="R940" i="8"/>
  <c r="R941" i="8"/>
  <c r="R942" i="8"/>
  <c r="R943" i="8"/>
  <c r="R944" i="8"/>
  <c r="R945" i="8"/>
  <c r="R946" i="8"/>
  <c r="R947" i="8"/>
  <c r="R948" i="8"/>
  <c r="R949" i="8"/>
  <c r="R950" i="8"/>
  <c r="R951" i="8"/>
  <c r="R952" i="8"/>
  <c r="R953" i="8"/>
  <c r="R954" i="8"/>
  <c r="R955" i="8"/>
  <c r="R956" i="8"/>
  <c r="R957" i="8"/>
  <c r="R958" i="8"/>
  <c r="R959" i="8"/>
  <c r="R960" i="8"/>
  <c r="R961" i="8"/>
  <c r="R962" i="8"/>
  <c r="R963" i="8"/>
  <c r="R964" i="8"/>
  <c r="R965" i="8"/>
  <c r="R966" i="8"/>
  <c r="R967" i="8"/>
  <c r="R968" i="8"/>
  <c r="R969" i="8"/>
  <c r="R970" i="8"/>
  <c r="R971" i="8"/>
  <c r="R972" i="8"/>
  <c r="R973" i="8"/>
  <c r="R974" i="8"/>
  <c r="R975" i="8"/>
  <c r="R976" i="8"/>
  <c r="R977" i="8"/>
  <c r="R978" i="8"/>
  <c r="R979" i="8"/>
  <c r="R980" i="8"/>
  <c r="R981" i="8"/>
  <c r="R982" i="8"/>
  <c r="R983" i="8"/>
  <c r="R984" i="8"/>
  <c r="R985" i="8"/>
  <c r="R986" i="8"/>
  <c r="R987" i="8"/>
  <c r="R988" i="8"/>
  <c r="R989" i="8"/>
  <c r="R990" i="8"/>
  <c r="R991" i="8"/>
  <c r="R992" i="8"/>
  <c r="R993" i="8"/>
  <c r="R994" i="8"/>
  <c r="R995" i="8"/>
  <c r="R996" i="8"/>
  <c r="R997" i="8"/>
  <c r="R998" i="8"/>
  <c r="R999" i="8"/>
  <c r="R1000" i="8"/>
  <c r="R1001" i="8"/>
  <c r="N19" i="7"/>
  <c r="Q14" i="7"/>
  <c r="N14" i="7"/>
  <c r="K14" i="7"/>
  <c r="H14" i="7"/>
  <c r="E14" i="7"/>
  <c r="A3" i="8"/>
  <c r="B3" i="8" s="1"/>
  <c r="A4" i="8"/>
  <c r="H4" i="8" s="1"/>
  <c r="A5" i="8"/>
  <c r="D5" i="8" s="1"/>
  <c r="R5" i="8" s="1"/>
  <c r="A6" i="8"/>
  <c r="C6" i="8" s="1"/>
  <c r="A7" i="8"/>
  <c r="E7" i="8" s="1"/>
  <c r="F7" i="8" s="1"/>
  <c r="A8" i="8"/>
  <c r="I8" i="8" s="1"/>
  <c r="A9" i="8"/>
  <c r="B9" i="8" s="1"/>
  <c r="A10" i="8"/>
  <c r="A11" i="8"/>
  <c r="E11" i="8" s="1"/>
  <c r="D11" i="8"/>
  <c r="R11" i="8" s="1"/>
  <c r="G11" i="8"/>
  <c r="H11" i="8"/>
  <c r="A12" i="8"/>
  <c r="B12" i="8" s="1"/>
  <c r="A13" i="8"/>
  <c r="A14" i="8"/>
  <c r="I14" i="8" s="1"/>
  <c r="A15" i="8"/>
  <c r="I15" i="8" s="1"/>
  <c r="G15" i="8"/>
  <c r="A16" i="8"/>
  <c r="B16" i="8" s="1"/>
  <c r="C16" i="8"/>
  <c r="E16" i="8"/>
  <c r="I16" i="8"/>
  <c r="J16" i="8"/>
  <c r="A17" i="8"/>
  <c r="E17" i="8" s="1"/>
  <c r="F17" i="8" s="1"/>
  <c r="B17" i="8"/>
  <c r="D17" i="8"/>
  <c r="R17" i="8" s="1"/>
  <c r="I17" i="8"/>
  <c r="A18" i="8"/>
  <c r="A19" i="8"/>
  <c r="E19" i="8" s="1"/>
  <c r="F19" i="8" s="1"/>
  <c r="B19" i="8"/>
  <c r="C19" i="8"/>
  <c r="G19" i="8"/>
  <c r="H19" i="8"/>
  <c r="J19" i="8"/>
  <c r="A20" i="8"/>
  <c r="B20" i="8" s="1"/>
  <c r="C20" i="8"/>
  <c r="E20" i="8"/>
  <c r="F20" i="8" s="1"/>
  <c r="G20" i="8"/>
  <c r="I20" i="8"/>
  <c r="A21" i="8"/>
  <c r="B21" i="8" s="1"/>
  <c r="A22" i="8"/>
  <c r="E22" i="8" s="1"/>
  <c r="A23" i="8"/>
  <c r="B23" i="8" s="1"/>
  <c r="D23" i="8"/>
  <c r="R23" i="8" s="1"/>
  <c r="A24" i="8"/>
  <c r="A25" i="8"/>
  <c r="A26" i="8"/>
  <c r="D26" i="8"/>
  <c r="R26" i="8" s="1"/>
  <c r="A27" i="8"/>
  <c r="E27" i="8" s="1"/>
  <c r="F27" i="8" s="1"/>
  <c r="B27" i="8"/>
  <c r="C27" i="8"/>
  <c r="G27" i="8"/>
  <c r="A28" i="8"/>
  <c r="C28" i="8" s="1"/>
  <c r="A29" i="8"/>
  <c r="E29" i="8" s="1"/>
  <c r="B29" i="8"/>
  <c r="A30" i="8"/>
  <c r="G30" i="8" s="1"/>
  <c r="A31" i="8"/>
  <c r="E31" i="8" s="1"/>
  <c r="J31" i="8"/>
  <c r="A32" i="8"/>
  <c r="B32" i="8" s="1"/>
  <c r="A33" i="8"/>
  <c r="I33" i="8" s="1"/>
  <c r="A34" i="8"/>
  <c r="H34" i="8" s="1"/>
  <c r="C34" i="8"/>
  <c r="A35" i="8"/>
  <c r="E35" i="8" s="1"/>
  <c r="D35" i="8"/>
  <c r="R35" i="8" s="1"/>
  <c r="F35" i="8"/>
  <c r="G35" i="8"/>
  <c r="J35" i="8"/>
  <c r="A36" i="8"/>
  <c r="A37" i="8"/>
  <c r="J37" i="8"/>
  <c r="A38" i="8"/>
  <c r="E38" i="8" s="1"/>
  <c r="A39" i="8"/>
  <c r="E39" i="8" s="1"/>
  <c r="B39" i="8"/>
  <c r="D39" i="8"/>
  <c r="R39" i="8" s="1"/>
  <c r="J39" i="8"/>
  <c r="A40" i="8"/>
  <c r="C40" i="8" s="1"/>
  <c r="A41" i="8"/>
  <c r="J41" i="8" s="1"/>
  <c r="C41" i="8"/>
  <c r="E41" i="8"/>
  <c r="A42" i="8"/>
  <c r="G42" i="8" s="1"/>
  <c r="E42" i="8"/>
  <c r="A43" i="8"/>
  <c r="B43" i="8" s="1"/>
  <c r="A44" i="8"/>
  <c r="D44" i="8" s="1"/>
  <c r="R44" i="8" s="1"/>
  <c r="G44" i="8"/>
  <c r="H44" i="8"/>
  <c r="I44" i="8"/>
  <c r="J44" i="8"/>
  <c r="A45" i="8"/>
  <c r="E45" i="8" s="1"/>
  <c r="A46" i="8"/>
  <c r="G46" i="8" s="1"/>
  <c r="C46" i="8"/>
  <c r="A47" i="8"/>
  <c r="C47" i="8" s="1"/>
  <c r="I47" i="8"/>
  <c r="J47" i="8"/>
  <c r="A48" i="8"/>
  <c r="E48" i="8" s="1"/>
  <c r="A49" i="8"/>
  <c r="E49" i="8" s="1"/>
  <c r="F49" i="8" s="1"/>
  <c r="B49" i="8"/>
  <c r="G49" i="8"/>
  <c r="I49" i="8"/>
  <c r="K49" i="8" s="1"/>
  <c r="J49" i="8"/>
  <c r="A50" i="8"/>
  <c r="B50" i="8" s="1"/>
  <c r="J50" i="8"/>
  <c r="A51" i="8"/>
  <c r="D51" i="8" s="1"/>
  <c r="R51" i="8" s="1"/>
  <c r="A52" i="8"/>
  <c r="G52" i="8" s="1"/>
  <c r="D52" i="8"/>
  <c r="R52" i="8" s="1"/>
  <c r="E52" i="8"/>
  <c r="F52" i="8" s="1"/>
  <c r="A53" i="8"/>
  <c r="C53" i="8" s="1"/>
  <c r="B53" i="8"/>
  <c r="H53" i="8"/>
  <c r="L53" i="8" s="1"/>
  <c r="I53" i="8"/>
  <c r="J53" i="8"/>
  <c r="A54" i="8"/>
  <c r="A55" i="8"/>
  <c r="E55" i="8" s="1"/>
  <c r="B55" i="8"/>
  <c r="A56" i="8"/>
  <c r="B56" i="8" s="1"/>
  <c r="C56" i="8"/>
  <c r="H56" i="8"/>
  <c r="J56" i="8"/>
  <c r="A57" i="8"/>
  <c r="E57" i="8" s="1"/>
  <c r="A58" i="8"/>
  <c r="A59" i="8"/>
  <c r="B59" i="8" s="1"/>
  <c r="A60" i="8"/>
  <c r="B60" i="8" s="1"/>
  <c r="H60" i="8"/>
  <c r="J60" i="8"/>
  <c r="A61" i="8"/>
  <c r="A62" i="8"/>
  <c r="D62" i="8" s="1"/>
  <c r="R62" i="8" s="1"/>
  <c r="A63" i="8"/>
  <c r="C63" i="8" s="1"/>
  <c r="D63" i="8"/>
  <c r="R63" i="8" s="1"/>
  <c r="A64" i="8"/>
  <c r="E64" i="8" s="1"/>
  <c r="F64" i="8" s="1"/>
  <c r="G64" i="8"/>
  <c r="K64" i="8" s="1"/>
  <c r="H64" i="8"/>
  <c r="I64" i="8"/>
  <c r="J64" i="8"/>
  <c r="A65" i="8"/>
  <c r="B65" i="8" s="1"/>
  <c r="G65" i="8"/>
  <c r="K65" i="8" s="1"/>
  <c r="I65" i="8"/>
  <c r="J65" i="8"/>
  <c r="A66" i="8"/>
  <c r="A67" i="8"/>
  <c r="E67" i="8" s="1"/>
  <c r="G67" i="8"/>
  <c r="A68" i="8"/>
  <c r="J68" i="8" s="1"/>
  <c r="G68" i="8"/>
  <c r="H68" i="8"/>
  <c r="A69" i="8"/>
  <c r="H69" i="8" s="1"/>
  <c r="I69" i="8"/>
  <c r="J69" i="8"/>
  <c r="A70" i="8"/>
  <c r="B70" i="8" s="1"/>
  <c r="D70" i="8"/>
  <c r="R70" i="8" s="1"/>
  <c r="J70" i="8"/>
  <c r="A71" i="8"/>
  <c r="A72" i="8"/>
  <c r="E72" i="8" s="1"/>
  <c r="F72" i="8" s="1"/>
  <c r="B72" i="8"/>
  <c r="D72" i="8"/>
  <c r="R72" i="8" s="1"/>
  <c r="A73" i="8"/>
  <c r="C73" i="8" s="1"/>
  <c r="B73" i="8"/>
  <c r="A74" i="8"/>
  <c r="A75" i="8"/>
  <c r="H75" i="8" s="1"/>
  <c r="A76" i="8"/>
  <c r="B76" i="8" s="1"/>
  <c r="E76" i="8"/>
  <c r="F76" i="8"/>
  <c r="H76" i="8"/>
  <c r="A77" i="8"/>
  <c r="B77" i="8"/>
  <c r="C77" i="8"/>
  <c r="E77" i="8"/>
  <c r="F77" i="8" s="1"/>
  <c r="A78" i="8"/>
  <c r="B78" i="8" s="1"/>
  <c r="A79" i="8"/>
  <c r="C79" i="8" s="1"/>
  <c r="A80" i="8"/>
  <c r="A81" i="8"/>
  <c r="A82" i="8"/>
  <c r="B82" i="8" s="1"/>
  <c r="E82" i="8"/>
  <c r="A83" i="8"/>
  <c r="A84" i="8"/>
  <c r="B84" i="8" s="1"/>
  <c r="C84" i="8"/>
  <c r="A85" i="8"/>
  <c r="C85" i="8" s="1"/>
  <c r="A86" i="8"/>
  <c r="I86" i="8" s="1"/>
  <c r="B86" i="8"/>
  <c r="D86" i="8"/>
  <c r="R86" i="8" s="1"/>
  <c r="E86" i="8"/>
  <c r="H86" i="8"/>
  <c r="A87" i="8"/>
  <c r="B87" i="8" s="1"/>
  <c r="I87" i="8"/>
  <c r="J87" i="8"/>
  <c r="A88" i="8"/>
  <c r="B88" i="8" s="1"/>
  <c r="A89" i="8"/>
  <c r="E89" i="8" s="1"/>
  <c r="F89" i="8" s="1"/>
  <c r="B89" i="8"/>
  <c r="C89" i="8"/>
  <c r="J89" i="8"/>
  <c r="A90" i="8"/>
  <c r="A91" i="8"/>
  <c r="C91" i="8" s="1"/>
  <c r="A92" i="8"/>
  <c r="H92" i="8" s="1"/>
  <c r="G92" i="8"/>
  <c r="K92" i="8" s="1"/>
  <c r="I92" i="8"/>
  <c r="A93" i="8"/>
  <c r="A94" i="8"/>
  <c r="A95" i="8"/>
  <c r="D95" i="8" s="1"/>
  <c r="R95" i="8" s="1"/>
  <c r="H95" i="8"/>
  <c r="A96" i="8"/>
  <c r="B96" i="8" s="1"/>
  <c r="A97" i="8"/>
  <c r="I97" i="8" s="1"/>
  <c r="B97" i="8"/>
  <c r="C97" i="8"/>
  <c r="A98" i="8"/>
  <c r="J98" i="8"/>
  <c r="A99" i="8"/>
  <c r="E99" i="8" s="1"/>
  <c r="A100" i="8"/>
  <c r="H100" i="8" s="1"/>
  <c r="B100" i="8"/>
  <c r="A101" i="8"/>
  <c r="G101" i="8" s="1"/>
  <c r="A102" i="8"/>
  <c r="D102" i="8" s="1"/>
  <c r="R102" i="8" s="1"/>
  <c r="E102" i="8"/>
  <c r="F102" i="8" s="1"/>
  <c r="A103" i="8"/>
  <c r="C103" i="8" s="1"/>
  <c r="A104" i="8"/>
  <c r="H104" i="8" s="1"/>
  <c r="A105" i="8"/>
  <c r="B105" i="8" s="1"/>
  <c r="A106" i="8"/>
  <c r="D106" i="8" s="1"/>
  <c r="R106" i="8" s="1"/>
  <c r="A107" i="8"/>
  <c r="A108" i="8"/>
  <c r="B108" i="8" s="1"/>
  <c r="I108" i="8"/>
  <c r="A109" i="8"/>
  <c r="G109" i="8" s="1"/>
  <c r="B109" i="8"/>
  <c r="C109" i="8"/>
  <c r="I109" i="8"/>
  <c r="A110" i="8"/>
  <c r="B110" i="8" s="1"/>
  <c r="A111" i="8"/>
  <c r="G111" i="8" s="1"/>
  <c r="A112" i="8"/>
  <c r="B112" i="8" s="1"/>
  <c r="C112" i="8"/>
  <c r="D112" i="8"/>
  <c r="R112" i="8" s="1"/>
  <c r="I112" i="8"/>
  <c r="A113" i="8"/>
  <c r="I113" i="8" s="1"/>
  <c r="J113" i="8"/>
  <c r="A114" i="8"/>
  <c r="I114" i="8" s="1"/>
  <c r="A115" i="8"/>
  <c r="I115" i="8" s="1"/>
  <c r="C115" i="8"/>
  <c r="D115" i="8"/>
  <c r="R115" i="8" s="1"/>
  <c r="E115" i="8"/>
  <c r="H115" i="8"/>
  <c r="A116" i="8"/>
  <c r="E116" i="8" s="1"/>
  <c r="F116" i="8" s="1"/>
  <c r="G116" i="8"/>
  <c r="A117" i="8"/>
  <c r="B117" i="8" s="1"/>
  <c r="I117" i="8"/>
  <c r="A118" i="8"/>
  <c r="E118" i="8" s="1"/>
  <c r="F118" i="8" s="1"/>
  <c r="A119" i="8"/>
  <c r="A120" i="8"/>
  <c r="D120" i="8" s="1"/>
  <c r="R120" i="8" s="1"/>
  <c r="A121" i="8"/>
  <c r="C121" i="8" s="1"/>
  <c r="A122" i="8"/>
  <c r="A123" i="8"/>
  <c r="C123" i="8" s="1"/>
  <c r="A124" i="8"/>
  <c r="E124" i="8" s="1"/>
  <c r="B124" i="8"/>
  <c r="D124" i="8"/>
  <c r="R124" i="8" s="1"/>
  <c r="J124" i="8"/>
  <c r="A125" i="8"/>
  <c r="D125" i="8" s="1"/>
  <c r="R125" i="8" s="1"/>
  <c r="B125" i="8"/>
  <c r="E125" i="8"/>
  <c r="F125" i="8" s="1"/>
  <c r="H125" i="8"/>
  <c r="I125" i="8"/>
  <c r="J125" i="8"/>
  <c r="A126" i="8"/>
  <c r="J126" i="8" s="1"/>
  <c r="H126" i="8"/>
  <c r="A127" i="8"/>
  <c r="C127" i="8" s="1"/>
  <c r="A128" i="8"/>
  <c r="E128" i="8" s="1"/>
  <c r="F128" i="8" s="1"/>
  <c r="B128" i="8"/>
  <c r="D128" i="8"/>
  <c r="R128" i="8" s="1"/>
  <c r="I128" i="8"/>
  <c r="J128" i="8"/>
  <c r="A129" i="8"/>
  <c r="C129" i="8" s="1"/>
  <c r="A130" i="8"/>
  <c r="G130" i="8" s="1"/>
  <c r="A131" i="8"/>
  <c r="D131" i="8" s="1"/>
  <c r="R131" i="8" s="1"/>
  <c r="A132" i="8"/>
  <c r="E132" i="8" s="1"/>
  <c r="G132" i="8"/>
  <c r="A133" i="8"/>
  <c r="D133" i="8" s="1"/>
  <c r="R133" i="8" s="1"/>
  <c r="A134" i="8"/>
  <c r="C134" i="8" s="1"/>
  <c r="A135" i="8"/>
  <c r="H135" i="8" s="1"/>
  <c r="A136" i="8"/>
  <c r="C136" i="8" s="1"/>
  <c r="B136" i="8"/>
  <c r="D136" i="8"/>
  <c r="R136" i="8" s="1"/>
  <c r="E136" i="8"/>
  <c r="F136" i="8"/>
  <c r="G136" i="8"/>
  <c r="K136" i="8" s="1"/>
  <c r="H136" i="8"/>
  <c r="L136" i="8" s="1"/>
  <c r="I136" i="8"/>
  <c r="J136" i="8"/>
  <c r="A137" i="8"/>
  <c r="J137" i="8" s="1"/>
  <c r="B137" i="8"/>
  <c r="A138" i="8"/>
  <c r="H138" i="8" s="1"/>
  <c r="A139" i="8"/>
  <c r="B139" i="8" s="1"/>
  <c r="H139" i="8"/>
  <c r="J139" i="8"/>
  <c r="A140" i="8"/>
  <c r="C140" i="8" s="1"/>
  <c r="A141" i="8"/>
  <c r="E141" i="8" s="1"/>
  <c r="A142" i="8"/>
  <c r="C142" i="8" s="1"/>
  <c r="B142" i="8"/>
  <c r="H142" i="8"/>
  <c r="J142" i="8"/>
  <c r="A143" i="8"/>
  <c r="C143" i="8" s="1"/>
  <c r="A144" i="8"/>
  <c r="C144" i="8" s="1"/>
  <c r="I144" i="8"/>
  <c r="J144" i="8"/>
  <c r="A145" i="8"/>
  <c r="G145" i="8" s="1"/>
  <c r="A146" i="8"/>
  <c r="E146" i="8" s="1"/>
  <c r="A147" i="8"/>
  <c r="C147" i="8" s="1"/>
  <c r="B147" i="8"/>
  <c r="H147" i="8"/>
  <c r="A148" i="8"/>
  <c r="E148" i="8" s="1"/>
  <c r="B148" i="8"/>
  <c r="G148" i="8"/>
  <c r="A149" i="8"/>
  <c r="C149" i="8" s="1"/>
  <c r="A150" i="8"/>
  <c r="E150" i="8" s="1"/>
  <c r="C150" i="8"/>
  <c r="G150" i="8"/>
  <c r="H150" i="8"/>
  <c r="A151" i="8"/>
  <c r="I151" i="8" s="1"/>
  <c r="A152" i="8"/>
  <c r="B152" i="8" s="1"/>
  <c r="J152" i="8"/>
  <c r="A153" i="8"/>
  <c r="E153" i="8" s="1"/>
  <c r="D153" i="8"/>
  <c r="R153" i="8" s="1"/>
  <c r="A154" i="8"/>
  <c r="E154" i="8" s="1"/>
  <c r="F154" i="8" s="1"/>
  <c r="B154" i="8"/>
  <c r="D154" i="8"/>
  <c r="R154" i="8" s="1"/>
  <c r="I154" i="8"/>
  <c r="J154" i="8"/>
  <c r="A155" i="8"/>
  <c r="H155" i="8" s="1"/>
  <c r="A156" i="8"/>
  <c r="A157" i="8"/>
  <c r="B157" i="8"/>
  <c r="C157" i="8"/>
  <c r="D157" i="8"/>
  <c r="E157" i="8"/>
  <c r="G157" i="8"/>
  <c r="H157" i="8"/>
  <c r="L157" i="8" s="1"/>
  <c r="I157" i="8"/>
  <c r="J157" i="8"/>
  <c r="K157" i="8"/>
  <c r="M157" i="8" s="1"/>
  <c r="A158" i="8"/>
  <c r="A159" i="8"/>
  <c r="A160" i="8"/>
  <c r="C160" i="8" s="1"/>
  <c r="B160" i="8"/>
  <c r="D160" i="8"/>
  <c r="F160" i="8"/>
  <c r="H160" i="8"/>
  <c r="L160" i="8" s="1"/>
  <c r="I160" i="8"/>
  <c r="J160" i="8"/>
  <c r="A161" i="8"/>
  <c r="D161" i="8"/>
  <c r="E161" i="8"/>
  <c r="G161" i="8"/>
  <c r="A162" i="8"/>
  <c r="B162" i="8"/>
  <c r="C162" i="8"/>
  <c r="D162" i="8"/>
  <c r="E162" i="8"/>
  <c r="F162" i="8"/>
  <c r="G162" i="8"/>
  <c r="K162" i="8" s="1"/>
  <c r="H162" i="8"/>
  <c r="I162" i="8"/>
  <c r="J162" i="8"/>
  <c r="L162" i="8" s="1"/>
  <c r="A163" i="8"/>
  <c r="B163" i="8" s="1"/>
  <c r="E163" i="8"/>
  <c r="G163" i="8"/>
  <c r="J163" i="8"/>
  <c r="A164" i="8"/>
  <c r="G164" i="8" s="1"/>
  <c r="B164" i="8"/>
  <c r="C164" i="8"/>
  <c r="D164" i="8"/>
  <c r="E164" i="8"/>
  <c r="F164" i="8"/>
  <c r="I164" i="8"/>
  <c r="K164" i="8" s="1"/>
  <c r="J164" i="8"/>
  <c r="A165" i="8"/>
  <c r="C165" i="8"/>
  <c r="D165" i="8"/>
  <c r="G165" i="8"/>
  <c r="H165" i="8"/>
  <c r="J165" i="8"/>
  <c r="L165" i="8" s="1"/>
  <c r="A166" i="8"/>
  <c r="E166" i="8" s="1"/>
  <c r="B166" i="8"/>
  <c r="C166" i="8"/>
  <c r="D166" i="8"/>
  <c r="F166" i="8"/>
  <c r="G166" i="8"/>
  <c r="H166" i="8"/>
  <c r="L166" i="8" s="1"/>
  <c r="I166" i="8"/>
  <c r="K166" i="8" s="1"/>
  <c r="M166" i="8" s="1"/>
  <c r="J166" i="8"/>
  <c r="A167" i="8"/>
  <c r="A168" i="8"/>
  <c r="B168" i="8"/>
  <c r="E168" i="8"/>
  <c r="G168" i="8"/>
  <c r="H168" i="8"/>
  <c r="J168" i="8"/>
  <c r="L168" i="8" s="1"/>
  <c r="A169" i="8"/>
  <c r="C169" i="8"/>
  <c r="D169" i="8"/>
  <c r="F169" i="8"/>
  <c r="H169" i="8"/>
  <c r="I169" i="8"/>
  <c r="A170" i="8"/>
  <c r="B170" i="8"/>
  <c r="C170" i="8"/>
  <c r="D170" i="8"/>
  <c r="E170" i="8"/>
  <c r="F170" i="8"/>
  <c r="G170" i="8"/>
  <c r="H170" i="8"/>
  <c r="I170" i="8"/>
  <c r="J170" i="8"/>
  <c r="K170" i="8"/>
  <c r="L170" i="8"/>
  <c r="A171" i="8"/>
  <c r="A172" i="8"/>
  <c r="B172" i="8"/>
  <c r="C172" i="8"/>
  <c r="D172" i="8"/>
  <c r="H172" i="8"/>
  <c r="I172" i="8"/>
  <c r="J172" i="8"/>
  <c r="L172" i="8"/>
  <c r="A173" i="8"/>
  <c r="C173" i="8" s="1"/>
  <c r="B173" i="8"/>
  <c r="E173" i="8"/>
  <c r="G173" i="8"/>
  <c r="K173" i="8" s="1"/>
  <c r="I173" i="8"/>
  <c r="A174" i="8"/>
  <c r="B174" i="8"/>
  <c r="F174" i="8"/>
  <c r="A175" i="8"/>
  <c r="D175" i="8" s="1"/>
  <c r="B175" i="8"/>
  <c r="C175" i="8"/>
  <c r="E175" i="8"/>
  <c r="F175" i="8"/>
  <c r="G175" i="8"/>
  <c r="H175" i="8"/>
  <c r="L175" i="8" s="1"/>
  <c r="I175" i="8"/>
  <c r="J175" i="8"/>
  <c r="K175" i="8"/>
  <c r="M175" i="8"/>
  <c r="A176" i="8"/>
  <c r="D176" i="8" s="1"/>
  <c r="E176" i="8"/>
  <c r="F176" i="8"/>
  <c r="G176" i="8"/>
  <c r="J176" i="8"/>
  <c r="A177" i="8"/>
  <c r="C177" i="8"/>
  <c r="E177" i="8"/>
  <c r="F177" i="8"/>
  <c r="G177" i="8"/>
  <c r="H177" i="8"/>
  <c r="I177" i="8"/>
  <c r="K177" i="8" s="1"/>
  <c r="A178" i="8"/>
  <c r="B178" i="8"/>
  <c r="C178" i="8"/>
  <c r="D178" i="8"/>
  <c r="E178" i="8"/>
  <c r="F178" i="8"/>
  <c r="G178" i="8"/>
  <c r="H178" i="8"/>
  <c r="I178" i="8"/>
  <c r="J178" i="8"/>
  <c r="K178" i="8"/>
  <c r="A179" i="8"/>
  <c r="B179" i="8"/>
  <c r="A180" i="8"/>
  <c r="G180" i="8" s="1"/>
  <c r="B180" i="8"/>
  <c r="C180" i="8"/>
  <c r="D180" i="8"/>
  <c r="F180" i="8"/>
  <c r="H180" i="8"/>
  <c r="I180" i="8"/>
  <c r="J180" i="8"/>
  <c r="K180" i="8"/>
  <c r="L180" i="8"/>
  <c r="A181" i="8"/>
  <c r="B181" i="8" s="1"/>
  <c r="C181" i="8"/>
  <c r="D181" i="8"/>
  <c r="E181" i="8"/>
  <c r="I181" i="8"/>
  <c r="J181" i="8"/>
  <c r="A182" i="8"/>
  <c r="D182" i="8" s="1"/>
  <c r="G182" i="8"/>
  <c r="J182" i="8"/>
  <c r="A183" i="8"/>
  <c r="D183" i="8" s="1"/>
  <c r="B183" i="8"/>
  <c r="C183" i="8"/>
  <c r="F183" i="8"/>
  <c r="G183" i="8"/>
  <c r="H183" i="8"/>
  <c r="L183" i="8" s="1"/>
  <c r="J183" i="8"/>
  <c r="A184" i="8"/>
  <c r="C184" i="8" s="1"/>
  <c r="B184" i="8"/>
  <c r="D184" i="8"/>
  <c r="E184" i="8"/>
  <c r="F184" i="8"/>
  <c r="G184" i="8"/>
  <c r="K184" i="8" s="1"/>
  <c r="H184" i="8"/>
  <c r="L184" i="8" s="1"/>
  <c r="I184" i="8"/>
  <c r="J184" i="8"/>
  <c r="M184" i="8"/>
  <c r="A185" i="8"/>
  <c r="D185" i="8"/>
  <c r="G185" i="8"/>
  <c r="H185" i="8"/>
  <c r="I185" i="8"/>
  <c r="A186" i="8"/>
  <c r="B186" i="8"/>
  <c r="C186" i="8"/>
  <c r="D186" i="8"/>
  <c r="E186" i="8"/>
  <c r="F186" i="8"/>
  <c r="G186" i="8"/>
  <c r="H186" i="8"/>
  <c r="L186" i="8" s="1"/>
  <c r="I186" i="8"/>
  <c r="J186" i="8"/>
  <c r="K186" i="8"/>
  <c r="M186" i="8" s="1"/>
  <c r="A187" i="8"/>
  <c r="H187" i="8" s="1"/>
  <c r="L187" i="8" s="1"/>
  <c r="B187" i="8"/>
  <c r="C187" i="8"/>
  <c r="E187" i="8"/>
  <c r="F187" i="8"/>
  <c r="G187" i="8"/>
  <c r="K187" i="8" s="1"/>
  <c r="M187" i="8" s="1"/>
  <c r="I187" i="8"/>
  <c r="J187" i="8"/>
  <c r="A188" i="8"/>
  <c r="D188" i="8"/>
  <c r="E188" i="8"/>
  <c r="F188" i="8"/>
  <c r="A189" i="8"/>
  <c r="F189" i="8" s="1"/>
  <c r="C189" i="8"/>
  <c r="D189" i="8"/>
  <c r="E189" i="8"/>
  <c r="H189" i="8"/>
  <c r="I189" i="8"/>
  <c r="A190" i="8"/>
  <c r="E190" i="8" s="1"/>
  <c r="B190" i="8"/>
  <c r="C190" i="8"/>
  <c r="D190" i="8"/>
  <c r="F190" i="8"/>
  <c r="G190" i="8"/>
  <c r="K190" i="8" s="1"/>
  <c r="M190" i="8" s="1"/>
  <c r="H190" i="8"/>
  <c r="I190" i="8"/>
  <c r="J190" i="8"/>
  <c r="L190" i="8" s="1"/>
  <c r="A191" i="8"/>
  <c r="B191" i="8" s="1"/>
  <c r="F191" i="8"/>
  <c r="I191" i="8"/>
  <c r="A192" i="8"/>
  <c r="B192" i="8"/>
  <c r="E192" i="8"/>
  <c r="H192" i="8"/>
  <c r="A193" i="8"/>
  <c r="D193" i="8"/>
  <c r="G193" i="8"/>
  <c r="A194" i="8"/>
  <c r="B194" i="8"/>
  <c r="C194" i="8"/>
  <c r="D194" i="8"/>
  <c r="E194" i="8"/>
  <c r="F194" i="8"/>
  <c r="G194" i="8"/>
  <c r="K194" i="8" s="1"/>
  <c r="M194" i="8" s="1"/>
  <c r="H194" i="8"/>
  <c r="L194" i="8" s="1"/>
  <c r="I194" i="8"/>
  <c r="J194" i="8"/>
  <c r="A195" i="8"/>
  <c r="H195" i="8" s="1"/>
  <c r="B195" i="8"/>
  <c r="C195" i="8"/>
  <c r="E195" i="8"/>
  <c r="F195" i="8"/>
  <c r="G195" i="8"/>
  <c r="K195" i="8" s="1"/>
  <c r="I195" i="8"/>
  <c r="J195" i="8"/>
  <c r="A196" i="8"/>
  <c r="I196" i="8" s="1"/>
  <c r="A197" i="8"/>
  <c r="F197" i="8" s="1"/>
  <c r="C197" i="8"/>
  <c r="D197" i="8"/>
  <c r="E197" i="8"/>
  <c r="H197" i="8"/>
  <c r="I197" i="8"/>
  <c r="A198" i="8"/>
  <c r="E198" i="8" s="1"/>
  <c r="B198" i="8"/>
  <c r="C198" i="8"/>
  <c r="D198" i="8"/>
  <c r="F198" i="8"/>
  <c r="G198" i="8"/>
  <c r="H198" i="8"/>
  <c r="I198" i="8"/>
  <c r="J198" i="8"/>
  <c r="K198" i="8"/>
  <c r="M198" i="8" s="1"/>
  <c r="L198" i="8"/>
  <c r="A199" i="8"/>
  <c r="B199" i="8"/>
  <c r="J199" i="8"/>
  <c r="A200" i="8"/>
  <c r="I200" i="8"/>
  <c r="A201" i="8"/>
  <c r="G201" i="8" s="1"/>
  <c r="K201" i="8" s="1"/>
  <c r="D201" i="8"/>
  <c r="H201" i="8"/>
  <c r="I201" i="8"/>
  <c r="A202" i="8"/>
  <c r="B202" i="8"/>
  <c r="C202" i="8"/>
  <c r="D202" i="8"/>
  <c r="E202" i="8"/>
  <c r="F202" i="8"/>
  <c r="G202" i="8"/>
  <c r="K202" i="8" s="1"/>
  <c r="M202" i="8" s="1"/>
  <c r="H202" i="8"/>
  <c r="L202" i="8" s="1"/>
  <c r="I202" i="8"/>
  <c r="J202" i="8"/>
  <c r="A203" i="8"/>
  <c r="H203" i="8" s="1"/>
  <c r="B203" i="8"/>
  <c r="C203" i="8"/>
  <c r="E203" i="8"/>
  <c r="F203" i="8"/>
  <c r="G203" i="8"/>
  <c r="I203" i="8"/>
  <c r="J203" i="8"/>
  <c r="K203" i="8"/>
  <c r="A204" i="8"/>
  <c r="E204" i="8" s="1"/>
  <c r="F204" i="8"/>
  <c r="A205" i="8"/>
  <c r="A206" i="8"/>
  <c r="E206" i="8" s="1"/>
  <c r="B206" i="8"/>
  <c r="C206" i="8"/>
  <c r="D206" i="8"/>
  <c r="F206" i="8"/>
  <c r="G206" i="8"/>
  <c r="K206" i="8" s="1"/>
  <c r="H206" i="8"/>
  <c r="I206" i="8"/>
  <c r="J206" i="8"/>
  <c r="L206" i="8"/>
  <c r="A207" i="8"/>
  <c r="A208" i="8"/>
  <c r="B208" i="8"/>
  <c r="D208" i="8"/>
  <c r="E208" i="8"/>
  <c r="J208" i="8"/>
  <c r="A209" i="8"/>
  <c r="C209" i="8" s="1"/>
  <c r="D209" i="8"/>
  <c r="E209" i="8"/>
  <c r="F209" i="8"/>
  <c r="G209" i="8"/>
  <c r="H209" i="8"/>
  <c r="A210" i="8"/>
  <c r="B210" i="8"/>
  <c r="C210" i="8"/>
  <c r="D210" i="8"/>
  <c r="E210" i="8"/>
  <c r="F210" i="8"/>
  <c r="G210" i="8"/>
  <c r="K210" i="8" s="1"/>
  <c r="H210" i="8"/>
  <c r="I210" i="8"/>
  <c r="J210" i="8"/>
  <c r="L210" i="8"/>
  <c r="A211" i="8"/>
  <c r="H211" i="8" s="1"/>
  <c r="L211" i="8" s="1"/>
  <c r="B211" i="8"/>
  <c r="D211" i="8"/>
  <c r="E211" i="8"/>
  <c r="F211" i="8"/>
  <c r="G211" i="8"/>
  <c r="I211" i="8"/>
  <c r="J211" i="8"/>
  <c r="A212" i="8"/>
  <c r="E212" i="8" s="1"/>
  <c r="J212" i="8"/>
  <c r="A213" i="8"/>
  <c r="B213" i="8"/>
  <c r="G213" i="8"/>
  <c r="J213" i="8"/>
  <c r="A214" i="8"/>
  <c r="E214" i="8" s="1"/>
  <c r="B214" i="8"/>
  <c r="C214" i="8"/>
  <c r="H214" i="8"/>
  <c r="L214" i="8" s="1"/>
  <c r="J214" i="8"/>
  <c r="A215" i="8"/>
  <c r="D215" i="8" s="1"/>
  <c r="B215" i="8"/>
  <c r="C215" i="8"/>
  <c r="E215" i="8"/>
  <c r="I215" i="8"/>
  <c r="J215" i="8"/>
  <c r="A216" i="8"/>
  <c r="E216" i="8"/>
  <c r="A217" i="8"/>
  <c r="C217" i="8"/>
  <c r="D217" i="8"/>
  <c r="E217" i="8"/>
  <c r="F217" i="8"/>
  <c r="G217" i="8"/>
  <c r="K217" i="8" s="1"/>
  <c r="H217" i="8"/>
  <c r="I217" i="8"/>
  <c r="A218" i="8"/>
  <c r="B218" i="8"/>
  <c r="C218" i="8"/>
  <c r="D218" i="8"/>
  <c r="E218" i="8"/>
  <c r="F218" i="8"/>
  <c r="G218" i="8"/>
  <c r="K218" i="8" s="1"/>
  <c r="M218" i="8" s="1"/>
  <c r="H218" i="8"/>
  <c r="I218" i="8"/>
  <c r="J218" i="8"/>
  <c r="L218" i="8"/>
  <c r="A219" i="8"/>
  <c r="H219" i="8" s="1"/>
  <c r="C219" i="8"/>
  <c r="D219" i="8"/>
  <c r="E219" i="8"/>
  <c r="F219" i="8"/>
  <c r="G219" i="8"/>
  <c r="J219" i="8"/>
  <c r="L219" i="8"/>
  <c r="A220" i="8"/>
  <c r="G220" i="8" s="1"/>
  <c r="B220" i="8"/>
  <c r="D220" i="8"/>
  <c r="E220" i="8"/>
  <c r="F220" i="8"/>
  <c r="H220" i="8"/>
  <c r="L220" i="8" s="1"/>
  <c r="I220" i="8"/>
  <c r="K220" i="8" s="1"/>
  <c r="J220" i="8"/>
  <c r="M220" i="8"/>
  <c r="A221" i="8"/>
  <c r="E221" i="8"/>
  <c r="H221" i="8"/>
  <c r="I221" i="8"/>
  <c r="J221" i="8"/>
  <c r="A222" i="8"/>
  <c r="B222" i="8" s="1"/>
  <c r="G222" i="8"/>
  <c r="J222" i="8"/>
  <c r="A223" i="8"/>
  <c r="B223" i="8"/>
  <c r="C223" i="8"/>
  <c r="H223" i="8"/>
  <c r="L223" i="8" s="1"/>
  <c r="J223" i="8"/>
  <c r="A224" i="8"/>
  <c r="C224" i="8" s="1"/>
  <c r="B224" i="8"/>
  <c r="D224" i="8"/>
  <c r="E224" i="8"/>
  <c r="I224" i="8"/>
  <c r="J224" i="8"/>
  <c r="A225" i="8"/>
  <c r="D225" i="8" s="1"/>
  <c r="E225" i="8"/>
  <c r="A226" i="8"/>
  <c r="B226" i="8"/>
  <c r="C226" i="8"/>
  <c r="D226" i="8"/>
  <c r="E226" i="8"/>
  <c r="F226" i="8"/>
  <c r="G226" i="8"/>
  <c r="H226" i="8"/>
  <c r="I226" i="8"/>
  <c r="J226" i="8"/>
  <c r="K226" i="8"/>
  <c r="L226" i="8"/>
  <c r="M226" i="8"/>
  <c r="A227" i="8"/>
  <c r="H227" i="8" s="1"/>
  <c r="B227" i="8"/>
  <c r="C227" i="8"/>
  <c r="D227" i="8"/>
  <c r="E227" i="8"/>
  <c r="F227" i="8"/>
  <c r="G227" i="8"/>
  <c r="I227" i="8"/>
  <c r="J227" i="8"/>
  <c r="K227" i="8"/>
  <c r="L227" i="8"/>
  <c r="M227" i="8"/>
  <c r="A228" i="8"/>
  <c r="G228" i="8" s="1"/>
  <c r="C228" i="8"/>
  <c r="D228" i="8"/>
  <c r="E228" i="8"/>
  <c r="F228" i="8"/>
  <c r="H228" i="8"/>
  <c r="J228" i="8"/>
  <c r="L228" i="8"/>
  <c r="A229" i="8"/>
  <c r="C229" i="8" s="1"/>
  <c r="B229" i="8"/>
  <c r="D229" i="8"/>
  <c r="E229" i="8"/>
  <c r="G229" i="8"/>
  <c r="H229" i="8"/>
  <c r="L229" i="8" s="1"/>
  <c r="I229" i="8"/>
  <c r="J229" i="8"/>
  <c r="A230" i="8"/>
  <c r="F230" i="8" s="1"/>
  <c r="H230" i="8"/>
  <c r="I230" i="8"/>
  <c r="J230" i="8"/>
  <c r="A231" i="8"/>
  <c r="B231" i="8"/>
  <c r="G231" i="8"/>
  <c r="I231" i="8"/>
  <c r="J231" i="8"/>
  <c r="K231" i="8"/>
  <c r="A232" i="8"/>
  <c r="B232" i="8" s="1"/>
  <c r="D232" i="8"/>
  <c r="J232" i="8"/>
  <c r="A233" i="8"/>
  <c r="C233" i="8"/>
  <c r="D233" i="8"/>
  <c r="E233" i="8"/>
  <c r="I233" i="8"/>
  <c r="A234" i="8"/>
  <c r="B234" i="8"/>
  <c r="C234" i="8"/>
  <c r="D234" i="8"/>
  <c r="E234" i="8"/>
  <c r="F234" i="8"/>
  <c r="G234" i="8"/>
  <c r="H234" i="8"/>
  <c r="I234" i="8"/>
  <c r="J234" i="8"/>
  <c r="K234" i="8"/>
  <c r="L234" i="8"/>
  <c r="M234" i="8"/>
  <c r="A235" i="8"/>
  <c r="C235" i="8" s="1"/>
  <c r="A236" i="8"/>
  <c r="G236" i="8" s="1"/>
  <c r="B236" i="8"/>
  <c r="C236" i="8"/>
  <c r="D236" i="8"/>
  <c r="E236" i="8"/>
  <c r="F236" i="8"/>
  <c r="H236" i="8"/>
  <c r="I236" i="8"/>
  <c r="J236" i="8"/>
  <c r="K236" i="8"/>
  <c r="M236" i="8" s="1"/>
  <c r="L236" i="8"/>
  <c r="A237" i="8"/>
  <c r="B237" i="8" s="1"/>
  <c r="C237" i="8"/>
  <c r="D237" i="8"/>
  <c r="E237" i="8"/>
  <c r="G237" i="8"/>
  <c r="H237" i="8"/>
  <c r="J237" i="8"/>
  <c r="L237" i="8"/>
  <c r="A238" i="8"/>
  <c r="E238" i="8" s="1"/>
  <c r="B238" i="8"/>
  <c r="D238" i="8"/>
  <c r="F238" i="8"/>
  <c r="G238" i="8"/>
  <c r="H238" i="8"/>
  <c r="L238" i="8" s="1"/>
  <c r="I238" i="8"/>
  <c r="J238" i="8"/>
  <c r="A239" i="8"/>
  <c r="C239" i="8" s="1"/>
  <c r="B239" i="8"/>
  <c r="D239" i="8"/>
  <c r="E239" i="8"/>
  <c r="F239" i="8"/>
  <c r="G239" i="8"/>
  <c r="K239" i="8" s="1"/>
  <c r="H239" i="8"/>
  <c r="L239" i="8" s="1"/>
  <c r="I239" i="8"/>
  <c r="J239" i="8"/>
  <c r="A240" i="8"/>
  <c r="H240" i="8" s="1"/>
  <c r="C240" i="8"/>
  <c r="D240" i="8"/>
  <c r="E240" i="8"/>
  <c r="F240" i="8"/>
  <c r="G240" i="8"/>
  <c r="I240" i="8"/>
  <c r="K240" i="8"/>
  <c r="A241" i="8"/>
  <c r="B241" i="8"/>
  <c r="C241" i="8"/>
  <c r="D241" i="8"/>
  <c r="E241" i="8"/>
  <c r="F241" i="8"/>
  <c r="G241" i="8"/>
  <c r="H241" i="8"/>
  <c r="I241" i="8"/>
  <c r="J241" i="8"/>
  <c r="K241" i="8"/>
  <c r="L241" i="8"/>
  <c r="M241" i="8" s="1"/>
  <c r="A242" i="8"/>
  <c r="C242" i="8" s="1"/>
  <c r="D242" i="8"/>
  <c r="I242" i="8"/>
  <c r="A243" i="8"/>
  <c r="E243" i="8" s="1"/>
  <c r="B243" i="8"/>
  <c r="C243" i="8"/>
  <c r="D243" i="8"/>
  <c r="H243" i="8"/>
  <c r="L243" i="8" s="1"/>
  <c r="I243" i="8"/>
  <c r="J243" i="8"/>
  <c r="A244" i="8"/>
  <c r="B244" i="8"/>
  <c r="C244" i="8"/>
  <c r="G244" i="8"/>
  <c r="J244" i="8"/>
  <c r="A245" i="8"/>
  <c r="B245" i="8"/>
  <c r="F245" i="8"/>
  <c r="A246" i="8"/>
  <c r="E246" i="8"/>
  <c r="A247" i="8"/>
  <c r="C247" i="8" s="1"/>
  <c r="B247" i="8"/>
  <c r="D247" i="8"/>
  <c r="E247" i="8"/>
  <c r="F247" i="8"/>
  <c r="G247" i="8"/>
  <c r="K247" i="8" s="1"/>
  <c r="M247" i="8" s="1"/>
  <c r="H247" i="8"/>
  <c r="L247" i="8" s="1"/>
  <c r="I247" i="8"/>
  <c r="J247" i="8"/>
  <c r="A248" i="8"/>
  <c r="H248" i="8" s="1"/>
  <c r="C248" i="8"/>
  <c r="D248" i="8"/>
  <c r="E248" i="8"/>
  <c r="F248" i="8"/>
  <c r="G248" i="8"/>
  <c r="I248" i="8"/>
  <c r="K248" i="8"/>
  <c r="A249" i="8"/>
  <c r="B249" i="8"/>
  <c r="C249" i="8"/>
  <c r="D249" i="8"/>
  <c r="E249" i="8"/>
  <c r="F249" i="8"/>
  <c r="G249" i="8"/>
  <c r="H249" i="8"/>
  <c r="I249" i="8"/>
  <c r="J249" i="8"/>
  <c r="K249" i="8"/>
  <c r="L249" i="8"/>
  <c r="M249" i="8" s="1"/>
  <c r="A250" i="8"/>
  <c r="B250" i="8"/>
  <c r="C250" i="8"/>
  <c r="D250" i="8"/>
  <c r="E250" i="8"/>
  <c r="G250" i="8"/>
  <c r="J250" i="8"/>
  <c r="A251" i="8"/>
  <c r="J251" i="8"/>
  <c r="A252" i="8"/>
  <c r="B252" i="8"/>
  <c r="C252" i="8"/>
  <c r="E252" i="8"/>
  <c r="J252" i="8"/>
  <c r="A253" i="8"/>
  <c r="B253" i="8" s="1"/>
  <c r="D253" i="8"/>
  <c r="F253" i="8"/>
  <c r="G253" i="8"/>
  <c r="H253" i="8"/>
  <c r="I253" i="8"/>
  <c r="A254" i="8"/>
  <c r="C254" i="8"/>
  <c r="A255" i="8"/>
  <c r="C255" i="8" s="1"/>
  <c r="B255" i="8"/>
  <c r="D255" i="8"/>
  <c r="E255" i="8"/>
  <c r="F255" i="8"/>
  <c r="G255" i="8"/>
  <c r="K255" i="8" s="1"/>
  <c r="H255" i="8"/>
  <c r="I255" i="8"/>
  <c r="J255" i="8"/>
  <c r="L255" i="8" s="1"/>
  <c r="M255" i="8" s="1"/>
  <c r="A256" i="8"/>
  <c r="C256" i="8" s="1"/>
  <c r="D256" i="8"/>
  <c r="F256" i="8"/>
  <c r="G256" i="8"/>
  <c r="I256" i="8"/>
  <c r="A257" i="8"/>
  <c r="B257" i="8"/>
  <c r="C257" i="8"/>
  <c r="D257" i="8"/>
  <c r="E257" i="8"/>
  <c r="F257" i="8"/>
  <c r="G257" i="8"/>
  <c r="H257" i="8"/>
  <c r="I257" i="8"/>
  <c r="J257" i="8"/>
  <c r="K257" i="8"/>
  <c r="A258" i="8"/>
  <c r="B258" i="8"/>
  <c r="C258" i="8"/>
  <c r="A259" i="8"/>
  <c r="B259" i="8"/>
  <c r="C259" i="8"/>
  <c r="D259" i="8"/>
  <c r="F259" i="8"/>
  <c r="H259" i="8"/>
  <c r="L259" i="8" s="1"/>
  <c r="J259" i="8"/>
  <c r="A260" i="8"/>
  <c r="J260" i="8"/>
  <c r="A261" i="8"/>
  <c r="B261" i="8"/>
  <c r="D261" i="8"/>
  <c r="F261" i="8"/>
  <c r="H261" i="8"/>
  <c r="L261" i="8" s="1"/>
  <c r="J261" i="8"/>
  <c r="A262" i="8"/>
  <c r="C262" i="8" s="1"/>
  <c r="E262" i="8"/>
  <c r="G262" i="8"/>
  <c r="H262" i="8"/>
  <c r="I262" i="8"/>
  <c r="A263" i="8"/>
  <c r="C263" i="8" s="1"/>
  <c r="B263" i="8"/>
  <c r="D263" i="8"/>
  <c r="E263" i="8"/>
  <c r="F263" i="8"/>
  <c r="G263" i="8"/>
  <c r="K263" i="8" s="1"/>
  <c r="H263" i="8"/>
  <c r="I263" i="8"/>
  <c r="J263" i="8"/>
  <c r="L263" i="8"/>
  <c r="A264" i="8"/>
  <c r="C264" i="8"/>
  <c r="D264" i="8"/>
  <c r="A265" i="8"/>
  <c r="B265" i="8"/>
  <c r="C265" i="8"/>
  <c r="D265" i="8"/>
  <c r="E265" i="8"/>
  <c r="F265" i="8"/>
  <c r="G265" i="8"/>
  <c r="H265" i="8"/>
  <c r="I265" i="8"/>
  <c r="J265" i="8"/>
  <c r="K265" i="8"/>
  <c r="M265" i="8" s="1"/>
  <c r="L265" i="8"/>
  <c r="A266" i="8"/>
  <c r="H266" i="8" s="1"/>
  <c r="B266" i="8"/>
  <c r="C266" i="8"/>
  <c r="D266" i="8"/>
  <c r="F266" i="8"/>
  <c r="I266" i="8"/>
  <c r="J266" i="8"/>
  <c r="L266" i="8"/>
  <c r="A267" i="8"/>
  <c r="G267" i="8" s="1"/>
  <c r="C267" i="8"/>
  <c r="D267" i="8"/>
  <c r="E267" i="8"/>
  <c r="J267" i="8"/>
  <c r="A268" i="8"/>
  <c r="B268" i="8"/>
  <c r="C268" i="8"/>
  <c r="D268" i="8"/>
  <c r="E268" i="8"/>
  <c r="G268" i="8"/>
  <c r="K268" i="8" s="1"/>
  <c r="I268" i="8"/>
  <c r="J268" i="8"/>
  <c r="A269" i="8"/>
  <c r="E269" i="8" s="1"/>
  <c r="C269" i="8"/>
  <c r="F269" i="8"/>
  <c r="G269" i="8"/>
  <c r="H269" i="8"/>
  <c r="L269" i="8" s="1"/>
  <c r="J269" i="8"/>
  <c r="A270" i="8"/>
  <c r="D270" i="8" s="1"/>
  <c r="B270" i="8"/>
  <c r="C270" i="8"/>
  <c r="E270" i="8"/>
  <c r="F270" i="8"/>
  <c r="G270" i="8"/>
  <c r="K270" i="8" s="1"/>
  <c r="M270" i="8" s="1"/>
  <c r="H270" i="8"/>
  <c r="L270" i="8" s="1"/>
  <c r="I270" i="8"/>
  <c r="J270" i="8"/>
  <c r="A271" i="8"/>
  <c r="J271" i="8"/>
  <c r="A272" i="8"/>
  <c r="C272" i="8" s="1"/>
  <c r="A273" i="8"/>
  <c r="B273" i="8"/>
  <c r="C273" i="8"/>
  <c r="D273" i="8"/>
  <c r="E273" i="8"/>
  <c r="F273" i="8"/>
  <c r="G273" i="8"/>
  <c r="H273" i="8"/>
  <c r="I273" i="8"/>
  <c r="J273" i="8"/>
  <c r="K273" i="8"/>
  <c r="A274" i="8"/>
  <c r="H274" i="8" s="1"/>
  <c r="B274" i="8"/>
  <c r="C274" i="8"/>
  <c r="J274" i="8"/>
  <c r="L274" i="8"/>
  <c r="A275" i="8"/>
  <c r="G275" i="8" s="1"/>
  <c r="B275" i="8"/>
  <c r="C275" i="8"/>
  <c r="D275" i="8"/>
  <c r="I275" i="8"/>
  <c r="J275" i="8"/>
  <c r="K275" i="8"/>
  <c r="A276" i="8"/>
  <c r="B276" i="8" s="1"/>
  <c r="C276" i="8"/>
  <c r="D276" i="8"/>
  <c r="E276" i="8"/>
  <c r="J276" i="8"/>
  <c r="A277" i="8"/>
  <c r="E277" i="8" s="1"/>
  <c r="B277" i="8"/>
  <c r="C277" i="8"/>
  <c r="D277" i="8"/>
  <c r="F277" i="8"/>
  <c r="G277" i="8"/>
  <c r="K277" i="8" s="1"/>
  <c r="I277" i="8"/>
  <c r="J277" i="8"/>
  <c r="A278" i="8"/>
  <c r="D278" i="8" s="1"/>
  <c r="C278" i="8"/>
  <c r="E278" i="8"/>
  <c r="F278" i="8"/>
  <c r="G278" i="8"/>
  <c r="H278" i="8"/>
  <c r="L278" i="8" s="1"/>
  <c r="J278" i="8"/>
  <c r="A279" i="8"/>
  <c r="C279" i="8" s="1"/>
  <c r="B279" i="8"/>
  <c r="D279" i="8"/>
  <c r="E279" i="8"/>
  <c r="F279" i="8"/>
  <c r="G279" i="8"/>
  <c r="H279" i="8"/>
  <c r="L279" i="8" s="1"/>
  <c r="I279" i="8"/>
  <c r="J279" i="8"/>
  <c r="A280" i="8"/>
  <c r="I280" i="8"/>
  <c r="A281" i="8"/>
  <c r="B281" i="8"/>
  <c r="C281" i="8"/>
  <c r="D281" i="8"/>
  <c r="E281" i="8"/>
  <c r="F281" i="8"/>
  <c r="G281" i="8"/>
  <c r="K281" i="8" s="1"/>
  <c r="H281" i="8"/>
  <c r="I281" i="8"/>
  <c r="J281" i="8"/>
  <c r="A282" i="8"/>
  <c r="A283" i="8"/>
  <c r="G283" i="8" s="1"/>
  <c r="B283" i="8"/>
  <c r="C283" i="8"/>
  <c r="J283" i="8"/>
  <c r="A284" i="8"/>
  <c r="F284" i="8" s="1"/>
  <c r="B284" i="8"/>
  <c r="C284" i="8"/>
  <c r="D284" i="8"/>
  <c r="I284" i="8"/>
  <c r="J284" i="8"/>
  <c r="A285" i="8"/>
  <c r="E285" i="8" s="1"/>
  <c r="B285" i="8"/>
  <c r="C285" i="8"/>
  <c r="D285" i="8"/>
  <c r="H285" i="8"/>
  <c r="I285" i="8"/>
  <c r="J285" i="8"/>
  <c r="L285" i="8"/>
  <c r="A286" i="8"/>
  <c r="D286" i="8" s="1"/>
  <c r="B286" i="8"/>
  <c r="C286" i="8"/>
  <c r="I286" i="8"/>
  <c r="J286" i="8"/>
  <c r="A287" i="8"/>
  <c r="B287" i="8" s="1"/>
  <c r="H287" i="8"/>
  <c r="I287" i="8"/>
  <c r="J287" i="8"/>
  <c r="A288" i="8"/>
  <c r="G288" i="8" s="1"/>
  <c r="A289" i="8"/>
  <c r="B289" i="8"/>
  <c r="C289" i="8"/>
  <c r="D289" i="8"/>
  <c r="E289" i="8"/>
  <c r="F289" i="8"/>
  <c r="G289" i="8"/>
  <c r="K289" i="8" s="1"/>
  <c r="M289" i="8" s="1"/>
  <c r="H289" i="8"/>
  <c r="L289" i="8" s="1"/>
  <c r="I289" i="8"/>
  <c r="J289" i="8"/>
  <c r="A290" i="8"/>
  <c r="H290" i="8" s="1"/>
  <c r="C290" i="8"/>
  <c r="D290" i="8"/>
  <c r="E290" i="8"/>
  <c r="F290" i="8"/>
  <c r="G290" i="8"/>
  <c r="K290" i="8" s="1"/>
  <c r="I290" i="8"/>
  <c r="A291" i="8"/>
  <c r="G291" i="8" s="1"/>
  <c r="K291" i="8" s="1"/>
  <c r="M291" i="8" s="1"/>
  <c r="B291" i="8"/>
  <c r="C291" i="8"/>
  <c r="D291" i="8"/>
  <c r="E291" i="8"/>
  <c r="F291" i="8"/>
  <c r="H291" i="8"/>
  <c r="I291" i="8"/>
  <c r="J291" i="8"/>
  <c r="L291" i="8"/>
  <c r="A292" i="8"/>
  <c r="F292" i="8" s="1"/>
  <c r="C292" i="8"/>
  <c r="D292" i="8"/>
  <c r="E292" i="8"/>
  <c r="I292" i="8"/>
  <c r="A293" i="8"/>
  <c r="E293" i="8" s="1"/>
  <c r="B293" i="8"/>
  <c r="C293" i="8"/>
  <c r="D293" i="8"/>
  <c r="H293" i="8"/>
  <c r="I293" i="8"/>
  <c r="J293" i="8"/>
  <c r="L293" i="8" s="1"/>
  <c r="A294" i="8"/>
  <c r="B294" i="8" s="1"/>
  <c r="C294" i="8"/>
  <c r="I294" i="8"/>
  <c r="J294" i="8"/>
  <c r="A295" i="8"/>
  <c r="B295" i="8"/>
  <c r="H295" i="8"/>
  <c r="I295" i="8"/>
  <c r="J295" i="8"/>
  <c r="A296" i="8"/>
  <c r="G296" i="8" s="1"/>
  <c r="K296" i="8" s="1"/>
  <c r="H296" i="8"/>
  <c r="I296" i="8"/>
  <c r="A297" i="8"/>
  <c r="B297" i="8"/>
  <c r="C297" i="8"/>
  <c r="D297" i="8"/>
  <c r="E297" i="8"/>
  <c r="F297" i="8"/>
  <c r="G297" i="8"/>
  <c r="K297" i="8" s="1"/>
  <c r="M297" i="8" s="1"/>
  <c r="H297" i="8"/>
  <c r="L297" i="8" s="1"/>
  <c r="I297" i="8"/>
  <c r="J297" i="8"/>
  <c r="A298" i="8"/>
  <c r="H298" i="8" s="1"/>
  <c r="C298" i="8"/>
  <c r="D298" i="8"/>
  <c r="E298" i="8"/>
  <c r="F298" i="8"/>
  <c r="G298" i="8"/>
  <c r="I298" i="8"/>
  <c r="K298" i="8"/>
  <c r="A299" i="8"/>
  <c r="G299" i="8" s="1"/>
  <c r="K299" i="8" s="1"/>
  <c r="B299" i="8"/>
  <c r="C299" i="8"/>
  <c r="D299" i="8"/>
  <c r="E299" i="8"/>
  <c r="F299" i="8"/>
  <c r="H299" i="8"/>
  <c r="I299" i="8"/>
  <c r="J299" i="8"/>
  <c r="L299" i="8"/>
  <c r="M299" i="8" s="1"/>
  <c r="A300" i="8"/>
  <c r="C300" i="8"/>
  <c r="A301" i="8"/>
  <c r="E301" i="8" s="1"/>
  <c r="B301" i="8"/>
  <c r="C301" i="8"/>
  <c r="D301" i="8"/>
  <c r="H301" i="8"/>
  <c r="I301" i="8"/>
  <c r="J301" i="8"/>
  <c r="L301" i="8" s="1"/>
  <c r="A302" i="8"/>
  <c r="B302" i="8" s="1"/>
  <c r="C302" i="8"/>
  <c r="G302" i="8"/>
  <c r="I302" i="8"/>
  <c r="K302" i="8" s="1"/>
  <c r="J302" i="8"/>
  <c r="A303" i="8"/>
  <c r="B303" i="8"/>
  <c r="F303" i="8"/>
  <c r="H303" i="8"/>
  <c r="I303" i="8"/>
  <c r="J303" i="8"/>
  <c r="A304" i="8"/>
  <c r="E304" i="8" s="1"/>
  <c r="G304" i="8"/>
  <c r="H304" i="8"/>
  <c r="I304" i="8"/>
  <c r="A305" i="8"/>
  <c r="B305" i="8"/>
  <c r="C305" i="8"/>
  <c r="D305" i="8"/>
  <c r="E305" i="8"/>
  <c r="F305" i="8"/>
  <c r="G305" i="8"/>
  <c r="K305" i="8" s="1"/>
  <c r="H305" i="8"/>
  <c r="I305" i="8"/>
  <c r="J305" i="8"/>
  <c r="L305" i="8"/>
  <c r="A306" i="8"/>
  <c r="H306" i="8" s="1"/>
  <c r="C306" i="8"/>
  <c r="D306" i="8"/>
  <c r="E306" i="8"/>
  <c r="F306" i="8"/>
  <c r="G306" i="8"/>
  <c r="K306" i="8" s="1"/>
  <c r="I306" i="8"/>
  <c r="A307" i="8"/>
  <c r="G307" i="8" s="1"/>
  <c r="K307" i="8" s="1"/>
  <c r="B307" i="8"/>
  <c r="C307" i="8"/>
  <c r="D307" i="8"/>
  <c r="E307" i="8"/>
  <c r="F307" i="8"/>
  <c r="H307" i="8"/>
  <c r="I307" i="8"/>
  <c r="J307" i="8"/>
  <c r="L307" i="8"/>
  <c r="A308" i="8"/>
  <c r="C308" i="8" s="1"/>
  <c r="D308" i="8"/>
  <c r="E308" i="8"/>
  <c r="I308" i="8"/>
  <c r="A309" i="8"/>
  <c r="E309" i="8" s="1"/>
  <c r="B309" i="8"/>
  <c r="C309" i="8"/>
  <c r="D309" i="8"/>
  <c r="H309" i="8"/>
  <c r="L309" i="8" s="1"/>
  <c r="I309" i="8"/>
  <c r="J309" i="8"/>
  <c r="A310" i="8"/>
  <c r="B310" i="8"/>
  <c r="C310" i="8"/>
  <c r="G310" i="8"/>
  <c r="K310" i="8" s="1"/>
  <c r="I310" i="8"/>
  <c r="A311" i="8"/>
  <c r="A312" i="8"/>
  <c r="A313" i="8"/>
  <c r="B313" i="8"/>
  <c r="C313" i="8"/>
  <c r="D313" i="8"/>
  <c r="E313" i="8"/>
  <c r="F313" i="8"/>
  <c r="G313" i="8"/>
  <c r="K313" i="8" s="1"/>
  <c r="M313" i="8" s="1"/>
  <c r="H313" i="8"/>
  <c r="L313" i="8" s="1"/>
  <c r="I313" i="8"/>
  <c r="J313" i="8"/>
  <c r="A314" i="8"/>
  <c r="H314" i="8" s="1"/>
  <c r="C314" i="8"/>
  <c r="D314" i="8"/>
  <c r="E314" i="8"/>
  <c r="F314" i="8"/>
  <c r="G314" i="8"/>
  <c r="I314" i="8"/>
  <c r="K314" i="8"/>
  <c r="A315" i="8"/>
  <c r="G315" i="8" s="1"/>
  <c r="K315" i="8" s="1"/>
  <c r="B315" i="8"/>
  <c r="C315" i="8"/>
  <c r="D315" i="8"/>
  <c r="E315" i="8"/>
  <c r="F315" i="8"/>
  <c r="H315" i="8"/>
  <c r="I315" i="8"/>
  <c r="J315" i="8"/>
  <c r="L315" i="8" s="1"/>
  <c r="A316" i="8"/>
  <c r="C316" i="8"/>
  <c r="D316" i="8"/>
  <c r="E316" i="8"/>
  <c r="I316" i="8"/>
  <c r="A317" i="8"/>
  <c r="E317" i="8" s="1"/>
  <c r="B317" i="8"/>
  <c r="C317" i="8"/>
  <c r="D317" i="8"/>
  <c r="H317" i="8"/>
  <c r="I317" i="8"/>
  <c r="J317" i="8"/>
  <c r="L317" i="8"/>
  <c r="A318" i="8"/>
  <c r="A319" i="8"/>
  <c r="B319" i="8" s="1"/>
  <c r="J319" i="8"/>
  <c r="A320" i="8"/>
  <c r="E320" i="8" s="1"/>
  <c r="G320" i="8"/>
  <c r="H320" i="8"/>
  <c r="I320" i="8"/>
  <c r="A321" i="8"/>
  <c r="B321" i="8"/>
  <c r="C321" i="8"/>
  <c r="D321" i="8"/>
  <c r="E321" i="8"/>
  <c r="F321" i="8"/>
  <c r="G321" i="8"/>
  <c r="K321" i="8" s="1"/>
  <c r="M321" i="8" s="1"/>
  <c r="H321" i="8"/>
  <c r="I321" i="8"/>
  <c r="J321" i="8"/>
  <c r="L321" i="8"/>
  <c r="A322" i="8"/>
  <c r="H322" i="8" s="1"/>
  <c r="C322" i="8"/>
  <c r="D322" i="8"/>
  <c r="E322" i="8"/>
  <c r="F322" i="8"/>
  <c r="G322" i="8"/>
  <c r="I322" i="8"/>
  <c r="K322" i="8"/>
  <c r="A323" i="8"/>
  <c r="G323" i="8" s="1"/>
  <c r="K323" i="8" s="1"/>
  <c r="B323" i="8"/>
  <c r="C323" i="8"/>
  <c r="D323" i="8"/>
  <c r="E323" i="8"/>
  <c r="F323" i="8"/>
  <c r="H323" i="8"/>
  <c r="I323" i="8"/>
  <c r="J323" i="8"/>
  <c r="L323" i="8" s="1"/>
  <c r="M323" i="8" s="1"/>
  <c r="A324" i="8"/>
  <c r="A325" i="8"/>
  <c r="E325" i="8" s="1"/>
  <c r="B325" i="8"/>
  <c r="C325" i="8"/>
  <c r="D325" i="8"/>
  <c r="H325" i="8"/>
  <c r="I325" i="8"/>
  <c r="J325" i="8"/>
  <c r="L325" i="8" s="1"/>
  <c r="A326" i="8"/>
  <c r="B326" i="8"/>
  <c r="C326" i="8"/>
  <c r="G326" i="8"/>
  <c r="I326" i="8"/>
  <c r="J326" i="8"/>
  <c r="A327" i="8"/>
  <c r="B327" i="8" s="1"/>
  <c r="F327" i="8"/>
  <c r="H327" i="8"/>
  <c r="L327" i="8" s="1"/>
  <c r="I327" i="8"/>
  <c r="J327" i="8"/>
  <c r="A328" i="8"/>
  <c r="E328" i="8"/>
  <c r="G328" i="8"/>
  <c r="K328" i="8" s="1"/>
  <c r="H328" i="8"/>
  <c r="I328" i="8"/>
  <c r="A329" i="8"/>
  <c r="B329" i="8"/>
  <c r="C329" i="8"/>
  <c r="D329" i="8"/>
  <c r="E329" i="8"/>
  <c r="F329" i="8"/>
  <c r="G329" i="8"/>
  <c r="K329" i="8" s="1"/>
  <c r="H329" i="8"/>
  <c r="I329" i="8"/>
  <c r="J329" i="8"/>
  <c r="L329" i="8"/>
  <c r="A330" i="8"/>
  <c r="H330" i="8" s="1"/>
  <c r="C330" i="8"/>
  <c r="D330" i="8"/>
  <c r="E330" i="8"/>
  <c r="F330" i="8"/>
  <c r="G330" i="8"/>
  <c r="K330" i="8" s="1"/>
  <c r="I330" i="8"/>
  <c r="A331" i="8"/>
  <c r="G331" i="8" s="1"/>
  <c r="K331" i="8" s="1"/>
  <c r="B331" i="8"/>
  <c r="C331" i="8"/>
  <c r="D331" i="8"/>
  <c r="E331" i="8"/>
  <c r="F331" i="8"/>
  <c r="H331" i="8"/>
  <c r="I331" i="8"/>
  <c r="J331" i="8"/>
  <c r="L331" i="8"/>
  <c r="A332" i="8"/>
  <c r="C332" i="8"/>
  <c r="D332" i="8"/>
  <c r="E332" i="8"/>
  <c r="I332" i="8"/>
  <c r="A333" i="8"/>
  <c r="E333" i="8" s="1"/>
  <c r="B333" i="8"/>
  <c r="C333" i="8"/>
  <c r="D333" i="8"/>
  <c r="H333" i="8"/>
  <c r="L333" i="8" s="1"/>
  <c r="I333" i="8"/>
  <c r="J333" i="8"/>
  <c r="A334" i="8"/>
  <c r="B334" i="8" s="1"/>
  <c r="C334" i="8"/>
  <c r="A335" i="8"/>
  <c r="B335" i="8"/>
  <c r="A336" i="8"/>
  <c r="A337" i="8"/>
  <c r="B337" i="8"/>
  <c r="C337" i="8"/>
  <c r="D337" i="8"/>
  <c r="E337" i="8"/>
  <c r="F337" i="8"/>
  <c r="G337" i="8"/>
  <c r="K337" i="8" s="1"/>
  <c r="H337" i="8"/>
  <c r="L337" i="8" s="1"/>
  <c r="I337" i="8"/>
  <c r="J337" i="8"/>
  <c r="A338" i="8"/>
  <c r="H338" i="8" s="1"/>
  <c r="C338" i="8"/>
  <c r="D338" i="8"/>
  <c r="E338" i="8"/>
  <c r="F338" i="8"/>
  <c r="G338" i="8"/>
  <c r="I338" i="8"/>
  <c r="K338" i="8"/>
  <c r="A339" i="8"/>
  <c r="G339" i="8" s="1"/>
  <c r="K339" i="8" s="1"/>
  <c r="B339" i="8"/>
  <c r="C339" i="8"/>
  <c r="D339" i="8"/>
  <c r="E339" i="8"/>
  <c r="F339" i="8"/>
  <c r="H339" i="8"/>
  <c r="I339" i="8"/>
  <c r="J339" i="8"/>
  <c r="L339" i="8" s="1"/>
  <c r="M339" i="8" s="1"/>
  <c r="A340" i="8"/>
  <c r="C340" i="8"/>
  <c r="A341" i="8"/>
  <c r="E341" i="8" s="1"/>
  <c r="B341" i="8"/>
  <c r="C341" i="8"/>
  <c r="D341" i="8"/>
  <c r="H341" i="8"/>
  <c r="I341" i="8"/>
  <c r="J341" i="8"/>
  <c r="L341" i="8"/>
  <c r="A342" i="8"/>
  <c r="B342" i="8" s="1"/>
  <c r="J342" i="8"/>
  <c r="A343" i="8"/>
  <c r="B343" i="8" s="1"/>
  <c r="F343" i="8"/>
  <c r="H343" i="8"/>
  <c r="I343" i="8"/>
  <c r="J343" i="8"/>
  <c r="A344" i="8"/>
  <c r="E344" i="8"/>
  <c r="G344" i="8"/>
  <c r="H344" i="8"/>
  <c r="I344" i="8"/>
  <c r="A345" i="8"/>
  <c r="B345" i="8"/>
  <c r="C345" i="8"/>
  <c r="D345" i="8"/>
  <c r="E345" i="8"/>
  <c r="F345" i="8"/>
  <c r="G345" i="8"/>
  <c r="K345" i="8" s="1"/>
  <c r="H345" i="8"/>
  <c r="I345" i="8"/>
  <c r="J345" i="8"/>
  <c r="L345" i="8"/>
  <c r="A346" i="8"/>
  <c r="H346" i="8" s="1"/>
  <c r="C346" i="8"/>
  <c r="D346" i="8"/>
  <c r="E346" i="8"/>
  <c r="F346" i="8"/>
  <c r="G346" i="8"/>
  <c r="K346" i="8" s="1"/>
  <c r="I346" i="8"/>
  <c r="A347" i="8"/>
  <c r="G347" i="8" s="1"/>
  <c r="K347" i="8" s="1"/>
  <c r="B347" i="8"/>
  <c r="C347" i="8"/>
  <c r="D347" i="8"/>
  <c r="E347" i="8"/>
  <c r="F347" i="8"/>
  <c r="H347" i="8"/>
  <c r="I347" i="8"/>
  <c r="J347" i="8"/>
  <c r="L347" i="8"/>
  <c r="M347" i="8"/>
  <c r="A348" i="8"/>
  <c r="C348" i="8" s="1"/>
  <c r="J348" i="8"/>
  <c r="A349" i="8"/>
  <c r="B349" i="8" s="1"/>
  <c r="C349" i="8"/>
  <c r="D349" i="8"/>
  <c r="F349" i="8"/>
  <c r="H349" i="8"/>
  <c r="A350" i="8"/>
  <c r="B350" i="8" s="1"/>
  <c r="H350" i="8"/>
  <c r="I350" i="8"/>
  <c r="J350" i="8"/>
  <c r="A351" i="8"/>
  <c r="B351" i="8" s="1"/>
  <c r="D351" i="8"/>
  <c r="A352" i="8"/>
  <c r="C352" i="8"/>
  <c r="E352" i="8"/>
  <c r="F352" i="8"/>
  <c r="G352" i="8"/>
  <c r="K352" i="8" s="1"/>
  <c r="H352" i="8"/>
  <c r="I352" i="8"/>
  <c r="A353" i="8"/>
  <c r="B353" i="8"/>
  <c r="C353" i="8"/>
  <c r="D353" i="8"/>
  <c r="E353" i="8"/>
  <c r="F353" i="8"/>
  <c r="G353" i="8"/>
  <c r="K353" i="8" s="1"/>
  <c r="H353" i="8"/>
  <c r="L353" i="8" s="1"/>
  <c r="I353" i="8"/>
  <c r="J353" i="8"/>
  <c r="A354" i="8"/>
  <c r="C354" i="8"/>
  <c r="A355" i="8"/>
  <c r="G355" i="8" s="1"/>
  <c r="K355" i="8" s="1"/>
  <c r="M355" i="8" s="1"/>
  <c r="B355" i="8"/>
  <c r="C355" i="8"/>
  <c r="D355" i="8"/>
  <c r="E355" i="8"/>
  <c r="F355" i="8"/>
  <c r="H355" i="8"/>
  <c r="I355" i="8"/>
  <c r="J355" i="8"/>
  <c r="L355" i="8"/>
  <c r="A356" i="8"/>
  <c r="B356" i="8" s="1"/>
  <c r="C356" i="8"/>
  <c r="D356" i="8"/>
  <c r="E356" i="8"/>
  <c r="G356" i="8"/>
  <c r="K356" i="8" s="1"/>
  <c r="I356" i="8"/>
  <c r="J356" i="8"/>
  <c r="A357" i="8"/>
  <c r="A358" i="8"/>
  <c r="B358" i="8" s="1"/>
  <c r="C358" i="8"/>
  <c r="E358" i="8"/>
  <c r="G358" i="8"/>
  <c r="H358" i="8"/>
  <c r="A359" i="8"/>
  <c r="B359" i="8" s="1"/>
  <c r="H359" i="8"/>
  <c r="I359" i="8"/>
  <c r="J359" i="8"/>
  <c r="A360" i="8"/>
  <c r="C360" i="8"/>
  <c r="E360" i="8"/>
  <c r="A361" i="8"/>
  <c r="B361" i="8"/>
  <c r="C361" i="8"/>
  <c r="D361" i="8"/>
  <c r="E361" i="8"/>
  <c r="F361" i="8"/>
  <c r="G361" i="8"/>
  <c r="K361" i="8" s="1"/>
  <c r="H361" i="8"/>
  <c r="I361" i="8"/>
  <c r="J361" i="8"/>
  <c r="L361" i="8" s="1"/>
  <c r="M361" i="8" s="1"/>
  <c r="A362" i="8"/>
  <c r="C362" i="8" s="1"/>
  <c r="D362" i="8"/>
  <c r="E362" i="8"/>
  <c r="F362" i="8"/>
  <c r="G362" i="8"/>
  <c r="K362" i="8" s="1"/>
  <c r="I362" i="8"/>
  <c r="A363" i="8"/>
  <c r="G363" i="8" s="1"/>
  <c r="B363" i="8"/>
  <c r="C363" i="8"/>
  <c r="D363" i="8"/>
  <c r="E363" i="8"/>
  <c r="F363" i="8"/>
  <c r="H363" i="8"/>
  <c r="I363" i="8"/>
  <c r="J363" i="8"/>
  <c r="L363" i="8" s="1"/>
  <c r="K363" i="8"/>
  <c r="M363" i="8" s="1"/>
  <c r="A364" i="8"/>
  <c r="B364" i="8"/>
  <c r="C364" i="8"/>
  <c r="D364" i="8"/>
  <c r="E364" i="8"/>
  <c r="J364" i="8"/>
  <c r="A365" i="8"/>
  <c r="B365" i="8" s="1"/>
  <c r="C365" i="8"/>
  <c r="D365" i="8"/>
  <c r="F365" i="8"/>
  <c r="H365" i="8"/>
  <c r="L365" i="8" s="1"/>
  <c r="I365" i="8"/>
  <c r="J365" i="8"/>
  <c r="A366" i="8"/>
  <c r="B366" i="8"/>
  <c r="J366" i="8"/>
  <c r="A367" i="8"/>
  <c r="B367" i="8" s="1"/>
  <c r="D367" i="8"/>
  <c r="F367" i="8"/>
  <c r="G367" i="8"/>
  <c r="H367" i="8"/>
  <c r="A368" i="8"/>
  <c r="C368" i="8" s="1"/>
  <c r="H368" i="8"/>
  <c r="I368" i="8"/>
  <c r="A369" i="8"/>
  <c r="B369" i="8"/>
  <c r="C369" i="8"/>
  <c r="D369" i="8"/>
  <c r="E369" i="8"/>
  <c r="F369" i="8"/>
  <c r="G369" i="8"/>
  <c r="K369" i="8" s="1"/>
  <c r="H369" i="8"/>
  <c r="I369" i="8"/>
  <c r="J369" i="8"/>
  <c r="L369" i="8" s="1"/>
  <c r="M369" i="8" s="1"/>
  <c r="A370" i="8"/>
  <c r="C370" i="8"/>
  <c r="D370" i="8"/>
  <c r="E370" i="8"/>
  <c r="F370" i="8"/>
  <c r="A371" i="8"/>
  <c r="G371" i="8" s="1"/>
  <c r="K371" i="8" s="1"/>
  <c r="B371" i="8"/>
  <c r="C371" i="8"/>
  <c r="D371" i="8"/>
  <c r="E371" i="8"/>
  <c r="F371" i="8"/>
  <c r="H371" i="8"/>
  <c r="L371" i="8" s="1"/>
  <c r="I371" i="8"/>
  <c r="J371" i="8"/>
  <c r="A372" i="8"/>
  <c r="B372" i="8" s="1"/>
  <c r="G372" i="8"/>
  <c r="K372" i="8" s="1"/>
  <c r="M372" i="8" s="1"/>
  <c r="H372" i="8"/>
  <c r="L372" i="8" s="1"/>
  <c r="I372" i="8"/>
  <c r="J372" i="8"/>
  <c r="A373" i="8"/>
  <c r="G373" i="8"/>
  <c r="H373" i="8"/>
  <c r="I373" i="8"/>
  <c r="A374" i="8"/>
  <c r="B374" i="8" s="1"/>
  <c r="F374" i="8"/>
  <c r="G374" i="8"/>
  <c r="K374" i="8" s="1"/>
  <c r="H374" i="8"/>
  <c r="I374" i="8"/>
  <c r="A375" i="8"/>
  <c r="B375" i="8" s="1"/>
  <c r="C375" i="8"/>
  <c r="D375" i="8"/>
  <c r="E375" i="8"/>
  <c r="F375" i="8"/>
  <c r="G375" i="8"/>
  <c r="K375" i="8" s="1"/>
  <c r="H375" i="8"/>
  <c r="I375" i="8"/>
  <c r="A376" i="8"/>
  <c r="B376" i="8"/>
  <c r="C376" i="8"/>
  <c r="D376" i="8"/>
  <c r="E376" i="8"/>
  <c r="F376" i="8"/>
  <c r="G376" i="8"/>
  <c r="K376" i="8" s="1"/>
  <c r="H376" i="8"/>
  <c r="I376" i="8"/>
  <c r="J376" i="8"/>
  <c r="L376" i="8"/>
  <c r="M376" i="8"/>
  <c r="A377" i="8"/>
  <c r="G377" i="8" s="1"/>
  <c r="K377" i="8" s="1"/>
  <c r="C377" i="8"/>
  <c r="D377" i="8"/>
  <c r="E377" i="8"/>
  <c r="F377" i="8"/>
  <c r="I377" i="8"/>
  <c r="A378" i="8"/>
  <c r="F378" i="8" s="1"/>
  <c r="B378" i="8"/>
  <c r="C378" i="8"/>
  <c r="D378" i="8"/>
  <c r="E378" i="8"/>
  <c r="H378" i="8"/>
  <c r="I378" i="8"/>
  <c r="J378" i="8"/>
  <c r="L378" i="8" s="1"/>
  <c r="A379" i="8"/>
  <c r="A380" i="8"/>
  <c r="B380" i="8"/>
  <c r="H380" i="8"/>
  <c r="L380" i="8" s="1"/>
  <c r="J380" i="8"/>
  <c r="A381" i="8"/>
  <c r="G381" i="8"/>
  <c r="H381" i="8"/>
  <c r="I381" i="8"/>
  <c r="A382" i="8"/>
  <c r="B382" i="8" s="1"/>
  <c r="F382" i="8"/>
  <c r="G382" i="8"/>
  <c r="K382" i="8" s="1"/>
  <c r="H382" i="8"/>
  <c r="I382" i="8"/>
  <c r="A383" i="8"/>
  <c r="B383" i="8" s="1"/>
  <c r="C383" i="8"/>
  <c r="D383" i="8"/>
  <c r="E383" i="8"/>
  <c r="F383" i="8"/>
  <c r="G383" i="8"/>
  <c r="K383" i="8" s="1"/>
  <c r="H383" i="8"/>
  <c r="I383" i="8"/>
  <c r="A384" i="8"/>
  <c r="B384" i="8"/>
  <c r="C384" i="8"/>
  <c r="D384" i="8"/>
  <c r="E384" i="8"/>
  <c r="F384" i="8"/>
  <c r="G384" i="8"/>
  <c r="K384" i="8" s="1"/>
  <c r="H384" i="8"/>
  <c r="I384" i="8"/>
  <c r="J384" i="8"/>
  <c r="L384" i="8"/>
  <c r="M384" i="8"/>
  <c r="A385" i="8"/>
  <c r="G385" i="8" s="1"/>
  <c r="K385" i="8" s="1"/>
  <c r="C385" i="8"/>
  <c r="D385" i="8"/>
  <c r="E385" i="8"/>
  <c r="F385" i="8"/>
  <c r="I385" i="8"/>
  <c r="A386" i="8"/>
  <c r="F386" i="8" s="1"/>
  <c r="B386" i="8"/>
  <c r="C386" i="8"/>
  <c r="D386" i="8"/>
  <c r="E386" i="8"/>
  <c r="H386" i="8"/>
  <c r="I386" i="8"/>
  <c r="J386" i="8"/>
  <c r="L386" i="8" s="1"/>
  <c r="A387" i="8"/>
  <c r="B387" i="8"/>
  <c r="A388" i="8"/>
  <c r="B388" i="8"/>
  <c r="H388" i="8"/>
  <c r="L388" i="8" s="1"/>
  <c r="J388" i="8"/>
  <c r="A389" i="8"/>
  <c r="G389" i="8"/>
  <c r="H389" i="8"/>
  <c r="I389" i="8"/>
  <c r="A390" i="8"/>
  <c r="B390" i="8" s="1"/>
  <c r="F390" i="8"/>
  <c r="G390" i="8"/>
  <c r="K390" i="8" s="1"/>
  <c r="H390" i="8"/>
  <c r="I390" i="8"/>
  <c r="A391" i="8"/>
  <c r="B391" i="8" s="1"/>
  <c r="C391" i="8"/>
  <c r="D391" i="8"/>
  <c r="E391" i="8"/>
  <c r="F391" i="8"/>
  <c r="G391" i="8"/>
  <c r="K391" i="8" s="1"/>
  <c r="H391" i="8"/>
  <c r="I391" i="8"/>
  <c r="A392" i="8"/>
  <c r="B392" i="8"/>
  <c r="C392" i="8"/>
  <c r="D392" i="8"/>
  <c r="E392" i="8"/>
  <c r="F392" i="8"/>
  <c r="G392" i="8"/>
  <c r="K392" i="8" s="1"/>
  <c r="H392" i="8"/>
  <c r="I392" i="8"/>
  <c r="J392" i="8"/>
  <c r="L392" i="8"/>
  <c r="M392" i="8"/>
  <c r="A393" i="8"/>
  <c r="G393" i="8" s="1"/>
  <c r="K393" i="8" s="1"/>
  <c r="C393" i="8"/>
  <c r="D393" i="8"/>
  <c r="E393" i="8"/>
  <c r="F393" i="8"/>
  <c r="I393" i="8"/>
  <c r="A394" i="8"/>
  <c r="F394" i="8" s="1"/>
  <c r="B394" i="8"/>
  <c r="C394" i="8"/>
  <c r="D394" i="8"/>
  <c r="E394" i="8"/>
  <c r="H394" i="8"/>
  <c r="I394" i="8"/>
  <c r="J394" i="8"/>
  <c r="L394" i="8" s="1"/>
  <c r="A395" i="8"/>
  <c r="B395" i="8" s="1"/>
  <c r="J395" i="8"/>
  <c r="A396" i="8"/>
  <c r="B396" i="8"/>
  <c r="H396" i="8"/>
  <c r="A397" i="8"/>
  <c r="G397" i="8"/>
  <c r="H397" i="8"/>
  <c r="I397" i="8"/>
  <c r="A398" i="8"/>
  <c r="B398" i="8" s="1"/>
  <c r="F398" i="8"/>
  <c r="G398" i="8"/>
  <c r="K398" i="8" s="1"/>
  <c r="H398" i="8"/>
  <c r="I398" i="8"/>
  <c r="A399" i="8"/>
  <c r="B399" i="8" s="1"/>
  <c r="C399" i="8"/>
  <c r="D399" i="8"/>
  <c r="E399" i="8"/>
  <c r="F399" i="8"/>
  <c r="G399" i="8"/>
  <c r="K399" i="8" s="1"/>
  <c r="H399" i="8"/>
  <c r="I399" i="8"/>
  <c r="A400" i="8"/>
  <c r="B400" i="8"/>
  <c r="C400" i="8"/>
  <c r="D400" i="8"/>
  <c r="E400" i="8"/>
  <c r="F400" i="8"/>
  <c r="G400" i="8"/>
  <c r="K400" i="8" s="1"/>
  <c r="H400" i="8"/>
  <c r="I400" i="8"/>
  <c r="J400" i="8"/>
  <c r="L400" i="8"/>
  <c r="M400" i="8"/>
  <c r="A401" i="8"/>
  <c r="G401" i="8" s="1"/>
  <c r="K401" i="8" s="1"/>
  <c r="C401" i="8"/>
  <c r="D401" i="8"/>
  <c r="E401" i="8"/>
  <c r="F401" i="8"/>
  <c r="I401" i="8"/>
  <c r="A402" i="8"/>
  <c r="F402" i="8" s="1"/>
  <c r="B402" i="8"/>
  <c r="C402" i="8"/>
  <c r="D402" i="8"/>
  <c r="E402" i="8"/>
  <c r="H402" i="8"/>
  <c r="I402" i="8"/>
  <c r="J402" i="8"/>
  <c r="L402" i="8" s="1"/>
  <c r="A403" i="8"/>
  <c r="A404" i="8"/>
  <c r="B404" i="8"/>
  <c r="H404" i="8"/>
  <c r="A405" i="8"/>
  <c r="G405" i="8"/>
  <c r="H405" i="8"/>
  <c r="I405" i="8"/>
  <c r="A406" i="8"/>
  <c r="B406" i="8" s="1"/>
  <c r="F406" i="8"/>
  <c r="G406" i="8"/>
  <c r="K406" i="8" s="1"/>
  <c r="H406" i="8"/>
  <c r="I406" i="8"/>
  <c r="A407" i="8"/>
  <c r="B407" i="8" s="1"/>
  <c r="C407" i="8"/>
  <c r="D407" i="8"/>
  <c r="E407" i="8"/>
  <c r="F407" i="8"/>
  <c r="G407" i="8"/>
  <c r="K407" i="8" s="1"/>
  <c r="H407" i="8"/>
  <c r="I407" i="8"/>
  <c r="A408" i="8"/>
  <c r="B408" i="8"/>
  <c r="C408" i="8"/>
  <c r="D408" i="8"/>
  <c r="E408" i="8"/>
  <c r="F408" i="8"/>
  <c r="G408" i="8"/>
  <c r="K408" i="8" s="1"/>
  <c r="H408" i="8"/>
  <c r="I408" i="8"/>
  <c r="J408" i="8"/>
  <c r="L408" i="8"/>
  <c r="M408" i="8"/>
  <c r="A409" i="8"/>
  <c r="G409" i="8" s="1"/>
  <c r="K409" i="8" s="1"/>
  <c r="C409" i="8"/>
  <c r="D409" i="8"/>
  <c r="E409" i="8"/>
  <c r="F409" i="8"/>
  <c r="I409" i="8"/>
  <c r="A410" i="8"/>
  <c r="F410" i="8" s="1"/>
  <c r="B410" i="8"/>
  <c r="C410" i="8"/>
  <c r="D410" i="8"/>
  <c r="E410" i="8"/>
  <c r="H410" i="8"/>
  <c r="I410" i="8"/>
  <c r="J410" i="8"/>
  <c r="L410" i="8" s="1"/>
  <c r="A411" i="8"/>
  <c r="B411" i="8" s="1"/>
  <c r="A412" i="8"/>
  <c r="B412" i="8"/>
  <c r="H412" i="8"/>
  <c r="A413" i="8"/>
  <c r="G413" i="8"/>
  <c r="H413" i="8"/>
  <c r="I413" i="8"/>
  <c r="A414" i="8"/>
  <c r="B414" i="8" s="1"/>
  <c r="F414" i="8"/>
  <c r="G414" i="8"/>
  <c r="K414" i="8" s="1"/>
  <c r="H414" i="8"/>
  <c r="I414" i="8"/>
  <c r="A415" i="8"/>
  <c r="B415" i="8" s="1"/>
  <c r="C415" i="8"/>
  <c r="D415" i="8"/>
  <c r="E415" i="8"/>
  <c r="F415" i="8"/>
  <c r="G415" i="8"/>
  <c r="K415" i="8" s="1"/>
  <c r="H415" i="8"/>
  <c r="I415" i="8"/>
  <c r="A416" i="8"/>
  <c r="B416" i="8"/>
  <c r="C416" i="8"/>
  <c r="D416" i="8"/>
  <c r="E416" i="8"/>
  <c r="F416" i="8"/>
  <c r="G416" i="8"/>
  <c r="K416" i="8" s="1"/>
  <c r="M416" i="8" s="1"/>
  <c r="H416" i="8"/>
  <c r="I416" i="8"/>
  <c r="J416" i="8"/>
  <c r="L416" i="8"/>
  <c r="A417" i="8"/>
  <c r="G417" i="8" s="1"/>
  <c r="K417" i="8" s="1"/>
  <c r="C417" i="8"/>
  <c r="D417" i="8"/>
  <c r="E417" i="8"/>
  <c r="F417" i="8"/>
  <c r="I417" i="8"/>
  <c r="A418" i="8"/>
  <c r="F418" i="8" s="1"/>
  <c r="B418" i="8"/>
  <c r="C418" i="8"/>
  <c r="D418" i="8"/>
  <c r="E418" i="8"/>
  <c r="H418" i="8"/>
  <c r="I418" i="8"/>
  <c r="J418" i="8"/>
  <c r="L418" i="8"/>
  <c r="A419" i="8"/>
  <c r="B419" i="8"/>
  <c r="C419" i="8"/>
  <c r="D419" i="8"/>
  <c r="I419" i="8"/>
  <c r="J419" i="8"/>
  <c r="A420" i="8"/>
  <c r="H420" i="8" s="1"/>
  <c r="B420" i="8"/>
  <c r="C420" i="8"/>
  <c r="I420" i="8"/>
  <c r="J420" i="8"/>
  <c r="A421" i="8"/>
  <c r="B421" i="8"/>
  <c r="I421" i="8"/>
  <c r="J421" i="8"/>
  <c r="A422" i="8"/>
  <c r="A423" i="8"/>
  <c r="B423" i="8" s="1"/>
  <c r="C423" i="8"/>
  <c r="D423" i="8"/>
  <c r="E423" i="8"/>
  <c r="F423" i="8"/>
  <c r="G423" i="8"/>
  <c r="K423" i="8" s="1"/>
  <c r="H423" i="8"/>
  <c r="I423" i="8"/>
  <c r="A424" i="8"/>
  <c r="B424" i="8"/>
  <c r="C424" i="8"/>
  <c r="D424" i="8"/>
  <c r="E424" i="8"/>
  <c r="F424" i="8"/>
  <c r="G424" i="8"/>
  <c r="K424" i="8" s="1"/>
  <c r="H424" i="8"/>
  <c r="I424" i="8"/>
  <c r="J424" i="8"/>
  <c r="L424" i="8"/>
  <c r="M424" i="8"/>
  <c r="A425" i="8"/>
  <c r="G425" i="8" s="1"/>
  <c r="K425" i="8" s="1"/>
  <c r="C425" i="8"/>
  <c r="D425" i="8"/>
  <c r="E425" i="8"/>
  <c r="F425" i="8"/>
  <c r="I425" i="8"/>
  <c r="A426" i="8"/>
  <c r="F426" i="8" s="1"/>
  <c r="B426" i="8"/>
  <c r="C426" i="8"/>
  <c r="D426" i="8"/>
  <c r="E426" i="8"/>
  <c r="H426" i="8"/>
  <c r="I426" i="8"/>
  <c r="J426" i="8"/>
  <c r="L426" i="8" s="1"/>
  <c r="A427" i="8"/>
  <c r="D427" i="8" s="1"/>
  <c r="I427" i="8"/>
  <c r="A428" i="8"/>
  <c r="B428" i="8"/>
  <c r="C428" i="8"/>
  <c r="H428" i="8"/>
  <c r="A429" i="8"/>
  <c r="B429" i="8"/>
  <c r="G429" i="8"/>
  <c r="J429" i="8"/>
  <c r="A430" i="8"/>
  <c r="F430" i="8" s="1"/>
  <c r="I430" i="8"/>
  <c r="A431" i="8"/>
  <c r="B431" i="8" s="1"/>
  <c r="C431" i="8"/>
  <c r="D431" i="8"/>
  <c r="E431" i="8"/>
  <c r="F431" i="8"/>
  <c r="G431" i="8"/>
  <c r="K431" i="8" s="1"/>
  <c r="H431" i="8"/>
  <c r="I431" i="8"/>
  <c r="A432" i="8"/>
  <c r="B432" i="8"/>
  <c r="C432" i="8"/>
  <c r="D432" i="8"/>
  <c r="E432" i="8"/>
  <c r="F432" i="8"/>
  <c r="G432" i="8"/>
  <c r="K432" i="8" s="1"/>
  <c r="H432" i="8"/>
  <c r="I432" i="8"/>
  <c r="J432" i="8"/>
  <c r="L432" i="8"/>
  <c r="M432" i="8"/>
  <c r="A433" i="8"/>
  <c r="G433" i="8" s="1"/>
  <c r="C433" i="8"/>
  <c r="D433" i="8"/>
  <c r="E433" i="8"/>
  <c r="F433" i="8"/>
  <c r="I433" i="8"/>
  <c r="K433" i="8"/>
  <c r="A434" i="8"/>
  <c r="F434" i="8" s="1"/>
  <c r="B434" i="8"/>
  <c r="C434" i="8"/>
  <c r="D434" i="8"/>
  <c r="E434" i="8"/>
  <c r="H434" i="8"/>
  <c r="I434" i="8"/>
  <c r="J434" i="8"/>
  <c r="L434" i="8" s="1"/>
  <c r="A435" i="8"/>
  <c r="I435" i="8" s="1"/>
  <c r="B435" i="8"/>
  <c r="J435" i="8"/>
  <c r="A436" i="8"/>
  <c r="H436" i="8" s="1"/>
  <c r="I436" i="8"/>
  <c r="A437" i="8"/>
  <c r="B437" i="8"/>
  <c r="G437" i="8"/>
  <c r="K437" i="8" s="1"/>
  <c r="H437" i="8"/>
  <c r="L437" i="8" s="1"/>
  <c r="I437" i="8"/>
  <c r="J437" i="8"/>
  <c r="A438" i="8"/>
  <c r="G438" i="8" s="1"/>
  <c r="D438" i="8"/>
  <c r="F438" i="8"/>
  <c r="H438" i="8"/>
  <c r="I438" i="8"/>
  <c r="A439" i="8"/>
  <c r="B439" i="8" s="1"/>
  <c r="C439" i="8"/>
  <c r="D439" i="8"/>
  <c r="E439" i="8"/>
  <c r="F439" i="8"/>
  <c r="G439" i="8"/>
  <c r="K439" i="8" s="1"/>
  <c r="H439" i="8"/>
  <c r="I439" i="8"/>
  <c r="A440" i="8"/>
  <c r="B440" i="8"/>
  <c r="C440" i="8"/>
  <c r="D440" i="8"/>
  <c r="E440" i="8"/>
  <c r="F440" i="8"/>
  <c r="G440" i="8"/>
  <c r="K440" i="8" s="1"/>
  <c r="H440" i="8"/>
  <c r="I440" i="8"/>
  <c r="J440" i="8"/>
  <c r="L440" i="8" s="1"/>
  <c r="A441" i="8"/>
  <c r="F441" i="8" s="1"/>
  <c r="E441" i="8"/>
  <c r="A442" i="8"/>
  <c r="F442" i="8" s="1"/>
  <c r="B442" i="8"/>
  <c r="C442" i="8"/>
  <c r="D442" i="8"/>
  <c r="E442" i="8"/>
  <c r="H442" i="8"/>
  <c r="I442" i="8"/>
  <c r="J442" i="8"/>
  <c r="L442" i="8"/>
  <c r="A443" i="8"/>
  <c r="A444" i="8"/>
  <c r="F444" i="8" s="1"/>
  <c r="B444" i="8"/>
  <c r="C444" i="8"/>
  <c r="H444" i="8"/>
  <c r="I444" i="8"/>
  <c r="J444" i="8"/>
  <c r="A445" i="8"/>
  <c r="B445" i="8"/>
  <c r="E445" i="8"/>
  <c r="G445" i="8"/>
  <c r="J445" i="8"/>
  <c r="A446" i="8"/>
  <c r="H446" i="8" s="1"/>
  <c r="G446" i="8"/>
  <c r="A447" i="8"/>
  <c r="B447" i="8" s="1"/>
  <c r="C447" i="8"/>
  <c r="D447" i="8"/>
  <c r="E447" i="8"/>
  <c r="F447" i="8"/>
  <c r="G447" i="8"/>
  <c r="H447" i="8"/>
  <c r="I447" i="8"/>
  <c r="K447" i="8"/>
  <c r="A448" i="8"/>
  <c r="B448" i="8"/>
  <c r="C448" i="8"/>
  <c r="D448" i="8"/>
  <c r="E448" i="8"/>
  <c r="F448" i="8"/>
  <c r="G448" i="8"/>
  <c r="K448" i="8" s="1"/>
  <c r="H448" i="8"/>
  <c r="I448" i="8"/>
  <c r="J448" i="8"/>
  <c r="L448" i="8"/>
  <c r="M448" i="8"/>
  <c r="A449" i="8"/>
  <c r="C449" i="8"/>
  <c r="D449" i="8"/>
  <c r="I449" i="8"/>
  <c r="A450" i="8"/>
  <c r="F450" i="8" s="1"/>
  <c r="B450" i="8"/>
  <c r="C450" i="8"/>
  <c r="D450" i="8"/>
  <c r="E450" i="8"/>
  <c r="H450" i="8"/>
  <c r="I450" i="8"/>
  <c r="J450" i="8"/>
  <c r="A451" i="8"/>
  <c r="B451" i="8"/>
  <c r="C451" i="8"/>
  <c r="D451" i="8"/>
  <c r="J451" i="8"/>
  <c r="A452" i="8"/>
  <c r="F452" i="8" s="1"/>
  <c r="A453" i="8"/>
  <c r="B453" i="8"/>
  <c r="H453" i="8"/>
  <c r="I453" i="8"/>
  <c r="A454" i="8"/>
  <c r="D454" i="8"/>
  <c r="F454" i="8"/>
  <c r="I454" i="8"/>
  <c r="A455" i="8"/>
  <c r="B455" i="8" s="1"/>
  <c r="C455" i="8"/>
  <c r="D455" i="8"/>
  <c r="E455" i="8"/>
  <c r="F455" i="8"/>
  <c r="G455" i="8"/>
  <c r="K455" i="8" s="1"/>
  <c r="H455" i="8"/>
  <c r="I455" i="8"/>
  <c r="A456" i="8"/>
  <c r="B456" i="8"/>
  <c r="C456" i="8"/>
  <c r="D456" i="8"/>
  <c r="E456" i="8"/>
  <c r="F456" i="8"/>
  <c r="G456" i="8"/>
  <c r="K456" i="8" s="1"/>
  <c r="H456" i="8"/>
  <c r="I456" i="8"/>
  <c r="J456" i="8"/>
  <c r="L456" i="8"/>
  <c r="A457" i="8"/>
  <c r="E457" i="8" s="1"/>
  <c r="A458" i="8"/>
  <c r="F458" i="8" s="1"/>
  <c r="B458" i="8"/>
  <c r="C458" i="8"/>
  <c r="D458" i="8"/>
  <c r="E458" i="8"/>
  <c r="H458" i="8"/>
  <c r="I458" i="8"/>
  <c r="J458" i="8"/>
  <c r="L458" i="8"/>
  <c r="A459" i="8"/>
  <c r="G459" i="8" s="1"/>
  <c r="B459" i="8"/>
  <c r="A460" i="8"/>
  <c r="B460" i="8"/>
  <c r="C460" i="8"/>
  <c r="I460" i="8"/>
  <c r="J460" i="8"/>
  <c r="A461" i="8"/>
  <c r="B461" i="8"/>
  <c r="E461" i="8"/>
  <c r="G461" i="8"/>
  <c r="K461" i="8" s="1"/>
  <c r="H461" i="8"/>
  <c r="I461" i="8"/>
  <c r="J461" i="8"/>
  <c r="A462" i="8"/>
  <c r="G462" i="8"/>
  <c r="H462" i="8"/>
  <c r="A463" i="8"/>
  <c r="B463" i="8" s="1"/>
  <c r="C463" i="8"/>
  <c r="D463" i="8"/>
  <c r="E463" i="8"/>
  <c r="F463" i="8"/>
  <c r="G463" i="8"/>
  <c r="K463" i="8" s="1"/>
  <c r="H463" i="8"/>
  <c r="I463" i="8"/>
  <c r="A464" i="8"/>
  <c r="B464" i="8"/>
  <c r="C464" i="8"/>
  <c r="D464" i="8"/>
  <c r="E464" i="8"/>
  <c r="F464" i="8"/>
  <c r="G464" i="8"/>
  <c r="K464" i="8" s="1"/>
  <c r="H464" i="8"/>
  <c r="I464" i="8"/>
  <c r="J464" i="8"/>
  <c r="L464" i="8"/>
  <c r="M464" i="8" s="1"/>
  <c r="A465" i="8"/>
  <c r="C465" i="8"/>
  <c r="D465" i="8"/>
  <c r="E465" i="8"/>
  <c r="F465" i="8"/>
  <c r="I465" i="8"/>
  <c r="J465" i="8"/>
  <c r="A466" i="8"/>
  <c r="B466" i="8" s="1"/>
  <c r="C466" i="8"/>
  <c r="A467" i="8"/>
  <c r="B467" i="8" s="1"/>
  <c r="D467" i="8"/>
  <c r="A468" i="8"/>
  <c r="E468" i="8" s="1"/>
  <c r="B468" i="8"/>
  <c r="C468" i="8"/>
  <c r="D468" i="8"/>
  <c r="F468" i="8"/>
  <c r="G468" i="8"/>
  <c r="H468" i="8"/>
  <c r="L468" i="8" s="1"/>
  <c r="J468" i="8"/>
  <c r="A469" i="8"/>
  <c r="D469" i="8" s="1"/>
  <c r="B469" i="8"/>
  <c r="C469" i="8"/>
  <c r="E469" i="8"/>
  <c r="F469" i="8"/>
  <c r="G469" i="8"/>
  <c r="H469" i="8"/>
  <c r="L469" i="8" s="1"/>
  <c r="I469" i="8"/>
  <c r="J469" i="8"/>
  <c r="K469" i="8"/>
  <c r="M469" i="8"/>
  <c r="A470" i="8"/>
  <c r="D470" i="8"/>
  <c r="E470" i="8"/>
  <c r="F470" i="8"/>
  <c r="G470" i="8"/>
  <c r="H470" i="8"/>
  <c r="L470" i="8" s="1"/>
  <c r="J470" i="8"/>
  <c r="A471" i="8"/>
  <c r="C471" i="8" s="1"/>
  <c r="G471" i="8"/>
  <c r="I471" i="8"/>
  <c r="A472" i="8"/>
  <c r="B472" i="8"/>
  <c r="C472" i="8"/>
  <c r="D472" i="8"/>
  <c r="E472" i="8"/>
  <c r="F472" i="8"/>
  <c r="G472" i="8"/>
  <c r="H472" i="8"/>
  <c r="I472" i="8"/>
  <c r="J472" i="8"/>
  <c r="K472" i="8"/>
  <c r="A473" i="8"/>
  <c r="C473" i="8"/>
  <c r="A474" i="8"/>
  <c r="D474" i="8" s="1"/>
  <c r="C474" i="8"/>
  <c r="F474" i="8"/>
  <c r="G474" i="8"/>
  <c r="H474" i="8"/>
  <c r="L474" i="8" s="1"/>
  <c r="J474" i="8"/>
  <c r="A475" i="8"/>
  <c r="C475" i="8" s="1"/>
  <c r="B475" i="8"/>
  <c r="D475" i="8"/>
  <c r="E475" i="8"/>
  <c r="F475" i="8"/>
  <c r="G475" i="8"/>
  <c r="H475" i="8"/>
  <c r="L475" i="8" s="1"/>
  <c r="I475" i="8"/>
  <c r="J475" i="8"/>
  <c r="A476" i="8"/>
  <c r="F476" i="8"/>
  <c r="H476" i="8"/>
  <c r="A477" i="8"/>
  <c r="B477" i="8"/>
  <c r="C477" i="8"/>
  <c r="D477" i="8"/>
  <c r="E477" i="8"/>
  <c r="F477" i="8"/>
  <c r="G477" i="8"/>
  <c r="K477" i="8" s="1"/>
  <c r="H477" i="8"/>
  <c r="I477" i="8"/>
  <c r="J477" i="8"/>
  <c r="A478" i="8"/>
  <c r="H478" i="8" s="1"/>
  <c r="L478" i="8" s="1"/>
  <c r="B478" i="8"/>
  <c r="F478" i="8"/>
  <c r="I478" i="8"/>
  <c r="J478" i="8"/>
  <c r="A479" i="8"/>
  <c r="C479" i="8" s="1"/>
  <c r="J479" i="8"/>
  <c r="A480" i="8"/>
  <c r="B480" i="8"/>
  <c r="C480" i="8"/>
  <c r="D480" i="8"/>
  <c r="G480" i="8"/>
  <c r="I480" i="8"/>
  <c r="K480" i="8" s="1"/>
  <c r="J480" i="8"/>
  <c r="A481" i="8"/>
  <c r="J481" i="8" s="1"/>
  <c r="C481" i="8"/>
  <c r="F481" i="8"/>
  <c r="A482" i="8"/>
  <c r="C482" i="8" s="1"/>
  <c r="A483" i="8"/>
  <c r="E483" i="8" s="1"/>
  <c r="B483" i="8"/>
  <c r="C483" i="8"/>
  <c r="D483" i="8"/>
  <c r="F483" i="8"/>
  <c r="H483" i="8"/>
  <c r="I483" i="8"/>
  <c r="J483" i="8"/>
  <c r="L483" i="8" s="1"/>
  <c r="A484" i="8"/>
  <c r="C484" i="8" s="1"/>
  <c r="A485" i="8"/>
  <c r="C485" i="8" s="1"/>
  <c r="B485" i="8"/>
  <c r="F485" i="8"/>
  <c r="H485" i="8"/>
  <c r="L485" i="8" s="1"/>
  <c r="I485" i="8"/>
  <c r="J485" i="8"/>
  <c r="A486" i="8"/>
  <c r="E486" i="8" s="1"/>
  <c r="A487" i="8"/>
  <c r="B487" i="8"/>
  <c r="C487" i="8"/>
  <c r="D487" i="8"/>
  <c r="E487" i="8"/>
  <c r="F487" i="8"/>
  <c r="G487" i="8"/>
  <c r="K487" i="8" s="1"/>
  <c r="H487" i="8"/>
  <c r="L487" i="8" s="1"/>
  <c r="I487" i="8"/>
  <c r="J487" i="8"/>
  <c r="A488" i="8"/>
  <c r="H488" i="8" s="1"/>
  <c r="C488" i="8"/>
  <c r="E488" i="8"/>
  <c r="F488" i="8"/>
  <c r="G488" i="8"/>
  <c r="K488" i="8" s="1"/>
  <c r="I488" i="8"/>
  <c r="A489" i="8"/>
  <c r="G489" i="8" s="1"/>
  <c r="K489" i="8" s="1"/>
  <c r="B489" i="8"/>
  <c r="C489" i="8"/>
  <c r="D489" i="8"/>
  <c r="E489" i="8"/>
  <c r="F489" i="8"/>
  <c r="H489" i="8"/>
  <c r="I489" i="8"/>
  <c r="J489" i="8"/>
  <c r="L489" i="8"/>
  <c r="A490" i="8"/>
  <c r="C490" i="8" s="1"/>
  <c r="A491" i="8"/>
  <c r="E491" i="8" s="1"/>
  <c r="B491" i="8"/>
  <c r="C491" i="8"/>
  <c r="D491" i="8"/>
  <c r="F491" i="8"/>
  <c r="H491" i="8"/>
  <c r="I491" i="8"/>
  <c r="J491" i="8"/>
  <c r="L491" i="8" s="1"/>
  <c r="A492" i="8"/>
  <c r="C492" i="8" s="1"/>
  <c r="G492" i="8"/>
  <c r="A493" i="8"/>
  <c r="B493" i="8" s="1"/>
  <c r="A494" i="8"/>
  <c r="G494" i="8" s="1"/>
  <c r="K494" i="8" s="1"/>
  <c r="C494" i="8"/>
  <c r="E494" i="8"/>
  <c r="H494" i="8"/>
  <c r="I494" i="8"/>
  <c r="A495" i="8"/>
  <c r="B495" i="8"/>
  <c r="C495" i="8"/>
  <c r="D495" i="8"/>
  <c r="E495" i="8"/>
  <c r="F495" i="8"/>
  <c r="G495" i="8"/>
  <c r="K495" i="8" s="1"/>
  <c r="H495" i="8"/>
  <c r="I495" i="8"/>
  <c r="J495" i="8"/>
  <c r="L495" i="8" s="1"/>
  <c r="A496" i="8"/>
  <c r="C496" i="8" s="1"/>
  <c r="F496" i="8"/>
  <c r="I496" i="8"/>
  <c r="A497" i="8"/>
  <c r="G497" i="8" s="1"/>
  <c r="K497" i="8" s="1"/>
  <c r="B497" i="8"/>
  <c r="C497" i="8"/>
  <c r="D497" i="8"/>
  <c r="E497" i="8"/>
  <c r="F497" i="8"/>
  <c r="H497" i="8"/>
  <c r="I497" i="8"/>
  <c r="J497" i="8"/>
  <c r="L497" i="8" s="1"/>
  <c r="A498" i="8"/>
  <c r="C498" i="8" s="1"/>
  <c r="E498" i="8"/>
  <c r="I498" i="8"/>
  <c r="A499" i="8"/>
  <c r="E499" i="8" s="1"/>
  <c r="B499" i="8"/>
  <c r="C499" i="8"/>
  <c r="D499" i="8"/>
  <c r="F499" i="8"/>
  <c r="H499" i="8"/>
  <c r="L499" i="8" s="1"/>
  <c r="I499" i="8"/>
  <c r="J499" i="8"/>
  <c r="A500" i="8"/>
  <c r="E500" i="8" s="1"/>
  <c r="B500" i="8"/>
  <c r="C500" i="8"/>
  <c r="G500" i="8"/>
  <c r="K500" i="8" s="1"/>
  <c r="I500" i="8"/>
  <c r="J500" i="8"/>
  <c r="A501" i="8"/>
  <c r="A502" i="8"/>
  <c r="C502" i="8" s="1"/>
  <c r="F502" i="8"/>
  <c r="H502" i="8"/>
  <c r="A503" i="8"/>
  <c r="B503" i="8"/>
  <c r="C503" i="8"/>
  <c r="D503" i="8"/>
  <c r="E503" i="8"/>
  <c r="F503" i="8"/>
  <c r="G503" i="8"/>
  <c r="K503" i="8" s="1"/>
  <c r="H503" i="8"/>
  <c r="L503" i="8" s="1"/>
  <c r="I503" i="8"/>
  <c r="J503" i="8"/>
  <c r="A504" i="8"/>
  <c r="E504" i="8" s="1"/>
  <c r="C504" i="8"/>
  <c r="D504" i="8"/>
  <c r="F504" i="8"/>
  <c r="A505" i="8"/>
  <c r="G505" i="8" s="1"/>
  <c r="K505" i="8" s="1"/>
  <c r="M505" i="8" s="1"/>
  <c r="B505" i="8"/>
  <c r="C505" i="8"/>
  <c r="D505" i="8"/>
  <c r="E505" i="8"/>
  <c r="F505" i="8"/>
  <c r="H505" i="8"/>
  <c r="I505" i="8"/>
  <c r="J505" i="8"/>
  <c r="L505" i="8"/>
  <c r="A506" i="8"/>
  <c r="D506" i="8" s="1"/>
  <c r="B506" i="8"/>
  <c r="C506" i="8"/>
  <c r="E506" i="8"/>
  <c r="G506" i="8"/>
  <c r="K506" i="8" s="1"/>
  <c r="I506" i="8"/>
  <c r="J506" i="8"/>
  <c r="A507" i="8"/>
  <c r="E507" i="8" s="1"/>
  <c r="B507" i="8"/>
  <c r="F507" i="8"/>
  <c r="I507" i="8"/>
  <c r="J507" i="8"/>
  <c r="A508" i="8"/>
  <c r="J508" i="8"/>
  <c r="A509" i="8"/>
  <c r="C509" i="8" s="1"/>
  <c r="B509" i="8"/>
  <c r="D509" i="8"/>
  <c r="E509" i="8"/>
  <c r="F509" i="8"/>
  <c r="G509" i="8"/>
  <c r="H509" i="8"/>
  <c r="I509" i="8"/>
  <c r="J509" i="8"/>
  <c r="L509" i="8"/>
  <c r="A510" i="8"/>
  <c r="C510" i="8" s="1"/>
  <c r="D510" i="8"/>
  <c r="E510" i="8"/>
  <c r="F510" i="8"/>
  <c r="G510" i="8"/>
  <c r="K510" i="8" s="1"/>
  <c r="I510" i="8"/>
  <c r="A511" i="8"/>
  <c r="E511" i="8" s="1"/>
  <c r="D511" i="8"/>
  <c r="F511" i="8"/>
  <c r="I511" i="8"/>
  <c r="A512" i="8"/>
  <c r="G512" i="8" s="1"/>
  <c r="K512" i="8" s="1"/>
  <c r="C512" i="8"/>
  <c r="D512" i="8"/>
  <c r="E512" i="8"/>
  <c r="F512" i="8"/>
  <c r="H512" i="8"/>
  <c r="I512" i="8"/>
  <c r="A513" i="8"/>
  <c r="B513" i="8"/>
  <c r="C513" i="8"/>
  <c r="D513" i="8"/>
  <c r="E513" i="8"/>
  <c r="F513" i="8"/>
  <c r="G513" i="8"/>
  <c r="K513" i="8" s="1"/>
  <c r="H513" i="8"/>
  <c r="I513" i="8"/>
  <c r="J513" i="8"/>
  <c r="L513" i="8" s="1"/>
  <c r="A514" i="8"/>
  <c r="I514" i="8"/>
  <c r="A515" i="8"/>
  <c r="C515" i="8" s="1"/>
  <c r="B515" i="8"/>
  <c r="E515" i="8"/>
  <c r="H515" i="8"/>
  <c r="L515" i="8" s="1"/>
  <c r="I515" i="8"/>
  <c r="J515" i="8"/>
  <c r="A516" i="8"/>
  <c r="H516" i="8" s="1"/>
  <c r="G516" i="8"/>
  <c r="K516" i="8" s="1"/>
  <c r="I516" i="8"/>
  <c r="A517" i="8"/>
  <c r="B517" i="8" s="1"/>
  <c r="C517" i="8"/>
  <c r="F517" i="8"/>
  <c r="G517" i="8"/>
  <c r="H517" i="8"/>
  <c r="I517" i="8"/>
  <c r="K517" i="8"/>
  <c r="A518" i="8"/>
  <c r="D518" i="8" s="1"/>
  <c r="B518" i="8"/>
  <c r="C518" i="8"/>
  <c r="E518" i="8"/>
  <c r="F518" i="8"/>
  <c r="G518" i="8"/>
  <c r="K518" i="8" s="1"/>
  <c r="H518" i="8"/>
  <c r="L518" i="8" s="1"/>
  <c r="I518" i="8"/>
  <c r="J518" i="8"/>
  <c r="M518" i="8"/>
  <c r="A519" i="8"/>
  <c r="E519" i="8" s="1"/>
  <c r="D519" i="8"/>
  <c r="F519" i="8"/>
  <c r="I519" i="8"/>
  <c r="A520" i="8"/>
  <c r="G520" i="8" s="1"/>
  <c r="K520" i="8" s="1"/>
  <c r="C520" i="8"/>
  <c r="D520" i="8"/>
  <c r="E520" i="8"/>
  <c r="F520" i="8"/>
  <c r="H520" i="8"/>
  <c r="I520" i="8"/>
  <c r="A521" i="8"/>
  <c r="B521" i="8"/>
  <c r="C521" i="8"/>
  <c r="D521" i="8"/>
  <c r="E521" i="8"/>
  <c r="F521" i="8"/>
  <c r="G521" i="8"/>
  <c r="K521" i="8" s="1"/>
  <c r="H521" i="8"/>
  <c r="I521" i="8"/>
  <c r="J521" i="8"/>
  <c r="L521" i="8" s="1"/>
  <c r="A522" i="8"/>
  <c r="C522" i="8" s="1"/>
  <c r="A523" i="8"/>
  <c r="C523" i="8" s="1"/>
  <c r="B523" i="8"/>
  <c r="E523" i="8"/>
  <c r="H523" i="8"/>
  <c r="L523" i="8" s="1"/>
  <c r="I523" i="8"/>
  <c r="J523" i="8"/>
  <c r="A524" i="8"/>
  <c r="G524" i="8"/>
  <c r="I524" i="8"/>
  <c r="A525" i="8"/>
  <c r="B525" i="8" s="1"/>
  <c r="C525" i="8"/>
  <c r="F525" i="8"/>
  <c r="G525" i="8"/>
  <c r="H525" i="8"/>
  <c r="I525" i="8"/>
  <c r="K525" i="8"/>
  <c r="A526" i="8"/>
  <c r="D526" i="8" s="1"/>
  <c r="B526" i="8"/>
  <c r="C526" i="8"/>
  <c r="E526" i="8"/>
  <c r="F526" i="8"/>
  <c r="G526" i="8"/>
  <c r="K526" i="8" s="1"/>
  <c r="M526" i="8" s="1"/>
  <c r="H526" i="8"/>
  <c r="L526" i="8" s="1"/>
  <c r="I526" i="8"/>
  <c r="J526" i="8"/>
  <c r="A527" i="8"/>
  <c r="E527" i="8" s="1"/>
  <c r="D527" i="8"/>
  <c r="F527" i="8"/>
  <c r="I527" i="8"/>
  <c r="A528" i="8"/>
  <c r="G528" i="8" s="1"/>
  <c r="C528" i="8"/>
  <c r="D528" i="8"/>
  <c r="E528" i="8"/>
  <c r="F528" i="8"/>
  <c r="H528" i="8"/>
  <c r="I528" i="8"/>
  <c r="K528" i="8"/>
  <c r="A529" i="8"/>
  <c r="B529" i="8"/>
  <c r="C529" i="8"/>
  <c r="D529" i="8"/>
  <c r="E529" i="8"/>
  <c r="F529" i="8"/>
  <c r="G529" i="8"/>
  <c r="K529" i="8" s="1"/>
  <c r="H529" i="8"/>
  <c r="I529" i="8"/>
  <c r="J529" i="8"/>
  <c r="L529" i="8"/>
  <c r="A530" i="8"/>
  <c r="I530" i="8" s="1"/>
  <c r="C530" i="8"/>
  <c r="A531" i="8"/>
  <c r="C531" i="8" s="1"/>
  <c r="B531" i="8"/>
  <c r="E531" i="8"/>
  <c r="H531" i="8"/>
  <c r="L531" i="8" s="1"/>
  <c r="I531" i="8"/>
  <c r="J531" i="8"/>
  <c r="A532" i="8"/>
  <c r="G532" i="8"/>
  <c r="I532" i="8"/>
  <c r="A533" i="8"/>
  <c r="B533" i="8" s="1"/>
  <c r="C533" i="8"/>
  <c r="F533" i="8"/>
  <c r="G533" i="8"/>
  <c r="H533" i="8"/>
  <c r="I533" i="8"/>
  <c r="K533" i="8"/>
  <c r="A534" i="8"/>
  <c r="D534" i="8" s="1"/>
  <c r="B534" i="8"/>
  <c r="C534" i="8"/>
  <c r="E534" i="8"/>
  <c r="F534" i="8"/>
  <c r="G534" i="8"/>
  <c r="K534" i="8" s="1"/>
  <c r="M534" i="8" s="1"/>
  <c r="H534" i="8"/>
  <c r="L534" i="8" s="1"/>
  <c r="I534" i="8"/>
  <c r="J534" i="8"/>
  <c r="A535" i="8"/>
  <c r="E535" i="8" s="1"/>
  <c r="D535" i="8"/>
  <c r="F535" i="8"/>
  <c r="I535" i="8"/>
  <c r="A536" i="8"/>
  <c r="G536" i="8" s="1"/>
  <c r="K536" i="8" s="1"/>
  <c r="C536" i="8"/>
  <c r="D536" i="8"/>
  <c r="E536" i="8"/>
  <c r="F536" i="8"/>
  <c r="H536" i="8"/>
  <c r="I536" i="8"/>
  <c r="A537" i="8"/>
  <c r="B537" i="8"/>
  <c r="C537" i="8"/>
  <c r="D537" i="8"/>
  <c r="E537" i="8"/>
  <c r="F537" i="8"/>
  <c r="G537" i="8"/>
  <c r="K537" i="8" s="1"/>
  <c r="H537" i="8"/>
  <c r="I537" i="8"/>
  <c r="J537" i="8"/>
  <c r="L537" i="8"/>
  <c r="A538" i="8"/>
  <c r="A539" i="8"/>
  <c r="C539" i="8" s="1"/>
  <c r="B539" i="8"/>
  <c r="E539" i="8"/>
  <c r="H539" i="8"/>
  <c r="L539" i="8" s="1"/>
  <c r="I539" i="8"/>
  <c r="J539" i="8"/>
  <c r="A540" i="8"/>
  <c r="G540" i="8" s="1"/>
  <c r="A541" i="8"/>
  <c r="B541" i="8" s="1"/>
  <c r="C541" i="8"/>
  <c r="F541" i="8"/>
  <c r="G541" i="8"/>
  <c r="H541" i="8"/>
  <c r="I541" i="8"/>
  <c r="K541" i="8"/>
  <c r="A542" i="8"/>
  <c r="D542" i="8" s="1"/>
  <c r="B542" i="8"/>
  <c r="C542" i="8"/>
  <c r="E542" i="8"/>
  <c r="F542" i="8"/>
  <c r="G542" i="8"/>
  <c r="K542" i="8" s="1"/>
  <c r="H542" i="8"/>
  <c r="L542" i="8" s="1"/>
  <c r="I542" i="8"/>
  <c r="J542" i="8"/>
  <c r="A543" i="8"/>
  <c r="E543" i="8" s="1"/>
  <c r="D543" i="8"/>
  <c r="F543" i="8"/>
  <c r="I543" i="8"/>
  <c r="A544" i="8"/>
  <c r="G544" i="8" s="1"/>
  <c r="C544" i="8"/>
  <c r="D544" i="8"/>
  <c r="E544" i="8"/>
  <c r="F544" i="8"/>
  <c r="H544" i="8"/>
  <c r="I544" i="8"/>
  <c r="K544" i="8"/>
  <c r="A545" i="8"/>
  <c r="B545" i="8"/>
  <c r="C545" i="8"/>
  <c r="D545" i="8"/>
  <c r="E545" i="8"/>
  <c r="F545" i="8"/>
  <c r="G545" i="8"/>
  <c r="K545" i="8" s="1"/>
  <c r="M545" i="8" s="1"/>
  <c r="H545" i="8"/>
  <c r="I545" i="8"/>
  <c r="J545" i="8"/>
  <c r="L545" i="8"/>
  <c r="A546" i="8"/>
  <c r="C546" i="8"/>
  <c r="A547" i="8"/>
  <c r="C547" i="8" s="1"/>
  <c r="B547" i="8"/>
  <c r="E547" i="8"/>
  <c r="H547" i="8"/>
  <c r="L547" i="8" s="1"/>
  <c r="I547" i="8"/>
  <c r="J547" i="8"/>
  <c r="A548" i="8"/>
  <c r="G548" i="8"/>
  <c r="K548" i="8" s="1"/>
  <c r="I548" i="8"/>
  <c r="A549" i="8"/>
  <c r="B549" i="8" s="1"/>
  <c r="C549" i="8"/>
  <c r="F549" i="8"/>
  <c r="G549" i="8"/>
  <c r="H549" i="8"/>
  <c r="I549" i="8"/>
  <c r="K549" i="8"/>
  <c r="A550" i="8"/>
  <c r="D550" i="8" s="1"/>
  <c r="B550" i="8"/>
  <c r="C550" i="8"/>
  <c r="E550" i="8"/>
  <c r="F550" i="8"/>
  <c r="G550" i="8"/>
  <c r="K550" i="8" s="1"/>
  <c r="H550" i="8"/>
  <c r="L550" i="8" s="1"/>
  <c r="M550" i="8" s="1"/>
  <c r="I550" i="8"/>
  <c r="J550" i="8"/>
  <c r="A551" i="8"/>
  <c r="E551" i="8" s="1"/>
  <c r="D551" i="8"/>
  <c r="F551" i="8"/>
  <c r="I551" i="8"/>
  <c r="A552" i="8"/>
  <c r="G552" i="8" s="1"/>
  <c r="C552" i="8"/>
  <c r="D552" i="8"/>
  <c r="E552" i="8"/>
  <c r="F552" i="8"/>
  <c r="H552" i="8"/>
  <c r="I552" i="8"/>
  <c r="K552" i="8"/>
  <c r="A553" i="8"/>
  <c r="B553" i="8"/>
  <c r="C553" i="8"/>
  <c r="D553" i="8"/>
  <c r="E553" i="8"/>
  <c r="F553" i="8"/>
  <c r="G553" i="8"/>
  <c r="K553" i="8" s="1"/>
  <c r="H553" i="8"/>
  <c r="I553" i="8"/>
  <c r="J553" i="8"/>
  <c r="L553" i="8"/>
  <c r="A554" i="8"/>
  <c r="F554" i="8" s="1"/>
  <c r="C554" i="8"/>
  <c r="I554" i="8"/>
  <c r="A555" i="8"/>
  <c r="C555" i="8" s="1"/>
  <c r="B555" i="8"/>
  <c r="E555" i="8"/>
  <c r="H555" i="8"/>
  <c r="I555" i="8"/>
  <c r="J555" i="8"/>
  <c r="A556" i="8"/>
  <c r="G556" i="8" s="1"/>
  <c r="D556" i="8"/>
  <c r="H556" i="8"/>
  <c r="A557" i="8"/>
  <c r="B557" i="8" s="1"/>
  <c r="C557" i="8"/>
  <c r="F557" i="8"/>
  <c r="G557" i="8"/>
  <c r="H557" i="8"/>
  <c r="I557" i="8"/>
  <c r="K557" i="8"/>
  <c r="A558" i="8"/>
  <c r="D558" i="8" s="1"/>
  <c r="B558" i="8"/>
  <c r="C558" i="8"/>
  <c r="E558" i="8"/>
  <c r="F558" i="8"/>
  <c r="G558" i="8"/>
  <c r="K558" i="8" s="1"/>
  <c r="M558" i="8" s="1"/>
  <c r="H558" i="8"/>
  <c r="L558" i="8" s="1"/>
  <c r="I558" i="8"/>
  <c r="J558" i="8"/>
  <c r="A559" i="8"/>
  <c r="A560" i="8"/>
  <c r="G560" i="8" s="1"/>
  <c r="C560" i="8"/>
  <c r="D560" i="8"/>
  <c r="E560" i="8"/>
  <c r="F560" i="8"/>
  <c r="H560" i="8"/>
  <c r="I560" i="8"/>
  <c r="K560" i="8"/>
  <c r="A561" i="8"/>
  <c r="B561" i="8"/>
  <c r="C561" i="8"/>
  <c r="D561" i="8"/>
  <c r="E561" i="8"/>
  <c r="F561" i="8"/>
  <c r="G561" i="8"/>
  <c r="H561" i="8"/>
  <c r="I561" i="8"/>
  <c r="J561" i="8"/>
  <c r="K561" i="8"/>
  <c r="M561" i="8" s="1"/>
  <c r="L561" i="8"/>
  <c r="A562" i="8"/>
  <c r="B562" i="8"/>
  <c r="C562" i="8"/>
  <c r="D562" i="8"/>
  <c r="F562" i="8"/>
  <c r="I562" i="8"/>
  <c r="J562" i="8"/>
  <c r="A563" i="8"/>
  <c r="B563" i="8"/>
  <c r="C563" i="8"/>
  <c r="E563" i="8"/>
  <c r="H563" i="8"/>
  <c r="L563" i="8" s="1"/>
  <c r="J563" i="8"/>
  <c r="A564" i="8"/>
  <c r="D564" i="8" s="1"/>
  <c r="B564" i="8"/>
  <c r="G564" i="8"/>
  <c r="J564" i="8"/>
  <c r="A565" i="8"/>
  <c r="C565" i="8" s="1"/>
  <c r="G565" i="8"/>
  <c r="H565" i="8"/>
  <c r="A566" i="8"/>
  <c r="D566" i="8" s="1"/>
  <c r="B566" i="8"/>
  <c r="C566" i="8"/>
  <c r="E566" i="8"/>
  <c r="F566" i="8"/>
  <c r="G566" i="8"/>
  <c r="K566" i="8" s="1"/>
  <c r="H566" i="8"/>
  <c r="I566" i="8"/>
  <c r="J566" i="8"/>
  <c r="A567" i="8"/>
  <c r="D567" i="8" s="1"/>
  <c r="F567" i="8"/>
  <c r="G567" i="8"/>
  <c r="A568" i="8"/>
  <c r="G568" i="8" s="1"/>
  <c r="K568" i="8" s="1"/>
  <c r="C568" i="8"/>
  <c r="D568" i="8"/>
  <c r="E568" i="8"/>
  <c r="F568" i="8"/>
  <c r="H568" i="8"/>
  <c r="I568" i="8"/>
  <c r="A569" i="8"/>
  <c r="B569" i="8"/>
  <c r="C569" i="8"/>
  <c r="D569" i="8"/>
  <c r="E569" i="8"/>
  <c r="F569" i="8"/>
  <c r="G569" i="8"/>
  <c r="K569" i="8" s="1"/>
  <c r="M569" i="8" s="1"/>
  <c r="H569" i="8"/>
  <c r="I569" i="8"/>
  <c r="J569" i="8"/>
  <c r="L569" i="8" s="1"/>
  <c r="A570" i="8"/>
  <c r="C570" i="8" s="1"/>
  <c r="B570" i="8"/>
  <c r="D570" i="8"/>
  <c r="J570" i="8"/>
  <c r="A571" i="8"/>
  <c r="B571" i="8" s="1"/>
  <c r="E571" i="8"/>
  <c r="H571" i="8"/>
  <c r="A572" i="8"/>
  <c r="B572" i="8" s="1"/>
  <c r="A573" i="8"/>
  <c r="C573" i="8"/>
  <c r="D573" i="8"/>
  <c r="F573" i="8"/>
  <c r="G573" i="8"/>
  <c r="K573" i="8" s="1"/>
  <c r="H573" i="8"/>
  <c r="I573" i="8"/>
  <c r="A574" i="8"/>
  <c r="D574" i="8" s="1"/>
  <c r="B574" i="8"/>
  <c r="C574" i="8"/>
  <c r="E574" i="8"/>
  <c r="F574" i="8"/>
  <c r="G574" i="8"/>
  <c r="H574" i="8"/>
  <c r="I574" i="8"/>
  <c r="J574" i="8"/>
  <c r="K574" i="8"/>
  <c r="A575" i="8"/>
  <c r="B575" i="8"/>
  <c r="D575" i="8"/>
  <c r="E575" i="8"/>
  <c r="F575" i="8"/>
  <c r="I575" i="8"/>
  <c r="A576" i="8"/>
  <c r="C576" i="8"/>
  <c r="D576" i="8"/>
  <c r="E576" i="8"/>
  <c r="F576" i="8"/>
  <c r="H576" i="8"/>
  <c r="I576" i="8"/>
  <c r="A577" i="8"/>
  <c r="B577" i="8"/>
  <c r="C577" i="8"/>
  <c r="D577" i="8"/>
  <c r="E577" i="8"/>
  <c r="F577" i="8"/>
  <c r="G577" i="8"/>
  <c r="H577" i="8"/>
  <c r="L577" i="8" s="1"/>
  <c r="M577" i="8" s="1"/>
  <c r="I577" i="8"/>
  <c r="J577" i="8"/>
  <c r="K577" i="8"/>
  <c r="A578" i="8"/>
  <c r="B578" i="8"/>
  <c r="A579" i="8"/>
  <c r="G579" i="8" s="1"/>
  <c r="B579" i="8"/>
  <c r="C579" i="8"/>
  <c r="D579" i="8"/>
  <c r="E579" i="8"/>
  <c r="H579" i="8"/>
  <c r="J579" i="8"/>
  <c r="L579" i="8"/>
  <c r="A580" i="8"/>
  <c r="F580" i="8" s="1"/>
  <c r="B580" i="8"/>
  <c r="C580" i="8"/>
  <c r="D580" i="8"/>
  <c r="E580" i="8"/>
  <c r="G580" i="8"/>
  <c r="I580" i="8"/>
  <c r="J580" i="8"/>
  <c r="K580" i="8"/>
  <c r="A581" i="8"/>
  <c r="I581" i="8" s="1"/>
  <c r="B581" i="8"/>
  <c r="J581" i="8"/>
  <c r="A582" i="8"/>
  <c r="H582" i="8" s="1"/>
  <c r="A583" i="8"/>
  <c r="C583" i="8" s="1"/>
  <c r="B583" i="8"/>
  <c r="D583" i="8"/>
  <c r="G583" i="8"/>
  <c r="K583" i="8" s="1"/>
  <c r="M583" i="8" s="1"/>
  <c r="H583" i="8"/>
  <c r="L583" i="8" s="1"/>
  <c r="I583" i="8"/>
  <c r="J583" i="8"/>
  <c r="A584" i="8"/>
  <c r="H584" i="8" s="1"/>
  <c r="C584" i="8"/>
  <c r="F584" i="8"/>
  <c r="G584" i="8"/>
  <c r="K584" i="8" s="1"/>
  <c r="I584" i="8"/>
  <c r="A585" i="8"/>
  <c r="B585" i="8"/>
  <c r="C585" i="8"/>
  <c r="D585" i="8"/>
  <c r="E585" i="8"/>
  <c r="F585" i="8"/>
  <c r="G585" i="8"/>
  <c r="K585" i="8" s="1"/>
  <c r="M585" i="8" s="1"/>
  <c r="H585" i="8"/>
  <c r="L585" i="8" s="1"/>
  <c r="I585" i="8"/>
  <c r="J585" i="8"/>
  <c r="A586" i="8"/>
  <c r="F586" i="8" s="1"/>
  <c r="D586" i="8"/>
  <c r="E586" i="8"/>
  <c r="I586" i="8"/>
  <c r="A587" i="8"/>
  <c r="G587" i="8" s="1"/>
  <c r="B587" i="8"/>
  <c r="C587" i="8"/>
  <c r="D587" i="8"/>
  <c r="E587" i="8"/>
  <c r="F587" i="8"/>
  <c r="H587" i="8"/>
  <c r="I587" i="8"/>
  <c r="J587" i="8"/>
  <c r="K587" i="8"/>
  <c r="M587" i="8" s="1"/>
  <c r="L587" i="8"/>
  <c r="A588" i="8"/>
  <c r="D588" i="8" s="1"/>
  <c r="B588" i="8"/>
  <c r="C588" i="8"/>
  <c r="E588" i="8"/>
  <c r="G588" i="8"/>
  <c r="I588" i="8"/>
  <c r="J588" i="8"/>
  <c r="K588" i="8"/>
  <c r="A589" i="8"/>
  <c r="B589" i="8"/>
  <c r="I589" i="8"/>
  <c r="J589" i="8"/>
  <c r="A590" i="8"/>
  <c r="H590" i="8"/>
  <c r="I590" i="8"/>
  <c r="A591" i="8"/>
  <c r="C591" i="8" s="1"/>
  <c r="B591" i="8"/>
  <c r="D591" i="8"/>
  <c r="G591" i="8"/>
  <c r="K591" i="8" s="1"/>
  <c r="H591" i="8"/>
  <c r="L591" i="8" s="1"/>
  <c r="I591" i="8"/>
  <c r="J591" i="8"/>
  <c r="A592" i="8"/>
  <c r="H592" i="8" s="1"/>
  <c r="C592" i="8"/>
  <c r="F592" i="8"/>
  <c r="G592" i="8"/>
  <c r="K592" i="8" s="1"/>
  <c r="I592" i="8"/>
  <c r="A593" i="8"/>
  <c r="B593" i="8"/>
  <c r="C593" i="8"/>
  <c r="D593" i="8"/>
  <c r="E593" i="8"/>
  <c r="F593" i="8"/>
  <c r="G593" i="8"/>
  <c r="K593" i="8" s="1"/>
  <c r="H593" i="8"/>
  <c r="L593" i="8" s="1"/>
  <c r="I593" i="8"/>
  <c r="J593" i="8"/>
  <c r="M593" i="8"/>
  <c r="A594" i="8"/>
  <c r="F594" i="8" s="1"/>
  <c r="D594" i="8"/>
  <c r="E594" i="8"/>
  <c r="I594" i="8"/>
  <c r="A595" i="8"/>
  <c r="G595" i="8" s="1"/>
  <c r="K595" i="8" s="1"/>
  <c r="M595" i="8" s="1"/>
  <c r="B595" i="8"/>
  <c r="C595" i="8"/>
  <c r="D595" i="8"/>
  <c r="E595" i="8"/>
  <c r="F595" i="8"/>
  <c r="H595" i="8"/>
  <c r="I595" i="8"/>
  <c r="J595" i="8"/>
  <c r="L595" i="8"/>
  <c r="A596" i="8"/>
  <c r="D596" i="8" s="1"/>
  <c r="B596" i="8"/>
  <c r="C596" i="8"/>
  <c r="E596" i="8"/>
  <c r="G596" i="8"/>
  <c r="I596" i="8"/>
  <c r="J596" i="8"/>
  <c r="K596" i="8"/>
  <c r="A597" i="8"/>
  <c r="B597" i="8" s="1"/>
  <c r="I597" i="8"/>
  <c r="J597" i="8"/>
  <c r="A598" i="8"/>
  <c r="A599" i="8"/>
  <c r="C599" i="8" s="1"/>
  <c r="B599" i="8"/>
  <c r="D599" i="8"/>
  <c r="G599" i="8"/>
  <c r="K599" i="8" s="1"/>
  <c r="M599" i="8" s="1"/>
  <c r="H599" i="8"/>
  <c r="L599" i="8" s="1"/>
  <c r="I599" i="8"/>
  <c r="J599" i="8"/>
  <c r="A600" i="8"/>
  <c r="H600" i="8" s="1"/>
  <c r="C600" i="8"/>
  <c r="F600" i="8"/>
  <c r="G600" i="8"/>
  <c r="K600" i="8" s="1"/>
  <c r="I600" i="8"/>
  <c r="A601" i="8"/>
  <c r="B601" i="8"/>
  <c r="C601" i="8"/>
  <c r="D601" i="8"/>
  <c r="E601" i="8"/>
  <c r="F601" i="8"/>
  <c r="G601" i="8"/>
  <c r="K601" i="8" s="1"/>
  <c r="M601" i="8" s="1"/>
  <c r="H601" i="8"/>
  <c r="L601" i="8" s="1"/>
  <c r="I601" i="8"/>
  <c r="J601" i="8"/>
  <c r="A602" i="8"/>
  <c r="F602" i="8" s="1"/>
  <c r="D602" i="8"/>
  <c r="E602" i="8"/>
  <c r="I602" i="8"/>
  <c r="A603" i="8"/>
  <c r="G603" i="8" s="1"/>
  <c r="B603" i="8"/>
  <c r="C603" i="8"/>
  <c r="D603" i="8"/>
  <c r="E603" i="8"/>
  <c r="F603" i="8"/>
  <c r="H603" i="8"/>
  <c r="I603" i="8"/>
  <c r="J603" i="8"/>
  <c r="K603" i="8"/>
  <c r="M603" i="8" s="1"/>
  <c r="L603" i="8"/>
  <c r="A604" i="8"/>
  <c r="D604" i="8" s="1"/>
  <c r="B604" i="8"/>
  <c r="C604" i="8"/>
  <c r="E604" i="8"/>
  <c r="G604" i="8"/>
  <c r="I604" i="8"/>
  <c r="J604" i="8"/>
  <c r="K604" i="8"/>
  <c r="A605" i="8"/>
  <c r="B605" i="8" s="1"/>
  <c r="A606" i="8"/>
  <c r="H606" i="8"/>
  <c r="I606" i="8"/>
  <c r="A607" i="8"/>
  <c r="C607" i="8" s="1"/>
  <c r="B607" i="8"/>
  <c r="D607" i="8"/>
  <c r="F607" i="8"/>
  <c r="G607" i="8"/>
  <c r="K607" i="8" s="1"/>
  <c r="M607" i="8" s="1"/>
  <c r="H607" i="8"/>
  <c r="L607" i="8" s="1"/>
  <c r="I607" i="8"/>
  <c r="J607" i="8"/>
  <c r="A608" i="8"/>
  <c r="H608" i="8" s="1"/>
  <c r="C608" i="8"/>
  <c r="F608" i="8"/>
  <c r="G608" i="8"/>
  <c r="K608" i="8" s="1"/>
  <c r="I608" i="8"/>
  <c r="A609" i="8"/>
  <c r="B609" i="8"/>
  <c r="C609" i="8"/>
  <c r="D609" i="8"/>
  <c r="E609" i="8"/>
  <c r="F609" i="8"/>
  <c r="G609" i="8"/>
  <c r="K609" i="8" s="1"/>
  <c r="M609" i="8" s="1"/>
  <c r="H609" i="8"/>
  <c r="L609" i="8" s="1"/>
  <c r="I609" i="8"/>
  <c r="J609" i="8"/>
  <c r="A610" i="8"/>
  <c r="F610" i="8" s="1"/>
  <c r="D610" i="8"/>
  <c r="E610" i="8"/>
  <c r="I610" i="8"/>
  <c r="A611" i="8"/>
  <c r="G611" i="8" s="1"/>
  <c r="B611" i="8"/>
  <c r="C611" i="8"/>
  <c r="D611" i="8"/>
  <c r="E611" i="8"/>
  <c r="F611" i="8"/>
  <c r="H611" i="8"/>
  <c r="I611" i="8"/>
  <c r="J611" i="8"/>
  <c r="K611" i="8"/>
  <c r="M611" i="8" s="1"/>
  <c r="L611" i="8"/>
  <c r="A612" i="8"/>
  <c r="D612" i="8" s="1"/>
  <c r="B612" i="8"/>
  <c r="C612" i="8"/>
  <c r="E612" i="8"/>
  <c r="G612" i="8"/>
  <c r="I612" i="8"/>
  <c r="J612" i="8"/>
  <c r="K612" i="8"/>
  <c r="A613" i="8"/>
  <c r="B613" i="8" s="1"/>
  <c r="A614" i="8"/>
  <c r="H614" i="8"/>
  <c r="I614" i="8"/>
  <c r="A615" i="8"/>
  <c r="C615" i="8" s="1"/>
  <c r="B615" i="8"/>
  <c r="D615" i="8"/>
  <c r="F615" i="8"/>
  <c r="G615" i="8"/>
  <c r="K615" i="8" s="1"/>
  <c r="M615" i="8" s="1"/>
  <c r="H615" i="8"/>
  <c r="L615" i="8" s="1"/>
  <c r="I615" i="8"/>
  <c r="J615" i="8"/>
  <c r="A616" i="8"/>
  <c r="H616" i="8" s="1"/>
  <c r="C616" i="8"/>
  <c r="F616" i="8"/>
  <c r="G616" i="8"/>
  <c r="K616" i="8" s="1"/>
  <c r="I616" i="8"/>
  <c r="A617" i="8"/>
  <c r="B617" i="8"/>
  <c r="C617" i="8"/>
  <c r="D617" i="8"/>
  <c r="E617" i="8"/>
  <c r="F617" i="8"/>
  <c r="G617" i="8"/>
  <c r="K617" i="8" s="1"/>
  <c r="M617" i="8" s="1"/>
  <c r="H617" i="8"/>
  <c r="L617" i="8" s="1"/>
  <c r="I617" i="8"/>
  <c r="J617" i="8"/>
  <c r="A618" i="8"/>
  <c r="F618" i="8" s="1"/>
  <c r="D618" i="8"/>
  <c r="E618" i="8"/>
  <c r="I618" i="8"/>
  <c r="A619" i="8"/>
  <c r="G619" i="8" s="1"/>
  <c r="B619" i="8"/>
  <c r="C619" i="8"/>
  <c r="D619" i="8"/>
  <c r="E619" i="8"/>
  <c r="F619" i="8"/>
  <c r="H619" i="8"/>
  <c r="I619" i="8"/>
  <c r="J619" i="8"/>
  <c r="K619" i="8"/>
  <c r="M619" i="8" s="1"/>
  <c r="L619" i="8"/>
  <c r="A620" i="8"/>
  <c r="D620" i="8" s="1"/>
  <c r="B620" i="8"/>
  <c r="C620" i="8"/>
  <c r="E620" i="8"/>
  <c r="G620" i="8"/>
  <c r="I620" i="8"/>
  <c r="J620" i="8"/>
  <c r="K620" i="8"/>
  <c r="A621" i="8"/>
  <c r="B621" i="8" s="1"/>
  <c r="A622" i="8"/>
  <c r="H622" i="8"/>
  <c r="I622" i="8"/>
  <c r="A623" i="8"/>
  <c r="C623" i="8" s="1"/>
  <c r="B623" i="8"/>
  <c r="D623" i="8"/>
  <c r="F623" i="8"/>
  <c r="G623" i="8"/>
  <c r="K623" i="8" s="1"/>
  <c r="M623" i="8" s="1"/>
  <c r="H623" i="8"/>
  <c r="L623" i="8" s="1"/>
  <c r="I623" i="8"/>
  <c r="J623" i="8"/>
  <c r="A624" i="8"/>
  <c r="H624" i="8" s="1"/>
  <c r="C624" i="8"/>
  <c r="F624" i="8"/>
  <c r="G624" i="8"/>
  <c r="K624" i="8" s="1"/>
  <c r="I624" i="8"/>
  <c r="A625" i="8"/>
  <c r="B625" i="8"/>
  <c r="C625" i="8"/>
  <c r="D625" i="8"/>
  <c r="E625" i="8"/>
  <c r="F625" i="8"/>
  <c r="G625" i="8"/>
  <c r="K625" i="8" s="1"/>
  <c r="M625" i="8" s="1"/>
  <c r="H625" i="8"/>
  <c r="L625" i="8" s="1"/>
  <c r="I625" i="8"/>
  <c r="J625" i="8"/>
  <c r="A626" i="8"/>
  <c r="F626" i="8" s="1"/>
  <c r="D626" i="8"/>
  <c r="E626" i="8"/>
  <c r="I626" i="8"/>
  <c r="A627" i="8"/>
  <c r="G627" i="8" s="1"/>
  <c r="B627" i="8"/>
  <c r="C627" i="8"/>
  <c r="D627" i="8"/>
  <c r="E627" i="8"/>
  <c r="F627" i="8"/>
  <c r="H627" i="8"/>
  <c r="I627" i="8"/>
  <c r="J627" i="8"/>
  <c r="K627" i="8"/>
  <c r="M627" i="8" s="1"/>
  <c r="L627" i="8"/>
  <c r="A628" i="8"/>
  <c r="D628" i="8" s="1"/>
  <c r="B628" i="8"/>
  <c r="C628" i="8"/>
  <c r="E628" i="8"/>
  <c r="G628" i="8"/>
  <c r="I628" i="8"/>
  <c r="J628" i="8"/>
  <c r="K628" i="8"/>
  <c r="A629" i="8"/>
  <c r="B629" i="8" s="1"/>
  <c r="A630" i="8"/>
  <c r="H630" i="8"/>
  <c r="I630" i="8"/>
  <c r="A631" i="8"/>
  <c r="C631" i="8" s="1"/>
  <c r="B631" i="8"/>
  <c r="D631" i="8"/>
  <c r="F631" i="8"/>
  <c r="G631" i="8"/>
  <c r="K631" i="8" s="1"/>
  <c r="M631" i="8" s="1"/>
  <c r="H631" i="8"/>
  <c r="L631" i="8" s="1"/>
  <c r="I631" i="8"/>
  <c r="J631" i="8"/>
  <c r="A632" i="8"/>
  <c r="H632" i="8" s="1"/>
  <c r="C632" i="8"/>
  <c r="F632" i="8"/>
  <c r="G632" i="8"/>
  <c r="K632" i="8" s="1"/>
  <c r="I632" i="8"/>
  <c r="A633" i="8"/>
  <c r="B633" i="8"/>
  <c r="C633" i="8"/>
  <c r="D633" i="8"/>
  <c r="E633" i="8"/>
  <c r="F633" i="8"/>
  <c r="G633" i="8"/>
  <c r="K633" i="8" s="1"/>
  <c r="M633" i="8" s="1"/>
  <c r="H633" i="8"/>
  <c r="L633" i="8" s="1"/>
  <c r="I633" i="8"/>
  <c r="J633" i="8"/>
  <c r="A634" i="8"/>
  <c r="F634" i="8" s="1"/>
  <c r="D634" i="8"/>
  <c r="E634" i="8"/>
  <c r="I634" i="8"/>
  <c r="A635" i="8"/>
  <c r="G635" i="8" s="1"/>
  <c r="B635" i="8"/>
  <c r="C635" i="8"/>
  <c r="D635" i="8"/>
  <c r="E635" i="8"/>
  <c r="F635" i="8"/>
  <c r="H635" i="8"/>
  <c r="I635" i="8"/>
  <c r="J635" i="8"/>
  <c r="K635" i="8"/>
  <c r="M635" i="8" s="1"/>
  <c r="L635" i="8"/>
  <c r="A636" i="8"/>
  <c r="D636" i="8" s="1"/>
  <c r="B636" i="8"/>
  <c r="C636" i="8"/>
  <c r="E636" i="8"/>
  <c r="G636" i="8"/>
  <c r="I636" i="8"/>
  <c r="J636" i="8"/>
  <c r="K636" i="8"/>
  <c r="A637" i="8"/>
  <c r="B637" i="8" s="1"/>
  <c r="A638" i="8"/>
  <c r="H638" i="8"/>
  <c r="I638" i="8"/>
  <c r="A639" i="8"/>
  <c r="C639" i="8" s="1"/>
  <c r="B639" i="8"/>
  <c r="D639" i="8"/>
  <c r="F639" i="8"/>
  <c r="G639" i="8"/>
  <c r="K639" i="8" s="1"/>
  <c r="M639" i="8" s="1"/>
  <c r="H639" i="8"/>
  <c r="L639" i="8" s="1"/>
  <c r="I639" i="8"/>
  <c r="J639" i="8"/>
  <c r="A640" i="8"/>
  <c r="H640" i="8" s="1"/>
  <c r="C640" i="8"/>
  <c r="F640" i="8"/>
  <c r="G640" i="8"/>
  <c r="K640" i="8" s="1"/>
  <c r="I640" i="8"/>
  <c r="A641" i="8"/>
  <c r="B641" i="8"/>
  <c r="C641" i="8"/>
  <c r="D641" i="8"/>
  <c r="E641" i="8"/>
  <c r="F641" i="8"/>
  <c r="G641" i="8"/>
  <c r="K641" i="8" s="1"/>
  <c r="M641" i="8" s="1"/>
  <c r="H641" i="8"/>
  <c r="L641" i="8" s="1"/>
  <c r="I641" i="8"/>
  <c r="J641" i="8"/>
  <c r="A642" i="8"/>
  <c r="F642" i="8" s="1"/>
  <c r="D642" i="8"/>
  <c r="E642" i="8"/>
  <c r="I642" i="8"/>
  <c r="A643" i="8"/>
  <c r="G643" i="8" s="1"/>
  <c r="B643" i="8"/>
  <c r="C643" i="8"/>
  <c r="D643" i="8"/>
  <c r="E643" i="8"/>
  <c r="F643" i="8"/>
  <c r="H643" i="8"/>
  <c r="I643" i="8"/>
  <c r="J643" i="8"/>
  <c r="K643" i="8"/>
  <c r="M643" i="8" s="1"/>
  <c r="L643" i="8"/>
  <c r="A644" i="8"/>
  <c r="D644" i="8" s="1"/>
  <c r="B644" i="8"/>
  <c r="C644" i="8"/>
  <c r="E644" i="8"/>
  <c r="G644" i="8"/>
  <c r="I644" i="8"/>
  <c r="J644" i="8"/>
  <c r="K644" i="8"/>
  <c r="A645" i="8"/>
  <c r="B645" i="8" s="1"/>
  <c r="A646" i="8"/>
  <c r="H646" i="8"/>
  <c r="I646" i="8"/>
  <c r="A647" i="8"/>
  <c r="C647" i="8" s="1"/>
  <c r="B647" i="8"/>
  <c r="D647" i="8"/>
  <c r="F647" i="8"/>
  <c r="G647" i="8"/>
  <c r="K647" i="8" s="1"/>
  <c r="M647" i="8" s="1"/>
  <c r="H647" i="8"/>
  <c r="L647" i="8" s="1"/>
  <c r="I647" i="8"/>
  <c r="J647" i="8"/>
  <c r="A648" i="8"/>
  <c r="H648" i="8" s="1"/>
  <c r="C648" i="8"/>
  <c r="F648" i="8"/>
  <c r="G648" i="8"/>
  <c r="K648" i="8" s="1"/>
  <c r="I648" i="8"/>
  <c r="A649" i="8"/>
  <c r="B649" i="8"/>
  <c r="C649" i="8"/>
  <c r="D649" i="8"/>
  <c r="E649" i="8"/>
  <c r="F649" i="8"/>
  <c r="G649" i="8"/>
  <c r="K649" i="8" s="1"/>
  <c r="M649" i="8" s="1"/>
  <c r="H649" i="8"/>
  <c r="L649" i="8" s="1"/>
  <c r="I649" i="8"/>
  <c r="J649" i="8"/>
  <c r="A650" i="8"/>
  <c r="F650" i="8" s="1"/>
  <c r="D650" i="8"/>
  <c r="E650" i="8"/>
  <c r="I650" i="8"/>
  <c r="A651" i="8"/>
  <c r="G651" i="8" s="1"/>
  <c r="B651" i="8"/>
  <c r="C651" i="8"/>
  <c r="D651" i="8"/>
  <c r="E651" i="8"/>
  <c r="F651" i="8"/>
  <c r="H651" i="8"/>
  <c r="I651" i="8"/>
  <c r="J651" i="8"/>
  <c r="K651" i="8"/>
  <c r="M651" i="8" s="1"/>
  <c r="L651" i="8"/>
  <c r="A652" i="8"/>
  <c r="D652" i="8" s="1"/>
  <c r="B652" i="8"/>
  <c r="C652" i="8"/>
  <c r="E652" i="8"/>
  <c r="G652" i="8"/>
  <c r="I652" i="8"/>
  <c r="J652" i="8"/>
  <c r="K652" i="8"/>
  <c r="A653" i="8"/>
  <c r="B653" i="8" s="1"/>
  <c r="A654" i="8"/>
  <c r="H654" i="8"/>
  <c r="I654" i="8"/>
  <c r="A655" i="8"/>
  <c r="C655" i="8" s="1"/>
  <c r="B655" i="8"/>
  <c r="D655" i="8"/>
  <c r="F655" i="8"/>
  <c r="G655" i="8"/>
  <c r="K655" i="8" s="1"/>
  <c r="M655" i="8" s="1"/>
  <c r="H655" i="8"/>
  <c r="L655" i="8" s="1"/>
  <c r="I655" i="8"/>
  <c r="J655" i="8"/>
  <c r="A656" i="8"/>
  <c r="H656" i="8" s="1"/>
  <c r="C656" i="8"/>
  <c r="F656" i="8"/>
  <c r="G656" i="8"/>
  <c r="K656" i="8" s="1"/>
  <c r="I656" i="8"/>
  <c r="A657" i="8"/>
  <c r="B657" i="8"/>
  <c r="C657" i="8"/>
  <c r="D657" i="8"/>
  <c r="E657" i="8"/>
  <c r="F657" i="8"/>
  <c r="G657" i="8"/>
  <c r="K657" i="8" s="1"/>
  <c r="M657" i="8" s="1"/>
  <c r="H657" i="8"/>
  <c r="L657" i="8" s="1"/>
  <c r="I657" i="8"/>
  <c r="J657" i="8"/>
  <c r="A658" i="8"/>
  <c r="F658" i="8" s="1"/>
  <c r="D658" i="8"/>
  <c r="E658" i="8"/>
  <c r="I658" i="8"/>
  <c r="A659" i="8"/>
  <c r="G659" i="8" s="1"/>
  <c r="B659" i="8"/>
  <c r="C659" i="8"/>
  <c r="D659" i="8"/>
  <c r="E659" i="8"/>
  <c r="F659" i="8"/>
  <c r="H659" i="8"/>
  <c r="I659" i="8"/>
  <c r="J659" i="8"/>
  <c r="K659" i="8"/>
  <c r="M659" i="8" s="1"/>
  <c r="L659" i="8"/>
  <c r="A660" i="8"/>
  <c r="D660" i="8" s="1"/>
  <c r="B660" i="8"/>
  <c r="C660" i="8"/>
  <c r="E660" i="8"/>
  <c r="G660" i="8"/>
  <c r="I660" i="8"/>
  <c r="J660" i="8"/>
  <c r="K660" i="8"/>
  <c r="A661" i="8"/>
  <c r="B661" i="8" s="1"/>
  <c r="A662" i="8"/>
  <c r="H662" i="8"/>
  <c r="I662" i="8"/>
  <c r="A663" i="8"/>
  <c r="C663" i="8" s="1"/>
  <c r="B663" i="8"/>
  <c r="D663" i="8"/>
  <c r="F663" i="8"/>
  <c r="G663" i="8"/>
  <c r="K663" i="8" s="1"/>
  <c r="M663" i="8" s="1"/>
  <c r="H663" i="8"/>
  <c r="L663" i="8" s="1"/>
  <c r="I663" i="8"/>
  <c r="J663" i="8"/>
  <c r="A664" i="8"/>
  <c r="H664" i="8" s="1"/>
  <c r="C664" i="8"/>
  <c r="F664" i="8"/>
  <c r="G664" i="8"/>
  <c r="K664" i="8" s="1"/>
  <c r="I664" i="8"/>
  <c r="A665" i="8"/>
  <c r="B665" i="8"/>
  <c r="C665" i="8"/>
  <c r="D665" i="8"/>
  <c r="E665" i="8"/>
  <c r="F665" i="8"/>
  <c r="G665" i="8"/>
  <c r="K665" i="8" s="1"/>
  <c r="H665" i="8"/>
  <c r="I665" i="8"/>
  <c r="J665" i="8"/>
  <c r="A666" i="8"/>
  <c r="D666" i="8" s="1"/>
  <c r="A667" i="8"/>
  <c r="G667" i="8" s="1"/>
  <c r="K667" i="8" s="1"/>
  <c r="B667" i="8"/>
  <c r="C667" i="8"/>
  <c r="D667" i="8"/>
  <c r="E667" i="8"/>
  <c r="F667" i="8"/>
  <c r="H667" i="8"/>
  <c r="L667" i="8" s="1"/>
  <c r="I667" i="8"/>
  <c r="J667" i="8"/>
  <c r="A668" i="8"/>
  <c r="D668" i="8" s="1"/>
  <c r="B668" i="8"/>
  <c r="C668" i="8"/>
  <c r="E668" i="8"/>
  <c r="G668" i="8"/>
  <c r="I668" i="8"/>
  <c r="J668" i="8"/>
  <c r="K668" i="8"/>
  <c r="A669" i="8"/>
  <c r="B669" i="8" s="1"/>
  <c r="J669" i="8"/>
  <c r="A670" i="8"/>
  <c r="C670" i="8" s="1"/>
  <c r="E670" i="8"/>
  <c r="H670" i="8"/>
  <c r="I670" i="8"/>
  <c r="A671" i="8"/>
  <c r="C671" i="8" s="1"/>
  <c r="B671" i="8"/>
  <c r="D671" i="8"/>
  <c r="F671" i="8"/>
  <c r="G671" i="8"/>
  <c r="K671" i="8" s="1"/>
  <c r="H671" i="8"/>
  <c r="L671" i="8" s="1"/>
  <c r="I671" i="8"/>
  <c r="J671" i="8"/>
  <c r="A672" i="8"/>
  <c r="C672" i="8" s="1"/>
  <c r="A673" i="8"/>
  <c r="B673" i="8"/>
  <c r="C673" i="8"/>
  <c r="D673" i="8"/>
  <c r="E673" i="8"/>
  <c r="F673" i="8"/>
  <c r="G673" i="8"/>
  <c r="K673" i="8" s="1"/>
  <c r="H673" i="8"/>
  <c r="I673" i="8"/>
  <c r="J673" i="8"/>
  <c r="L673" i="8"/>
  <c r="M673" i="8"/>
  <c r="A674" i="8"/>
  <c r="C674" i="8" s="1"/>
  <c r="I674" i="8"/>
  <c r="A675" i="8"/>
  <c r="G675" i="8" s="1"/>
  <c r="B675" i="8"/>
  <c r="C675" i="8"/>
  <c r="D675" i="8"/>
  <c r="E675" i="8"/>
  <c r="F675" i="8"/>
  <c r="H675" i="8"/>
  <c r="I675" i="8"/>
  <c r="J675" i="8"/>
  <c r="K675" i="8"/>
  <c r="L675" i="8"/>
  <c r="A676" i="8"/>
  <c r="B676" i="8" s="1"/>
  <c r="I676" i="8"/>
  <c r="J676" i="8"/>
  <c r="A677" i="8"/>
  <c r="B677" i="8"/>
  <c r="D677" i="8"/>
  <c r="F677" i="8"/>
  <c r="H677" i="8"/>
  <c r="I677" i="8"/>
  <c r="A678" i="8"/>
  <c r="C678" i="8" s="1"/>
  <c r="A679" i="8"/>
  <c r="C679" i="8" s="1"/>
  <c r="B679" i="8"/>
  <c r="D679" i="8"/>
  <c r="F679" i="8"/>
  <c r="G679" i="8"/>
  <c r="K679" i="8" s="1"/>
  <c r="H679" i="8"/>
  <c r="L679" i="8" s="1"/>
  <c r="I679" i="8"/>
  <c r="J679" i="8"/>
  <c r="A680" i="8"/>
  <c r="A681" i="8"/>
  <c r="B681" i="8"/>
  <c r="C681" i="8"/>
  <c r="D681" i="8"/>
  <c r="E681" i="8"/>
  <c r="F681" i="8"/>
  <c r="G681" i="8"/>
  <c r="K681" i="8" s="1"/>
  <c r="H681" i="8"/>
  <c r="I681" i="8"/>
  <c r="J681" i="8"/>
  <c r="L681" i="8" s="1"/>
  <c r="M681" i="8" s="1"/>
  <c r="A682" i="8"/>
  <c r="C682" i="8" s="1"/>
  <c r="D682" i="8"/>
  <c r="E682" i="8"/>
  <c r="F682" i="8"/>
  <c r="G682" i="8"/>
  <c r="K682" i="8" s="1"/>
  <c r="I682" i="8"/>
  <c r="A683" i="8"/>
  <c r="G683" i="8" s="1"/>
  <c r="K683" i="8" s="1"/>
  <c r="B683" i="8"/>
  <c r="C683" i="8"/>
  <c r="D683" i="8"/>
  <c r="E683" i="8"/>
  <c r="F683" i="8"/>
  <c r="H683" i="8"/>
  <c r="L683" i="8" s="1"/>
  <c r="I683" i="8"/>
  <c r="J683" i="8"/>
  <c r="A684" i="8"/>
  <c r="B684" i="8"/>
  <c r="C684" i="8"/>
  <c r="D684" i="8"/>
  <c r="J684" i="8"/>
  <c r="A685" i="8"/>
  <c r="B685" i="8" s="1"/>
  <c r="C685" i="8"/>
  <c r="D685" i="8"/>
  <c r="F685" i="8"/>
  <c r="H685" i="8"/>
  <c r="L685" i="8" s="1"/>
  <c r="I685" i="8"/>
  <c r="J685" i="8"/>
  <c r="A686" i="8"/>
  <c r="B686" i="8" s="1"/>
  <c r="H686" i="8"/>
  <c r="J686" i="8"/>
  <c r="A687" i="8"/>
  <c r="B687" i="8" s="1"/>
  <c r="D687" i="8"/>
  <c r="A688" i="8"/>
  <c r="C688" i="8" s="1"/>
  <c r="F688" i="8"/>
  <c r="G688" i="8"/>
  <c r="K688" i="8" s="1"/>
  <c r="H688" i="8"/>
  <c r="I688" i="8"/>
  <c r="A689" i="8"/>
  <c r="B689" i="8"/>
  <c r="C689" i="8"/>
  <c r="D689" i="8"/>
  <c r="E689" i="8"/>
  <c r="F689" i="8"/>
  <c r="G689" i="8"/>
  <c r="K689" i="8" s="1"/>
  <c r="H689" i="8"/>
  <c r="L689" i="8" s="1"/>
  <c r="I689" i="8"/>
  <c r="J689" i="8"/>
  <c r="A690" i="8"/>
  <c r="C690" i="8"/>
  <c r="A691" i="8"/>
  <c r="G691" i="8" s="1"/>
  <c r="K691" i="8" s="1"/>
  <c r="M691" i="8" s="1"/>
  <c r="B691" i="8"/>
  <c r="C691" i="8"/>
  <c r="D691" i="8"/>
  <c r="E691" i="8"/>
  <c r="F691" i="8"/>
  <c r="H691" i="8"/>
  <c r="I691" i="8"/>
  <c r="J691" i="8"/>
  <c r="L691" i="8"/>
  <c r="A692" i="8"/>
  <c r="B692" i="8" s="1"/>
  <c r="E692" i="8"/>
  <c r="G692" i="8"/>
  <c r="I692" i="8"/>
  <c r="J692" i="8"/>
  <c r="A693" i="8"/>
  <c r="B693" i="8"/>
  <c r="J693" i="8"/>
  <c r="A694" i="8"/>
  <c r="B694" i="8" s="1"/>
  <c r="C694" i="8"/>
  <c r="E694" i="8"/>
  <c r="G694" i="8"/>
  <c r="K694" i="8" s="1"/>
  <c r="M694" i="8" s="1"/>
  <c r="H694" i="8"/>
  <c r="L694" i="8" s="1"/>
  <c r="I694" i="8"/>
  <c r="J694" i="8"/>
  <c r="A695" i="8"/>
  <c r="B695" i="8" s="1"/>
  <c r="H695" i="8"/>
  <c r="I695" i="8"/>
  <c r="J695" i="8"/>
  <c r="A696" i="8"/>
  <c r="C696" i="8" s="1"/>
  <c r="E696" i="8"/>
  <c r="A697" i="8"/>
  <c r="B697" i="8"/>
  <c r="C697" i="8"/>
  <c r="D697" i="8"/>
  <c r="E697" i="8"/>
  <c r="F697" i="8"/>
  <c r="G697" i="8"/>
  <c r="K697" i="8" s="1"/>
  <c r="H697" i="8"/>
  <c r="L697" i="8" s="1"/>
  <c r="M697" i="8" s="1"/>
  <c r="I697" i="8"/>
  <c r="J697" i="8"/>
  <c r="A698" i="8"/>
  <c r="C698" i="8" s="1"/>
  <c r="F698" i="8"/>
  <c r="G698" i="8"/>
  <c r="K698" i="8" s="1"/>
  <c r="I698" i="8"/>
  <c r="A699" i="8"/>
  <c r="G699" i="8" s="1"/>
  <c r="B699" i="8"/>
  <c r="C699" i="8"/>
  <c r="D699" i="8"/>
  <c r="E699" i="8"/>
  <c r="F699" i="8"/>
  <c r="H699" i="8"/>
  <c r="I699" i="8"/>
  <c r="J699" i="8"/>
  <c r="L699" i="8" s="1"/>
  <c r="K699" i="8"/>
  <c r="M699" i="8" s="1"/>
  <c r="A700" i="8"/>
  <c r="B700" i="8"/>
  <c r="C700" i="8"/>
  <c r="D700" i="8"/>
  <c r="E700" i="8"/>
  <c r="G700" i="8"/>
  <c r="K700" i="8" s="1"/>
  <c r="I700" i="8"/>
  <c r="J700" i="8"/>
  <c r="A701" i="8"/>
  <c r="B701" i="8" s="1"/>
  <c r="F701" i="8"/>
  <c r="H701" i="8"/>
  <c r="L701" i="8" s="1"/>
  <c r="I701" i="8"/>
  <c r="J701" i="8"/>
  <c r="A702" i="8"/>
  <c r="D702" i="8" s="1"/>
  <c r="B702" i="8"/>
  <c r="I702" i="8"/>
  <c r="J702" i="8"/>
  <c r="A703" i="8"/>
  <c r="C703" i="8" s="1"/>
  <c r="D703" i="8"/>
  <c r="J703" i="8"/>
  <c r="A704" i="8"/>
  <c r="C704" i="8"/>
  <c r="D704" i="8"/>
  <c r="E704" i="8"/>
  <c r="F704" i="8"/>
  <c r="G704" i="8"/>
  <c r="K704" i="8" s="1"/>
  <c r="H704" i="8"/>
  <c r="I704" i="8"/>
  <c r="A705" i="8"/>
  <c r="B705" i="8"/>
  <c r="C705" i="8"/>
  <c r="D705" i="8"/>
  <c r="E705" i="8"/>
  <c r="F705" i="8"/>
  <c r="G705" i="8"/>
  <c r="H705" i="8"/>
  <c r="I705" i="8"/>
  <c r="J705" i="8"/>
  <c r="K705" i="8"/>
  <c r="L705" i="8"/>
  <c r="M705" i="8"/>
  <c r="A706" i="8"/>
  <c r="H706" i="8" s="1"/>
  <c r="C706" i="8"/>
  <c r="D706" i="8"/>
  <c r="E706" i="8"/>
  <c r="F706" i="8"/>
  <c r="G706" i="8"/>
  <c r="K706" i="8" s="1"/>
  <c r="M706" i="8" s="1"/>
  <c r="I706" i="8"/>
  <c r="J706" i="8"/>
  <c r="L706" i="8"/>
  <c r="A707" i="8"/>
  <c r="G707" i="8" s="1"/>
  <c r="K707" i="8" s="1"/>
  <c r="M707" i="8" s="1"/>
  <c r="D707" i="8"/>
  <c r="E707" i="8"/>
  <c r="F707" i="8"/>
  <c r="H707" i="8"/>
  <c r="L707" i="8" s="1"/>
  <c r="I707" i="8"/>
  <c r="J707" i="8"/>
  <c r="A708" i="8"/>
  <c r="B708" i="8" s="1"/>
  <c r="E708" i="8"/>
  <c r="G708" i="8"/>
  <c r="K708" i="8" s="1"/>
  <c r="H708" i="8"/>
  <c r="L708" i="8" s="1"/>
  <c r="I708" i="8"/>
  <c r="J708" i="8"/>
  <c r="A709" i="8"/>
  <c r="E709" i="8" s="1"/>
  <c r="G709" i="8"/>
  <c r="K709" i="8" s="1"/>
  <c r="M709" i="8" s="1"/>
  <c r="H709" i="8"/>
  <c r="L709" i="8" s="1"/>
  <c r="I709" i="8"/>
  <c r="J709" i="8"/>
  <c r="A710" i="8"/>
  <c r="J710" i="8"/>
  <c r="A711" i="8"/>
  <c r="C711" i="8" s="1"/>
  <c r="B711" i="8"/>
  <c r="I711" i="8"/>
  <c r="J711" i="8"/>
  <c r="A712" i="8"/>
  <c r="C712" i="8" s="1"/>
  <c r="D712" i="8"/>
  <c r="A713" i="8"/>
  <c r="B713" i="8"/>
  <c r="C713" i="8"/>
  <c r="D713" i="8"/>
  <c r="E713" i="8"/>
  <c r="F713" i="8"/>
  <c r="G713" i="8"/>
  <c r="H713" i="8"/>
  <c r="I713" i="8"/>
  <c r="J713" i="8"/>
  <c r="K713" i="8"/>
  <c r="M713" i="8" s="1"/>
  <c r="L713" i="8"/>
  <c r="A714" i="8"/>
  <c r="D714" i="8" s="1"/>
  <c r="C714" i="8"/>
  <c r="I714" i="8"/>
  <c r="A715" i="8"/>
  <c r="C715" i="8" s="1"/>
  <c r="B715" i="8"/>
  <c r="H715" i="8"/>
  <c r="L715" i="8" s="1"/>
  <c r="I715" i="8"/>
  <c r="J715" i="8"/>
  <c r="A716" i="8"/>
  <c r="A717" i="8"/>
  <c r="B717" i="8" s="1"/>
  <c r="F717" i="8"/>
  <c r="G717" i="8"/>
  <c r="K717" i="8" s="1"/>
  <c r="H717" i="8"/>
  <c r="I717" i="8"/>
  <c r="A718" i="8"/>
  <c r="B718" i="8" s="1"/>
  <c r="E718" i="8"/>
  <c r="F718" i="8"/>
  <c r="G718" i="8"/>
  <c r="K718" i="8" s="1"/>
  <c r="H718" i="8"/>
  <c r="I718" i="8"/>
  <c r="A719" i="8"/>
  <c r="B719" i="8" s="1"/>
  <c r="D719" i="8"/>
  <c r="E719" i="8"/>
  <c r="F719" i="8"/>
  <c r="G719" i="8"/>
  <c r="K719" i="8" s="1"/>
  <c r="H719" i="8"/>
  <c r="I719" i="8"/>
  <c r="A720" i="8"/>
  <c r="B720" i="8" s="1"/>
  <c r="C720" i="8"/>
  <c r="D720" i="8"/>
  <c r="E720" i="8"/>
  <c r="F720" i="8"/>
  <c r="G720" i="8"/>
  <c r="H720" i="8"/>
  <c r="I720" i="8"/>
  <c r="K720" i="8"/>
  <c r="A721" i="8"/>
  <c r="B721" i="8"/>
  <c r="C721" i="8"/>
  <c r="D721" i="8"/>
  <c r="E721" i="8"/>
  <c r="F721" i="8"/>
  <c r="G721" i="8"/>
  <c r="H721" i="8"/>
  <c r="I721" i="8"/>
  <c r="J721" i="8"/>
  <c r="K721" i="8"/>
  <c r="L721" i="8"/>
  <c r="A722" i="8"/>
  <c r="D722" i="8" s="1"/>
  <c r="C722" i="8"/>
  <c r="I722" i="8"/>
  <c r="A723" i="8"/>
  <c r="C723" i="8" s="1"/>
  <c r="B723" i="8"/>
  <c r="H723" i="8"/>
  <c r="L723" i="8" s="1"/>
  <c r="I723" i="8"/>
  <c r="J723" i="8"/>
  <c r="A724" i="8"/>
  <c r="I724" i="8"/>
  <c r="A725" i="8"/>
  <c r="B725" i="8" s="1"/>
  <c r="F725" i="8"/>
  <c r="G725" i="8"/>
  <c r="K725" i="8" s="1"/>
  <c r="H725" i="8"/>
  <c r="I725" i="8"/>
  <c r="A726" i="8"/>
  <c r="B726" i="8" s="1"/>
  <c r="E726" i="8"/>
  <c r="F726" i="8"/>
  <c r="G726" i="8"/>
  <c r="K726" i="8" s="1"/>
  <c r="H726" i="8"/>
  <c r="I726" i="8"/>
  <c r="A727" i="8"/>
  <c r="B727" i="8" s="1"/>
  <c r="D727" i="8"/>
  <c r="E727" i="8"/>
  <c r="F727" i="8"/>
  <c r="G727" i="8"/>
  <c r="K727" i="8" s="1"/>
  <c r="H727" i="8"/>
  <c r="I727" i="8"/>
  <c r="A728" i="8"/>
  <c r="B728" i="8" s="1"/>
  <c r="C728" i="8"/>
  <c r="D728" i="8"/>
  <c r="E728" i="8"/>
  <c r="F728" i="8"/>
  <c r="G728" i="8"/>
  <c r="H728" i="8"/>
  <c r="I728" i="8"/>
  <c r="K728" i="8"/>
  <c r="A729" i="8"/>
  <c r="B729" i="8"/>
  <c r="C729" i="8"/>
  <c r="D729" i="8"/>
  <c r="E729" i="8"/>
  <c r="F729" i="8"/>
  <c r="G729" i="8"/>
  <c r="H729" i="8"/>
  <c r="I729" i="8"/>
  <c r="J729" i="8"/>
  <c r="K729" i="8"/>
  <c r="L729" i="8"/>
  <c r="A730" i="8"/>
  <c r="D730" i="8" s="1"/>
  <c r="C730" i="8"/>
  <c r="I730" i="8"/>
  <c r="A731" i="8"/>
  <c r="C731" i="8" s="1"/>
  <c r="B731" i="8"/>
  <c r="H731" i="8"/>
  <c r="I731" i="8"/>
  <c r="J731" i="8"/>
  <c r="A732" i="8"/>
  <c r="I732" i="8"/>
  <c r="A733" i="8"/>
  <c r="B733" i="8" s="1"/>
  <c r="F733" i="8"/>
  <c r="G733" i="8"/>
  <c r="K733" i="8" s="1"/>
  <c r="H733" i="8"/>
  <c r="I733" i="8"/>
  <c r="A734" i="8"/>
  <c r="B734" i="8" s="1"/>
  <c r="E734" i="8"/>
  <c r="F734" i="8"/>
  <c r="G734" i="8"/>
  <c r="K734" i="8" s="1"/>
  <c r="H734" i="8"/>
  <c r="I734" i="8"/>
  <c r="A735" i="8"/>
  <c r="B735" i="8" s="1"/>
  <c r="D735" i="8"/>
  <c r="E735" i="8"/>
  <c r="F735" i="8"/>
  <c r="G735" i="8"/>
  <c r="K735" i="8" s="1"/>
  <c r="H735" i="8"/>
  <c r="I735" i="8"/>
  <c r="A736" i="8"/>
  <c r="B736" i="8" s="1"/>
  <c r="C736" i="8"/>
  <c r="D736" i="8"/>
  <c r="E736" i="8"/>
  <c r="F736" i="8"/>
  <c r="G736" i="8"/>
  <c r="H736" i="8"/>
  <c r="I736" i="8"/>
  <c r="K736" i="8"/>
  <c r="A737" i="8"/>
  <c r="B737" i="8"/>
  <c r="C737" i="8"/>
  <c r="D737" i="8"/>
  <c r="E737" i="8"/>
  <c r="F737" i="8"/>
  <c r="G737" i="8"/>
  <c r="H737" i="8"/>
  <c r="I737" i="8"/>
  <c r="J737" i="8"/>
  <c r="K737" i="8"/>
  <c r="M737" i="8" s="1"/>
  <c r="L737" i="8"/>
  <c r="A738" i="8"/>
  <c r="D738" i="8" s="1"/>
  <c r="C738" i="8"/>
  <c r="I738" i="8"/>
  <c r="A739" i="8"/>
  <c r="C739" i="8" s="1"/>
  <c r="B739" i="8"/>
  <c r="H739" i="8"/>
  <c r="L739" i="8" s="1"/>
  <c r="I739" i="8"/>
  <c r="J739" i="8"/>
  <c r="A740" i="8"/>
  <c r="I740" i="8" s="1"/>
  <c r="A741" i="8"/>
  <c r="B741" i="8" s="1"/>
  <c r="F741" i="8"/>
  <c r="G741" i="8"/>
  <c r="K741" i="8" s="1"/>
  <c r="H741" i="8"/>
  <c r="I741" i="8"/>
  <c r="A742" i="8"/>
  <c r="B742" i="8" s="1"/>
  <c r="E742" i="8"/>
  <c r="F742" i="8"/>
  <c r="G742" i="8"/>
  <c r="K742" i="8" s="1"/>
  <c r="H742" i="8"/>
  <c r="I742" i="8"/>
  <c r="A743" i="8"/>
  <c r="B743" i="8" s="1"/>
  <c r="D743" i="8"/>
  <c r="E743" i="8"/>
  <c r="F743" i="8"/>
  <c r="G743" i="8"/>
  <c r="K743" i="8" s="1"/>
  <c r="H743" i="8"/>
  <c r="I743" i="8"/>
  <c r="A744" i="8"/>
  <c r="B744" i="8" s="1"/>
  <c r="C744" i="8"/>
  <c r="D744" i="8"/>
  <c r="E744" i="8"/>
  <c r="F744" i="8"/>
  <c r="G744" i="8"/>
  <c r="H744" i="8"/>
  <c r="I744" i="8"/>
  <c r="K744" i="8"/>
  <c r="A745" i="8"/>
  <c r="B745" i="8"/>
  <c r="C745" i="8"/>
  <c r="D745" i="8"/>
  <c r="E745" i="8"/>
  <c r="F745" i="8"/>
  <c r="G745" i="8"/>
  <c r="H745" i="8"/>
  <c r="I745" i="8"/>
  <c r="J745" i="8"/>
  <c r="K745" i="8"/>
  <c r="L745" i="8"/>
  <c r="A746" i="8"/>
  <c r="D746" i="8" s="1"/>
  <c r="C746" i="8"/>
  <c r="I746" i="8"/>
  <c r="A747" i="8"/>
  <c r="C747" i="8" s="1"/>
  <c r="B747" i="8"/>
  <c r="H747" i="8"/>
  <c r="L747" i="8" s="1"/>
  <c r="I747" i="8"/>
  <c r="J747" i="8"/>
  <c r="A748" i="8"/>
  <c r="I748" i="8"/>
  <c r="A749" i="8"/>
  <c r="B749" i="8" s="1"/>
  <c r="F749" i="8"/>
  <c r="G749" i="8"/>
  <c r="K749" i="8" s="1"/>
  <c r="H749" i="8"/>
  <c r="I749" i="8"/>
  <c r="A750" i="8"/>
  <c r="B750" i="8" s="1"/>
  <c r="E750" i="8"/>
  <c r="F750" i="8"/>
  <c r="G750" i="8"/>
  <c r="K750" i="8" s="1"/>
  <c r="H750" i="8"/>
  <c r="I750" i="8"/>
  <c r="A751" i="8"/>
  <c r="B751" i="8" s="1"/>
  <c r="D751" i="8"/>
  <c r="E751" i="8"/>
  <c r="F751" i="8"/>
  <c r="G751" i="8"/>
  <c r="K751" i="8" s="1"/>
  <c r="H751" i="8"/>
  <c r="I751" i="8"/>
  <c r="A752" i="8"/>
  <c r="B752" i="8" s="1"/>
  <c r="C752" i="8"/>
  <c r="D752" i="8"/>
  <c r="E752" i="8"/>
  <c r="F752" i="8"/>
  <c r="G752" i="8"/>
  <c r="H752" i="8"/>
  <c r="I752" i="8"/>
  <c r="K752" i="8"/>
  <c r="A753" i="8"/>
  <c r="B753" i="8"/>
  <c r="C753" i="8"/>
  <c r="D753" i="8"/>
  <c r="E753" i="8"/>
  <c r="F753" i="8"/>
  <c r="G753" i="8"/>
  <c r="H753" i="8"/>
  <c r="I753" i="8"/>
  <c r="J753" i="8"/>
  <c r="K753" i="8"/>
  <c r="M753" i="8" s="1"/>
  <c r="L753" i="8"/>
  <c r="A754" i="8"/>
  <c r="D754" i="8" s="1"/>
  <c r="C754" i="8"/>
  <c r="I754" i="8"/>
  <c r="A755" i="8"/>
  <c r="C755" i="8" s="1"/>
  <c r="B755" i="8"/>
  <c r="H755" i="8"/>
  <c r="L755" i="8" s="1"/>
  <c r="I755" i="8"/>
  <c r="J755" i="8"/>
  <c r="A756" i="8"/>
  <c r="I756" i="8"/>
  <c r="A757" i="8"/>
  <c r="B757" i="8" s="1"/>
  <c r="F757" i="8"/>
  <c r="G757" i="8"/>
  <c r="K757" i="8" s="1"/>
  <c r="H757" i="8"/>
  <c r="I757" i="8"/>
  <c r="A758" i="8"/>
  <c r="B758" i="8" s="1"/>
  <c r="E758" i="8"/>
  <c r="F758" i="8"/>
  <c r="G758" i="8"/>
  <c r="K758" i="8" s="1"/>
  <c r="H758" i="8"/>
  <c r="I758" i="8"/>
  <c r="A759" i="8"/>
  <c r="B759" i="8" s="1"/>
  <c r="D759" i="8"/>
  <c r="E759" i="8"/>
  <c r="F759" i="8"/>
  <c r="G759" i="8"/>
  <c r="K759" i="8" s="1"/>
  <c r="H759" i="8"/>
  <c r="I759" i="8"/>
  <c r="A760" i="8"/>
  <c r="B760" i="8" s="1"/>
  <c r="C760" i="8"/>
  <c r="D760" i="8"/>
  <c r="E760" i="8"/>
  <c r="F760" i="8"/>
  <c r="G760" i="8"/>
  <c r="H760" i="8"/>
  <c r="I760" i="8"/>
  <c r="K760" i="8"/>
  <c r="A761" i="8"/>
  <c r="B761" i="8"/>
  <c r="C761" i="8"/>
  <c r="D761" i="8"/>
  <c r="E761" i="8"/>
  <c r="F761" i="8"/>
  <c r="G761" i="8"/>
  <c r="H761" i="8"/>
  <c r="I761" i="8"/>
  <c r="J761" i="8"/>
  <c r="K761" i="8"/>
  <c r="L761" i="8"/>
  <c r="A762" i="8"/>
  <c r="I762" i="8" s="1"/>
  <c r="C762" i="8"/>
  <c r="A763" i="8"/>
  <c r="C763" i="8" s="1"/>
  <c r="B763" i="8"/>
  <c r="H763" i="8"/>
  <c r="L763" i="8" s="1"/>
  <c r="I763" i="8"/>
  <c r="J763" i="8"/>
  <c r="A764" i="8"/>
  <c r="I764" i="8" s="1"/>
  <c r="G764" i="8"/>
  <c r="A765" i="8"/>
  <c r="B765" i="8" s="1"/>
  <c r="F765" i="8"/>
  <c r="G765" i="8"/>
  <c r="K765" i="8" s="1"/>
  <c r="H765" i="8"/>
  <c r="I765" i="8"/>
  <c r="A766" i="8"/>
  <c r="B766" i="8" s="1"/>
  <c r="E766" i="8"/>
  <c r="F766" i="8"/>
  <c r="G766" i="8"/>
  <c r="K766" i="8" s="1"/>
  <c r="H766" i="8"/>
  <c r="I766" i="8"/>
  <c r="A767" i="8"/>
  <c r="B767" i="8" s="1"/>
  <c r="D767" i="8"/>
  <c r="E767" i="8"/>
  <c r="F767" i="8"/>
  <c r="G767" i="8"/>
  <c r="K767" i="8" s="1"/>
  <c r="H767" i="8"/>
  <c r="I767" i="8"/>
  <c r="A768" i="8"/>
  <c r="B768" i="8" s="1"/>
  <c r="C768" i="8"/>
  <c r="D768" i="8"/>
  <c r="E768" i="8"/>
  <c r="F768" i="8"/>
  <c r="G768" i="8"/>
  <c r="H768" i="8"/>
  <c r="I768" i="8"/>
  <c r="K768" i="8"/>
  <c r="A769" i="8"/>
  <c r="B769" i="8"/>
  <c r="C769" i="8"/>
  <c r="D769" i="8"/>
  <c r="E769" i="8"/>
  <c r="F769" i="8"/>
  <c r="G769" i="8"/>
  <c r="H769" i="8"/>
  <c r="I769" i="8"/>
  <c r="J769" i="8"/>
  <c r="K769" i="8"/>
  <c r="M769" i="8" s="1"/>
  <c r="L769" i="8"/>
  <c r="A770" i="8"/>
  <c r="B770" i="8" s="1"/>
  <c r="A771" i="8"/>
  <c r="H771" i="8" s="1"/>
  <c r="L771" i="8" s="1"/>
  <c r="B771" i="8"/>
  <c r="J771" i="8"/>
  <c r="A772" i="8"/>
  <c r="A773" i="8"/>
  <c r="B773" i="8" s="1"/>
  <c r="F773" i="8"/>
  <c r="G773" i="8"/>
  <c r="K773" i="8" s="1"/>
  <c r="H773" i="8"/>
  <c r="I773" i="8"/>
  <c r="A774" i="8"/>
  <c r="B774" i="8" s="1"/>
  <c r="E774" i="8"/>
  <c r="F774" i="8"/>
  <c r="G774" i="8"/>
  <c r="K774" i="8" s="1"/>
  <c r="H774" i="8"/>
  <c r="I774" i="8"/>
  <c r="A775" i="8"/>
  <c r="B775" i="8" s="1"/>
  <c r="D775" i="8"/>
  <c r="E775" i="8"/>
  <c r="F775" i="8"/>
  <c r="G775" i="8"/>
  <c r="K775" i="8" s="1"/>
  <c r="H775" i="8"/>
  <c r="I775" i="8"/>
  <c r="A776" i="8"/>
  <c r="B776" i="8" s="1"/>
  <c r="C776" i="8"/>
  <c r="D776" i="8"/>
  <c r="E776" i="8"/>
  <c r="F776" i="8"/>
  <c r="G776" i="8"/>
  <c r="H776" i="8"/>
  <c r="I776" i="8"/>
  <c r="K776" i="8"/>
  <c r="A777" i="8"/>
  <c r="B777" i="8"/>
  <c r="C777" i="8"/>
  <c r="D777" i="8"/>
  <c r="E777" i="8"/>
  <c r="F777" i="8"/>
  <c r="G777" i="8"/>
  <c r="H777" i="8"/>
  <c r="I777" i="8"/>
  <c r="J777" i="8"/>
  <c r="K777" i="8"/>
  <c r="L777" i="8"/>
  <c r="A778" i="8"/>
  <c r="C778" i="8" s="1"/>
  <c r="B778" i="8"/>
  <c r="J778" i="8"/>
  <c r="A779" i="8"/>
  <c r="A780" i="8"/>
  <c r="G780" i="8"/>
  <c r="K780" i="8" s="1"/>
  <c r="H780" i="8"/>
  <c r="I780" i="8"/>
  <c r="A781" i="8"/>
  <c r="B781" i="8" s="1"/>
  <c r="F781" i="8"/>
  <c r="G781" i="8"/>
  <c r="K781" i="8" s="1"/>
  <c r="H781" i="8"/>
  <c r="I781" i="8"/>
  <c r="A782" i="8"/>
  <c r="B782" i="8" s="1"/>
  <c r="E782" i="8"/>
  <c r="F782" i="8"/>
  <c r="G782" i="8"/>
  <c r="K782" i="8" s="1"/>
  <c r="H782" i="8"/>
  <c r="I782" i="8"/>
  <c r="A783" i="8"/>
  <c r="B783" i="8" s="1"/>
  <c r="D783" i="8"/>
  <c r="E783" i="8"/>
  <c r="F783" i="8"/>
  <c r="G783" i="8"/>
  <c r="K783" i="8" s="1"/>
  <c r="H783" i="8"/>
  <c r="I783" i="8"/>
  <c r="A784" i="8"/>
  <c r="B784" i="8" s="1"/>
  <c r="C784" i="8"/>
  <c r="D784" i="8"/>
  <c r="E784" i="8"/>
  <c r="F784" i="8"/>
  <c r="G784" i="8"/>
  <c r="H784" i="8"/>
  <c r="I784" i="8"/>
  <c r="K784" i="8"/>
  <c r="A785" i="8"/>
  <c r="B785" i="8"/>
  <c r="C785" i="8"/>
  <c r="D785" i="8"/>
  <c r="E785" i="8"/>
  <c r="F785" i="8"/>
  <c r="G785" i="8"/>
  <c r="H785" i="8"/>
  <c r="I785" i="8"/>
  <c r="J785" i="8"/>
  <c r="L785" i="8" s="1"/>
  <c r="K785" i="8"/>
  <c r="A786" i="8"/>
  <c r="C786" i="8" s="1"/>
  <c r="B786" i="8"/>
  <c r="I786" i="8"/>
  <c r="J786" i="8"/>
  <c r="A787" i="8"/>
  <c r="B787" i="8" s="1"/>
  <c r="H787" i="8"/>
  <c r="L787" i="8" s="1"/>
  <c r="J787" i="8"/>
  <c r="A788" i="8"/>
  <c r="B788" i="8"/>
  <c r="G788" i="8"/>
  <c r="K788" i="8" s="1"/>
  <c r="H788" i="8"/>
  <c r="I788" i="8"/>
  <c r="A789" i="8"/>
  <c r="F789" i="8"/>
  <c r="G789" i="8"/>
  <c r="H789" i="8"/>
  <c r="A790" i="8"/>
  <c r="B790" i="8" s="1"/>
  <c r="E790" i="8"/>
  <c r="F790" i="8"/>
  <c r="G790" i="8"/>
  <c r="K790" i="8" s="1"/>
  <c r="H790" i="8"/>
  <c r="I790" i="8"/>
  <c r="A791" i="8"/>
  <c r="B791" i="8" s="1"/>
  <c r="D791" i="8"/>
  <c r="E791" i="8"/>
  <c r="F791" i="8"/>
  <c r="G791" i="8"/>
  <c r="K791" i="8" s="1"/>
  <c r="H791" i="8"/>
  <c r="I791" i="8"/>
  <c r="A792" i="8"/>
  <c r="B792" i="8" s="1"/>
  <c r="C792" i="8"/>
  <c r="D792" i="8"/>
  <c r="E792" i="8"/>
  <c r="F792" i="8"/>
  <c r="G792" i="8"/>
  <c r="H792" i="8"/>
  <c r="I792" i="8"/>
  <c r="K792" i="8"/>
  <c r="A793" i="8"/>
  <c r="B793" i="8"/>
  <c r="C793" i="8"/>
  <c r="D793" i="8"/>
  <c r="E793" i="8"/>
  <c r="F793" i="8"/>
  <c r="G793" i="8"/>
  <c r="H793" i="8"/>
  <c r="I793" i="8"/>
  <c r="J793" i="8"/>
  <c r="L793" i="8" s="1"/>
  <c r="M793" i="8" s="1"/>
  <c r="K793" i="8"/>
  <c r="A794" i="8"/>
  <c r="B794" i="8"/>
  <c r="C794" i="8"/>
  <c r="D794" i="8"/>
  <c r="I794" i="8"/>
  <c r="J794" i="8"/>
  <c r="A795" i="8"/>
  <c r="B795" i="8" s="1"/>
  <c r="J795" i="8"/>
  <c r="A796" i="8"/>
  <c r="B796" i="8" s="1"/>
  <c r="G796" i="8"/>
  <c r="K796" i="8" s="1"/>
  <c r="I796" i="8"/>
  <c r="A797" i="8"/>
  <c r="A798" i="8"/>
  <c r="E798" i="8"/>
  <c r="F798" i="8"/>
  <c r="G798" i="8"/>
  <c r="H798" i="8"/>
  <c r="I798" i="8"/>
  <c r="A799" i="8"/>
  <c r="B799" i="8" s="1"/>
  <c r="D799" i="8"/>
  <c r="E799" i="8"/>
  <c r="F799" i="8"/>
  <c r="G799" i="8"/>
  <c r="K799" i="8" s="1"/>
  <c r="H799" i="8"/>
  <c r="I799" i="8"/>
  <c r="A800" i="8"/>
  <c r="B800" i="8" s="1"/>
  <c r="C800" i="8"/>
  <c r="D800" i="8"/>
  <c r="E800" i="8"/>
  <c r="F800" i="8"/>
  <c r="G800" i="8"/>
  <c r="H800" i="8"/>
  <c r="I800" i="8"/>
  <c r="K800" i="8"/>
  <c r="A801" i="8"/>
  <c r="B801" i="8"/>
  <c r="C801" i="8"/>
  <c r="D801" i="8"/>
  <c r="E801" i="8"/>
  <c r="F801" i="8"/>
  <c r="G801" i="8"/>
  <c r="H801" i="8"/>
  <c r="I801" i="8"/>
  <c r="J801" i="8"/>
  <c r="L801" i="8" s="1"/>
  <c r="K801" i="8"/>
  <c r="M801" i="8" s="1"/>
  <c r="A802" i="8"/>
  <c r="B802" i="8" s="1"/>
  <c r="D802" i="8"/>
  <c r="I802" i="8"/>
  <c r="A803" i="8"/>
  <c r="A804" i="8"/>
  <c r="B804" i="8"/>
  <c r="C804" i="8"/>
  <c r="G804" i="8"/>
  <c r="H804" i="8"/>
  <c r="I804" i="8"/>
  <c r="K804" i="8" s="1"/>
  <c r="J804" i="8"/>
  <c r="A805" i="8"/>
  <c r="B805" i="8" s="1"/>
  <c r="F805" i="8"/>
  <c r="G805" i="8"/>
  <c r="H805" i="8"/>
  <c r="L805" i="8" s="1"/>
  <c r="J805" i="8"/>
  <c r="A806" i="8"/>
  <c r="F806" i="8" s="1"/>
  <c r="E806" i="8"/>
  <c r="H806" i="8"/>
  <c r="A807" i="8"/>
  <c r="B807" i="8" s="1"/>
  <c r="D807" i="8"/>
  <c r="E807" i="8"/>
  <c r="F807" i="8"/>
  <c r="G807" i="8"/>
  <c r="K807" i="8" s="1"/>
  <c r="H807" i="8"/>
  <c r="I807" i="8"/>
  <c r="A808" i="8"/>
  <c r="B808" i="8" s="1"/>
  <c r="C808" i="8"/>
  <c r="D808" i="8"/>
  <c r="E808" i="8"/>
  <c r="F808" i="8"/>
  <c r="G808" i="8"/>
  <c r="H808" i="8"/>
  <c r="I808" i="8"/>
  <c r="K808" i="8"/>
  <c r="A809" i="8"/>
  <c r="B809" i="8"/>
  <c r="C809" i="8"/>
  <c r="D809" i="8"/>
  <c r="E809" i="8"/>
  <c r="F809" i="8"/>
  <c r="G809" i="8"/>
  <c r="H809" i="8"/>
  <c r="I809" i="8"/>
  <c r="J809" i="8"/>
  <c r="K809" i="8"/>
  <c r="L809" i="8"/>
  <c r="M809" i="8" s="1"/>
  <c r="A810" i="8"/>
  <c r="B810" i="8"/>
  <c r="C810" i="8"/>
  <c r="D810" i="8"/>
  <c r="E810" i="8"/>
  <c r="I810" i="8"/>
  <c r="J810" i="8"/>
  <c r="A811" i="8"/>
  <c r="B811" i="8" s="1"/>
  <c r="C811" i="8"/>
  <c r="D811" i="8"/>
  <c r="H811" i="8"/>
  <c r="L811" i="8" s="1"/>
  <c r="J811" i="8"/>
  <c r="A812" i="8"/>
  <c r="C812" i="8" s="1"/>
  <c r="B812" i="8"/>
  <c r="H812" i="8"/>
  <c r="A813" i="8"/>
  <c r="F813" i="8" s="1"/>
  <c r="B813" i="8"/>
  <c r="H813" i="8"/>
  <c r="L813" i="8" s="1"/>
  <c r="I813" i="8"/>
  <c r="J813" i="8"/>
  <c r="A814" i="8"/>
  <c r="E814" i="8"/>
  <c r="F814" i="8"/>
  <c r="G814" i="8"/>
  <c r="K814" i="8" s="1"/>
  <c r="I814" i="8"/>
  <c r="A815" i="8"/>
  <c r="B815" i="8" s="1"/>
  <c r="D815" i="8"/>
  <c r="E815" i="8"/>
  <c r="F815" i="8"/>
  <c r="G815" i="8"/>
  <c r="H815" i="8"/>
  <c r="I815" i="8"/>
  <c r="A816" i="8"/>
  <c r="B816" i="8" s="1"/>
  <c r="C816" i="8"/>
  <c r="D816" i="8"/>
  <c r="E816" i="8"/>
  <c r="F816" i="8"/>
  <c r="G816" i="8"/>
  <c r="K816" i="8" s="1"/>
  <c r="H816" i="8"/>
  <c r="I816" i="8"/>
  <c r="A817" i="8"/>
  <c r="B817" i="8"/>
  <c r="C817" i="8"/>
  <c r="D817" i="8"/>
  <c r="E817" i="8"/>
  <c r="F817" i="8"/>
  <c r="G817" i="8"/>
  <c r="H817" i="8"/>
  <c r="I817" i="8"/>
  <c r="J817" i="8"/>
  <c r="K817" i="8"/>
  <c r="L817" i="8"/>
  <c r="M817" i="8" s="1"/>
  <c r="A818" i="8"/>
  <c r="C818" i="8" s="1"/>
  <c r="B818" i="8"/>
  <c r="E818" i="8"/>
  <c r="F818" i="8"/>
  <c r="I818" i="8"/>
  <c r="A819" i="8"/>
  <c r="C819" i="8" s="1"/>
  <c r="B819" i="8"/>
  <c r="E819" i="8"/>
  <c r="J819" i="8"/>
  <c r="A820" i="8"/>
  <c r="B820" i="8" s="1"/>
  <c r="C820" i="8"/>
  <c r="D820" i="8"/>
  <c r="G820" i="8"/>
  <c r="K820" i="8" s="1"/>
  <c r="I820" i="8"/>
  <c r="J820" i="8"/>
  <c r="A821" i="8"/>
  <c r="B821" i="8"/>
  <c r="C821" i="8"/>
  <c r="F821" i="8"/>
  <c r="G821" i="8"/>
  <c r="K821" i="8" s="1"/>
  <c r="M821" i="8" s="1"/>
  <c r="H821" i="8"/>
  <c r="L821" i="8" s="1"/>
  <c r="I821" i="8"/>
  <c r="J821" i="8"/>
  <c r="A822" i="8"/>
  <c r="A823" i="8"/>
  <c r="D823" i="8" s="1"/>
  <c r="F823" i="8"/>
  <c r="H823" i="8"/>
  <c r="A824" i="8"/>
  <c r="C824" i="8" s="1"/>
  <c r="H824" i="8"/>
  <c r="A825" i="8"/>
  <c r="B825" i="8"/>
  <c r="C825" i="8"/>
  <c r="D825" i="8"/>
  <c r="E825" i="8"/>
  <c r="F825" i="8"/>
  <c r="G825" i="8"/>
  <c r="K825" i="8" s="1"/>
  <c r="H825" i="8"/>
  <c r="L825" i="8" s="1"/>
  <c r="I825" i="8"/>
  <c r="J825" i="8"/>
  <c r="A826" i="8"/>
  <c r="H826" i="8" s="1"/>
  <c r="L826" i="8" s="1"/>
  <c r="B826" i="8"/>
  <c r="E826" i="8"/>
  <c r="I826" i="8"/>
  <c r="J826" i="8"/>
  <c r="A827" i="8"/>
  <c r="J827" i="8"/>
  <c r="A828" i="8"/>
  <c r="B828" i="8"/>
  <c r="C828" i="8"/>
  <c r="D828" i="8"/>
  <c r="G828" i="8"/>
  <c r="H828" i="8"/>
  <c r="L828" i="8" s="1"/>
  <c r="I828" i="8"/>
  <c r="J828" i="8"/>
  <c r="K828" i="8"/>
  <c r="A829" i="8"/>
  <c r="E829" i="8" s="1"/>
  <c r="C829" i="8"/>
  <c r="D829" i="8"/>
  <c r="F829" i="8"/>
  <c r="H829" i="8"/>
  <c r="I829" i="8"/>
  <c r="J829" i="8"/>
  <c r="L829" i="8"/>
  <c r="A830" i="8"/>
  <c r="D830" i="8" s="1"/>
  <c r="E830" i="8"/>
  <c r="G830" i="8"/>
  <c r="J830" i="8"/>
  <c r="A831" i="8"/>
  <c r="C831" i="8" s="1"/>
  <c r="B831" i="8"/>
  <c r="F831" i="8"/>
  <c r="G831" i="8"/>
  <c r="H831" i="8"/>
  <c r="J831" i="8"/>
  <c r="L831" i="8"/>
  <c r="A832" i="8"/>
  <c r="C832" i="8"/>
  <c r="D832" i="8"/>
  <c r="E832" i="8"/>
  <c r="F832" i="8"/>
  <c r="G832" i="8"/>
  <c r="K832" i="8" s="1"/>
  <c r="H832" i="8"/>
  <c r="I832" i="8"/>
  <c r="A833" i="8"/>
  <c r="B833" i="8"/>
  <c r="C833" i="8"/>
  <c r="D833" i="8"/>
  <c r="E833" i="8"/>
  <c r="F833" i="8"/>
  <c r="G833" i="8"/>
  <c r="K833" i="8" s="1"/>
  <c r="M833" i="8" s="1"/>
  <c r="H833" i="8"/>
  <c r="I833" i="8"/>
  <c r="J833" i="8"/>
  <c r="L833" i="8"/>
  <c r="A834" i="8"/>
  <c r="H834" i="8" s="1"/>
  <c r="L834" i="8" s="1"/>
  <c r="D834" i="8"/>
  <c r="G834" i="8"/>
  <c r="J834" i="8"/>
  <c r="A835" i="8"/>
  <c r="G835" i="8" s="1"/>
  <c r="B835" i="8"/>
  <c r="E835" i="8"/>
  <c r="I835" i="8"/>
  <c r="K835" i="8" s="1"/>
  <c r="J835" i="8"/>
  <c r="A836" i="8"/>
  <c r="J836" i="8" s="1"/>
  <c r="A837" i="8"/>
  <c r="E837" i="8" s="1"/>
  <c r="B837" i="8"/>
  <c r="C837" i="8"/>
  <c r="D837" i="8"/>
  <c r="G837" i="8"/>
  <c r="H837" i="8"/>
  <c r="L837" i="8" s="1"/>
  <c r="I837" i="8"/>
  <c r="J837" i="8"/>
  <c r="K837" i="8"/>
  <c r="M837" i="8" s="1"/>
  <c r="A838" i="8"/>
  <c r="D838" i="8" s="1"/>
  <c r="C838" i="8"/>
  <c r="E838" i="8"/>
  <c r="F838" i="8"/>
  <c r="H838" i="8"/>
  <c r="L838" i="8" s="1"/>
  <c r="I838" i="8"/>
  <c r="J838" i="8"/>
  <c r="A839" i="8"/>
  <c r="C839" i="8" s="1"/>
  <c r="E839" i="8"/>
  <c r="J839" i="8"/>
  <c r="A840" i="8"/>
  <c r="D840" i="8" s="1"/>
  <c r="C840" i="8"/>
  <c r="F840" i="8"/>
  <c r="G840" i="8"/>
  <c r="H840" i="8"/>
  <c r="A841" i="8"/>
  <c r="B841" i="8"/>
  <c r="C841" i="8"/>
  <c r="D841" i="8"/>
  <c r="E841" i="8"/>
  <c r="F841" i="8"/>
  <c r="G841" i="8"/>
  <c r="H841" i="8"/>
  <c r="L841" i="8" s="1"/>
  <c r="I841" i="8"/>
  <c r="J841" i="8"/>
  <c r="K841" i="8"/>
  <c r="A842" i="8"/>
  <c r="B842" i="8"/>
  <c r="C842" i="8"/>
  <c r="D842" i="8"/>
  <c r="E842" i="8"/>
  <c r="F842" i="8"/>
  <c r="G842" i="8"/>
  <c r="H842" i="8"/>
  <c r="L842" i="8" s="1"/>
  <c r="I842" i="8"/>
  <c r="J842" i="8"/>
  <c r="K842" i="8"/>
  <c r="A843" i="8"/>
  <c r="F843" i="8" s="1"/>
  <c r="B843" i="8"/>
  <c r="E843" i="8"/>
  <c r="G843" i="8"/>
  <c r="K843" i="8" s="1"/>
  <c r="I843" i="8"/>
  <c r="J843" i="8"/>
  <c r="A844" i="8"/>
  <c r="E844" i="8" s="1"/>
  <c r="D844" i="8"/>
  <c r="I844" i="8"/>
  <c r="A845" i="8"/>
  <c r="F845" i="8" s="1"/>
  <c r="C845" i="8"/>
  <c r="D845" i="8"/>
  <c r="E845" i="8"/>
  <c r="G845" i="8"/>
  <c r="H845" i="8"/>
  <c r="I845" i="8"/>
  <c r="K845" i="8"/>
  <c r="A846" i="8"/>
  <c r="E846" i="8" s="1"/>
  <c r="B846" i="8"/>
  <c r="C846" i="8"/>
  <c r="D846" i="8"/>
  <c r="F846" i="8"/>
  <c r="G846" i="8"/>
  <c r="K846" i="8" s="1"/>
  <c r="H846" i="8"/>
  <c r="I846" i="8"/>
  <c r="J846" i="8"/>
  <c r="L846" i="8" s="1"/>
  <c r="A847" i="8"/>
  <c r="I847" i="8"/>
  <c r="A848" i="8"/>
  <c r="C848" i="8" s="1"/>
  <c r="B848" i="8"/>
  <c r="E848" i="8"/>
  <c r="H848" i="8"/>
  <c r="L848" i="8" s="1"/>
  <c r="I848" i="8"/>
  <c r="J848" i="8"/>
  <c r="A849" i="8"/>
  <c r="H849" i="8" s="1"/>
  <c r="D849" i="8"/>
  <c r="G849" i="8"/>
  <c r="K849" i="8" s="1"/>
  <c r="I849" i="8"/>
  <c r="A850" i="8"/>
  <c r="B850" i="8"/>
  <c r="C850" i="8"/>
  <c r="D850" i="8"/>
  <c r="E850" i="8"/>
  <c r="F850" i="8"/>
  <c r="G850" i="8"/>
  <c r="H850" i="8"/>
  <c r="L850" i="8" s="1"/>
  <c r="I850" i="8"/>
  <c r="J850" i="8"/>
  <c r="K850" i="8"/>
  <c r="M850" i="8" s="1"/>
  <c r="A851" i="8"/>
  <c r="F851" i="8" s="1"/>
  <c r="B851" i="8"/>
  <c r="E851" i="8"/>
  <c r="G851" i="8"/>
  <c r="K851" i="8" s="1"/>
  <c r="I851" i="8"/>
  <c r="J851" i="8"/>
  <c r="A852" i="8"/>
  <c r="E852" i="8" s="1"/>
  <c r="D852" i="8"/>
  <c r="I852" i="8"/>
  <c r="A853" i="8"/>
  <c r="F853" i="8" s="1"/>
  <c r="C853" i="8"/>
  <c r="D853" i="8"/>
  <c r="E853" i="8"/>
  <c r="G853" i="8"/>
  <c r="H853" i="8"/>
  <c r="I853" i="8"/>
  <c r="K853" i="8"/>
  <c r="A854" i="8"/>
  <c r="E854" i="8" s="1"/>
  <c r="B854" i="8"/>
  <c r="C854" i="8"/>
  <c r="D854" i="8"/>
  <c r="F854" i="8"/>
  <c r="G854" i="8"/>
  <c r="K854" i="8" s="1"/>
  <c r="M854" i="8" s="1"/>
  <c r="H854" i="8"/>
  <c r="I854" i="8"/>
  <c r="J854" i="8"/>
  <c r="L854" i="8" s="1"/>
  <c r="A855" i="8"/>
  <c r="I855" i="8" s="1"/>
  <c r="A856" i="8"/>
  <c r="C856" i="8" s="1"/>
  <c r="B856" i="8"/>
  <c r="D856" i="8"/>
  <c r="E856" i="8"/>
  <c r="H856" i="8"/>
  <c r="L856" i="8" s="1"/>
  <c r="I856" i="8"/>
  <c r="J856" i="8"/>
  <c r="A857" i="8"/>
  <c r="H857" i="8" s="1"/>
  <c r="D857" i="8"/>
  <c r="G857" i="8"/>
  <c r="K857" i="8" s="1"/>
  <c r="I857" i="8"/>
  <c r="A858" i="8"/>
  <c r="B858" i="8"/>
  <c r="C858" i="8"/>
  <c r="D858" i="8"/>
  <c r="E858" i="8"/>
  <c r="F858" i="8"/>
  <c r="G858" i="8"/>
  <c r="H858" i="8"/>
  <c r="L858" i="8" s="1"/>
  <c r="I858" i="8"/>
  <c r="J858" i="8"/>
  <c r="K858" i="8"/>
  <c r="M858" i="8" s="1"/>
  <c r="A859" i="8"/>
  <c r="F859" i="8" s="1"/>
  <c r="B859" i="8"/>
  <c r="E859" i="8"/>
  <c r="G859" i="8"/>
  <c r="K859" i="8" s="1"/>
  <c r="I859" i="8"/>
  <c r="J859" i="8"/>
  <c r="A860" i="8"/>
  <c r="E860" i="8" s="1"/>
  <c r="D860" i="8"/>
  <c r="I860" i="8"/>
  <c r="A861" i="8"/>
  <c r="F861" i="8" s="1"/>
  <c r="C861" i="8"/>
  <c r="D861" i="8"/>
  <c r="E861" i="8"/>
  <c r="G861" i="8"/>
  <c r="H861" i="8"/>
  <c r="I861" i="8"/>
  <c r="K861" i="8"/>
  <c r="A862" i="8"/>
  <c r="E862" i="8" s="1"/>
  <c r="B862" i="8"/>
  <c r="C862" i="8"/>
  <c r="D862" i="8"/>
  <c r="F862" i="8"/>
  <c r="G862" i="8"/>
  <c r="K862" i="8" s="1"/>
  <c r="M862" i="8" s="1"/>
  <c r="H862" i="8"/>
  <c r="I862" i="8"/>
  <c r="J862" i="8"/>
  <c r="L862" i="8" s="1"/>
  <c r="A863" i="8"/>
  <c r="I863" i="8" s="1"/>
  <c r="A864" i="8"/>
  <c r="C864" i="8" s="1"/>
  <c r="B864" i="8"/>
  <c r="D864" i="8"/>
  <c r="E864" i="8"/>
  <c r="H864" i="8"/>
  <c r="L864" i="8" s="1"/>
  <c r="I864" i="8"/>
  <c r="J864" i="8"/>
  <c r="A865" i="8"/>
  <c r="H865" i="8" s="1"/>
  <c r="D865" i="8"/>
  <c r="G865" i="8"/>
  <c r="K865" i="8" s="1"/>
  <c r="I865" i="8"/>
  <c r="A866" i="8"/>
  <c r="B866" i="8"/>
  <c r="C866" i="8"/>
  <c r="D866" i="8"/>
  <c r="E866" i="8"/>
  <c r="F866" i="8"/>
  <c r="G866" i="8"/>
  <c r="H866" i="8"/>
  <c r="L866" i="8" s="1"/>
  <c r="I866" i="8"/>
  <c r="J866" i="8"/>
  <c r="K866" i="8"/>
  <c r="M866" i="8" s="1"/>
  <c r="A867" i="8"/>
  <c r="F867" i="8" s="1"/>
  <c r="B867" i="8"/>
  <c r="E867" i="8"/>
  <c r="G867" i="8"/>
  <c r="K867" i="8" s="1"/>
  <c r="I867" i="8"/>
  <c r="J867" i="8"/>
  <c r="A868" i="8"/>
  <c r="E868" i="8" s="1"/>
  <c r="D868" i="8"/>
  <c r="I868" i="8"/>
  <c r="A869" i="8"/>
  <c r="F869" i="8" s="1"/>
  <c r="C869" i="8"/>
  <c r="D869" i="8"/>
  <c r="E869" i="8"/>
  <c r="G869" i="8"/>
  <c r="H869" i="8"/>
  <c r="I869" i="8"/>
  <c r="K869" i="8"/>
  <c r="A870" i="8"/>
  <c r="E870" i="8" s="1"/>
  <c r="B870" i="8"/>
  <c r="C870" i="8"/>
  <c r="D870" i="8"/>
  <c r="F870" i="8"/>
  <c r="G870" i="8"/>
  <c r="K870" i="8" s="1"/>
  <c r="M870" i="8" s="1"/>
  <c r="H870" i="8"/>
  <c r="I870" i="8"/>
  <c r="J870" i="8"/>
  <c r="L870" i="8" s="1"/>
  <c r="A871" i="8"/>
  <c r="I871" i="8" s="1"/>
  <c r="A872" i="8"/>
  <c r="C872" i="8" s="1"/>
  <c r="B872" i="8"/>
  <c r="D872" i="8"/>
  <c r="E872" i="8"/>
  <c r="H872" i="8"/>
  <c r="L872" i="8" s="1"/>
  <c r="I872" i="8"/>
  <c r="J872" i="8"/>
  <c r="A873" i="8"/>
  <c r="H873" i="8" s="1"/>
  <c r="D873" i="8"/>
  <c r="G873" i="8"/>
  <c r="K873" i="8" s="1"/>
  <c r="I873" i="8"/>
  <c r="A874" i="8"/>
  <c r="B874" i="8"/>
  <c r="C874" i="8"/>
  <c r="D874" i="8"/>
  <c r="E874" i="8"/>
  <c r="F874" i="8"/>
  <c r="G874" i="8"/>
  <c r="H874" i="8"/>
  <c r="L874" i="8" s="1"/>
  <c r="I874" i="8"/>
  <c r="J874" i="8"/>
  <c r="K874" i="8"/>
  <c r="M874" i="8" s="1"/>
  <c r="A875" i="8"/>
  <c r="F875" i="8" s="1"/>
  <c r="B875" i="8"/>
  <c r="E875" i="8"/>
  <c r="G875" i="8"/>
  <c r="K875" i="8" s="1"/>
  <c r="I875" i="8"/>
  <c r="J875" i="8"/>
  <c r="A876" i="8"/>
  <c r="E876" i="8" s="1"/>
  <c r="D876" i="8"/>
  <c r="I876" i="8"/>
  <c r="A877" i="8"/>
  <c r="F877" i="8" s="1"/>
  <c r="C877" i="8"/>
  <c r="D877" i="8"/>
  <c r="E877" i="8"/>
  <c r="G877" i="8"/>
  <c r="H877" i="8"/>
  <c r="I877" i="8"/>
  <c r="K877" i="8"/>
  <c r="A878" i="8"/>
  <c r="E878" i="8" s="1"/>
  <c r="B878" i="8"/>
  <c r="C878" i="8"/>
  <c r="D878" i="8"/>
  <c r="F878" i="8"/>
  <c r="G878" i="8"/>
  <c r="K878" i="8" s="1"/>
  <c r="H878" i="8"/>
  <c r="I878" i="8"/>
  <c r="J878" i="8"/>
  <c r="L878" i="8" s="1"/>
  <c r="A879" i="8"/>
  <c r="I879" i="8" s="1"/>
  <c r="A880" i="8"/>
  <c r="C880" i="8" s="1"/>
  <c r="B880" i="8"/>
  <c r="D880" i="8"/>
  <c r="E880" i="8"/>
  <c r="H880" i="8"/>
  <c r="L880" i="8" s="1"/>
  <c r="I880" i="8"/>
  <c r="J880" i="8"/>
  <c r="A881" i="8"/>
  <c r="H881" i="8" s="1"/>
  <c r="D881" i="8"/>
  <c r="G881" i="8"/>
  <c r="K881" i="8" s="1"/>
  <c r="I881" i="8"/>
  <c r="A882" i="8"/>
  <c r="B882" i="8"/>
  <c r="C882" i="8"/>
  <c r="D882" i="8"/>
  <c r="E882" i="8"/>
  <c r="F882" i="8"/>
  <c r="G882" i="8"/>
  <c r="H882" i="8"/>
  <c r="L882" i="8" s="1"/>
  <c r="I882" i="8"/>
  <c r="J882" i="8"/>
  <c r="K882" i="8"/>
  <c r="M882" i="8" s="1"/>
  <c r="A883" i="8"/>
  <c r="F883" i="8" s="1"/>
  <c r="B883" i="8"/>
  <c r="E883" i="8"/>
  <c r="G883" i="8"/>
  <c r="K883" i="8" s="1"/>
  <c r="I883" i="8"/>
  <c r="J883" i="8"/>
  <c r="A884" i="8"/>
  <c r="E884" i="8" s="1"/>
  <c r="D884" i="8"/>
  <c r="I884" i="8"/>
  <c r="A885" i="8"/>
  <c r="F885" i="8" s="1"/>
  <c r="C885" i="8"/>
  <c r="D885" i="8"/>
  <c r="E885" i="8"/>
  <c r="G885" i="8"/>
  <c r="H885" i="8"/>
  <c r="I885" i="8"/>
  <c r="K885" i="8"/>
  <c r="A886" i="8"/>
  <c r="E886" i="8" s="1"/>
  <c r="B886" i="8"/>
  <c r="C886" i="8"/>
  <c r="D886" i="8"/>
  <c r="F886" i="8"/>
  <c r="G886" i="8"/>
  <c r="K886" i="8" s="1"/>
  <c r="H886" i="8"/>
  <c r="I886" i="8"/>
  <c r="J886" i="8"/>
  <c r="L886" i="8" s="1"/>
  <c r="A887" i="8"/>
  <c r="I887" i="8" s="1"/>
  <c r="A888" i="8"/>
  <c r="C888" i="8" s="1"/>
  <c r="B888" i="8"/>
  <c r="D888" i="8"/>
  <c r="E888" i="8"/>
  <c r="H888" i="8"/>
  <c r="L888" i="8" s="1"/>
  <c r="I888" i="8"/>
  <c r="J888" i="8"/>
  <c r="A889" i="8"/>
  <c r="H889" i="8" s="1"/>
  <c r="D889" i="8"/>
  <c r="G889" i="8"/>
  <c r="K889" i="8" s="1"/>
  <c r="I889" i="8"/>
  <c r="A890" i="8"/>
  <c r="B890" i="8"/>
  <c r="C890" i="8"/>
  <c r="D890" i="8"/>
  <c r="E890" i="8"/>
  <c r="F890" i="8"/>
  <c r="G890" i="8"/>
  <c r="H890" i="8"/>
  <c r="L890" i="8" s="1"/>
  <c r="I890" i="8"/>
  <c r="J890" i="8"/>
  <c r="K890" i="8"/>
  <c r="M890" i="8" s="1"/>
  <c r="A891" i="8"/>
  <c r="F891" i="8" s="1"/>
  <c r="B891" i="8"/>
  <c r="E891" i="8"/>
  <c r="G891" i="8"/>
  <c r="K891" i="8" s="1"/>
  <c r="I891" i="8"/>
  <c r="J891" i="8"/>
  <c r="A892" i="8"/>
  <c r="E892" i="8" s="1"/>
  <c r="D892" i="8"/>
  <c r="I892" i="8"/>
  <c r="A893" i="8"/>
  <c r="F893" i="8" s="1"/>
  <c r="C893" i="8"/>
  <c r="D893" i="8"/>
  <c r="E893" i="8"/>
  <c r="G893" i="8"/>
  <c r="H893" i="8"/>
  <c r="I893" i="8"/>
  <c r="K893" i="8"/>
  <c r="A894" i="8"/>
  <c r="E894" i="8" s="1"/>
  <c r="B894" i="8"/>
  <c r="C894" i="8"/>
  <c r="D894" i="8"/>
  <c r="F894" i="8"/>
  <c r="G894" i="8"/>
  <c r="K894" i="8" s="1"/>
  <c r="H894" i="8"/>
  <c r="I894" i="8"/>
  <c r="J894" i="8"/>
  <c r="L894" i="8" s="1"/>
  <c r="A895" i="8"/>
  <c r="I895" i="8" s="1"/>
  <c r="A896" i="8"/>
  <c r="C896" i="8" s="1"/>
  <c r="B896" i="8"/>
  <c r="D896" i="8"/>
  <c r="E896" i="8"/>
  <c r="H896" i="8"/>
  <c r="L896" i="8" s="1"/>
  <c r="I896" i="8"/>
  <c r="J896" i="8"/>
  <c r="A897" i="8"/>
  <c r="H897" i="8" s="1"/>
  <c r="D897" i="8"/>
  <c r="G897" i="8"/>
  <c r="K897" i="8" s="1"/>
  <c r="I897" i="8"/>
  <c r="A898" i="8"/>
  <c r="B898" i="8"/>
  <c r="C898" i="8"/>
  <c r="D898" i="8"/>
  <c r="E898" i="8"/>
  <c r="F898" i="8"/>
  <c r="G898" i="8"/>
  <c r="H898" i="8"/>
  <c r="L898" i="8" s="1"/>
  <c r="I898" i="8"/>
  <c r="J898" i="8"/>
  <c r="K898" i="8"/>
  <c r="A899" i="8"/>
  <c r="F899" i="8" s="1"/>
  <c r="B899" i="8"/>
  <c r="E899" i="8"/>
  <c r="G899" i="8"/>
  <c r="K899" i="8" s="1"/>
  <c r="I899" i="8"/>
  <c r="J899" i="8"/>
  <c r="A900" i="8"/>
  <c r="I900" i="8" s="1"/>
  <c r="D900" i="8"/>
  <c r="F900" i="8"/>
  <c r="A901" i="8"/>
  <c r="F901" i="8" s="1"/>
  <c r="C901" i="8"/>
  <c r="D901" i="8"/>
  <c r="E901" i="8"/>
  <c r="G901" i="8"/>
  <c r="H901" i="8"/>
  <c r="I901" i="8"/>
  <c r="K901" i="8"/>
  <c r="A902" i="8"/>
  <c r="E902" i="8" s="1"/>
  <c r="B902" i="8"/>
  <c r="C902" i="8"/>
  <c r="D902" i="8"/>
  <c r="F902" i="8"/>
  <c r="G902" i="8"/>
  <c r="K902" i="8" s="1"/>
  <c r="H902" i="8"/>
  <c r="I902" i="8"/>
  <c r="J902" i="8"/>
  <c r="L902" i="8"/>
  <c r="A903" i="8"/>
  <c r="A904" i="8"/>
  <c r="C904" i="8" s="1"/>
  <c r="B904" i="8"/>
  <c r="D904" i="8"/>
  <c r="E904" i="8"/>
  <c r="H904" i="8"/>
  <c r="I904" i="8"/>
  <c r="J904" i="8"/>
  <c r="A905" i="8"/>
  <c r="I905" i="8" s="1"/>
  <c r="A906" i="8"/>
  <c r="B906" i="8"/>
  <c r="C906" i="8"/>
  <c r="D906" i="8"/>
  <c r="E906" i="8"/>
  <c r="F906" i="8"/>
  <c r="G906" i="8"/>
  <c r="H906" i="8"/>
  <c r="L906" i="8" s="1"/>
  <c r="I906" i="8"/>
  <c r="J906" i="8"/>
  <c r="K906" i="8"/>
  <c r="A907" i="8"/>
  <c r="F907" i="8" s="1"/>
  <c r="B907" i="8"/>
  <c r="E907" i="8"/>
  <c r="G907" i="8"/>
  <c r="K907" i="8" s="1"/>
  <c r="I907" i="8"/>
  <c r="J907" i="8"/>
  <c r="A908" i="8"/>
  <c r="I908" i="8" s="1"/>
  <c r="D908" i="8"/>
  <c r="F908" i="8"/>
  <c r="A909" i="8"/>
  <c r="F909" i="8" s="1"/>
  <c r="C909" i="8"/>
  <c r="D909" i="8"/>
  <c r="E909" i="8"/>
  <c r="G909" i="8"/>
  <c r="H909" i="8"/>
  <c r="I909" i="8"/>
  <c r="K909" i="8"/>
  <c r="A910" i="8"/>
  <c r="E910" i="8" s="1"/>
  <c r="B910" i="8"/>
  <c r="C910" i="8"/>
  <c r="D910" i="8"/>
  <c r="F910" i="8"/>
  <c r="G910" i="8"/>
  <c r="K910" i="8" s="1"/>
  <c r="H910" i="8"/>
  <c r="I910" i="8"/>
  <c r="J910" i="8"/>
  <c r="L910" i="8"/>
  <c r="A911" i="8"/>
  <c r="F911" i="8" s="1"/>
  <c r="A912" i="8"/>
  <c r="C912" i="8" s="1"/>
  <c r="B912" i="8"/>
  <c r="D912" i="8"/>
  <c r="E912" i="8"/>
  <c r="H912" i="8"/>
  <c r="I912" i="8"/>
  <c r="J912" i="8"/>
  <c r="L912" i="8"/>
  <c r="A913" i="8"/>
  <c r="D913" i="8" s="1"/>
  <c r="C913" i="8"/>
  <c r="G913" i="8"/>
  <c r="I913" i="8"/>
  <c r="K913" i="8"/>
  <c r="A914" i="8"/>
  <c r="B914" i="8"/>
  <c r="C914" i="8"/>
  <c r="D914" i="8"/>
  <c r="E914" i="8"/>
  <c r="F914" i="8"/>
  <c r="G914" i="8"/>
  <c r="H914" i="8"/>
  <c r="L914" i="8" s="1"/>
  <c r="I914" i="8"/>
  <c r="J914" i="8"/>
  <c r="K914" i="8"/>
  <c r="M914" i="8" s="1"/>
  <c r="A915" i="8"/>
  <c r="B915" i="8"/>
  <c r="E915" i="8"/>
  <c r="G915" i="8"/>
  <c r="K915" i="8" s="1"/>
  <c r="I915" i="8"/>
  <c r="J915" i="8"/>
  <c r="A916" i="8"/>
  <c r="A917" i="8"/>
  <c r="F917" i="8" s="1"/>
  <c r="C917" i="8"/>
  <c r="D917" i="8"/>
  <c r="E917" i="8"/>
  <c r="G917" i="8"/>
  <c r="H917" i="8"/>
  <c r="I917" i="8"/>
  <c r="K917" i="8"/>
  <c r="A918" i="8"/>
  <c r="E918" i="8" s="1"/>
  <c r="B918" i="8"/>
  <c r="C918" i="8"/>
  <c r="D918" i="8"/>
  <c r="F918" i="8"/>
  <c r="G918" i="8"/>
  <c r="H918" i="8"/>
  <c r="I918" i="8"/>
  <c r="J918" i="8"/>
  <c r="L918" i="8" s="1"/>
  <c r="K918" i="8"/>
  <c r="A919" i="8"/>
  <c r="B919" i="8" s="1"/>
  <c r="E919" i="8"/>
  <c r="F919" i="8"/>
  <c r="J919" i="8"/>
  <c r="A920" i="8"/>
  <c r="D920" i="8" s="1"/>
  <c r="B920" i="8"/>
  <c r="E920" i="8"/>
  <c r="A921" i="8"/>
  <c r="G921" i="8" s="1"/>
  <c r="A922" i="8"/>
  <c r="B922" i="8"/>
  <c r="C922" i="8"/>
  <c r="D922" i="8"/>
  <c r="E922" i="8"/>
  <c r="F922" i="8"/>
  <c r="G922" i="8"/>
  <c r="H922" i="8"/>
  <c r="L922" i="8" s="1"/>
  <c r="I922" i="8"/>
  <c r="J922" i="8"/>
  <c r="K922" i="8"/>
  <c r="M922" i="8" s="1"/>
  <c r="A923" i="8"/>
  <c r="E923" i="8" s="1"/>
  <c r="B923" i="8"/>
  <c r="G923" i="8"/>
  <c r="K923" i="8" s="1"/>
  <c r="I923" i="8"/>
  <c r="A924" i="8"/>
  <c r="F924" i="8" s="1"/>
  <c r="D924" i="8"/>
  <c r="E924" i="8"/>
  <c r="H924" i="8"/>
  <c r="I924" i="8"/>
  <c r="A925" i="8"/>
  <c r="F925" i="8" s="1"/>
  <c r="C925" i="8"/>
  <c r="D925" i="8"/>
  <c r="E925" i="8"/>
  <c r="G925" i="8"/>
  <c r="H925" i="8"/>
  <c r="I925" i="8"/>
  <c r="K925" i="8"/>
  <c r="A926" i="8"/>
  <c r="E926" i="8" s="1"/>
  <c r="B926" i="8"/>
  <c r="C926" i="8"/>
  <c r="D926" i="8"/>
  <c r="F926" i="8"/>
  <c r="G926" i="8"/>
  <c r="K926" i="8" s="1"/>
  <c r="M926" i="8" s="1"/>
  <c r="H926" i="8"/>
  <c r="I926" i="8"/>
  <c r="J926" i="8"/>
  <c r="L926" i="8"/>
  <c r="A927" i="8"/>
  <c r="A928" i="8"/>
  <c r="H928" i="8" s="1"/>
  <c r="L928" i="8" s="1"/>
  <c r="B928" i="8"/>
  <c r="D928" i="8"/>
  <c r="E928" i="8"/>
  <c r="I928" i="8"/>
  <c r="J928" i="8"/>
  <c r="A929" i="8"/>
  <c r="C929" i="8" s="1"/>
  <c r="D929" i="8"/>
  <c r="A930" i="8"/>
  <c r="B930" i="8"/>
  <c r="C930" i="8"/>
  <c r="D930" i="8"/>
  <c r="E930" i="8"/>
  <c r="F930" i="8"/>
  <c r="G930" i="8"/>
  <c r="H930" i="8"/>
  <c r="L930" i="8" s="1"/>
  <c r="I930" i="8"/>
  <c r="J930" i="8"/>
  <c r="K930" i="8"/>
  <c r="A931" i="8"/>
  <c r="B931" i="8"/>
  <c r="E931" i="8"/>
  <c r="F931" i="8"/>
  <c r="G931" i="8"/>
  <c r="I931" i="8"/>
  <c r="J931" i="8"/>
  <c r="A932" i="8"/>
  <c r="D932" i="8" s="1"/>
  <c r="F932" i="8"/>
  <c r="H932" i="8"/>
  <c r="A933" i="8"/>
  <c r="F933" i="8" s="1"/>
  <c r="C933" i="8"/>
  <c r="D933" i="8"/>
  <c r="E933" i="8"/>
  <c r="G933" i="8"/>
  <c r="K933" i="8" s="1"/>
  <c r="H933" i="8"/>
  <c r="I933" i="8"/>
  <c r="A934" i="8"/>
  <c r="E934" i="8" s="1"/>
  <c r="B934" i="8"/>
  <c r="C934" i="8"/>
  <c r="D934" i="8"/>
  <c r="F934" i="8"/>
  <c r="G934" i="8"/>
  <c r="K934" i="8" s="1"/>
  <c r="M934" i="8" s="1"/>
  <c r="H934" i="8"/>
  <c r="I934" i="8"/>
  <c r="J934" i="8"/>
  <c r="L934" i="8" s="1"/>
  <c r="A935" i="8"/>
  <c r="B935" i="8" s="1"/>
  <c r="C935" i="8"/>
  <c r="A936" i="8"/>
  <c r="D936" i="8" s="1"/>
  <c r="B936" i="8"/>
  <c r="H936" i="8"/>
  <c r="I936" i="8"/>
  <c r="A937" i="8"/>
  <c r="G937" i="8" s="1"/>
  <c r="K937" i="8" s="1"/>
  <c r="C937" i="8"/>
  <c r="D937" i="8"/>
  <c r="H937" i="8"/>
  <c r="I937" i="8"/>
  <c r="A938" i="8"/>
  <c r="B938" i="8"/>
  <c r="C938" i="8"/>
  <c r="D938" i="8"/>
  <c r="E938" i="8"/>
  <c r="F938" i="8"/>
  <c r="G938" i="8"/>
  <c r="K938" i="8" s="1"/>
  <c r="H938" i="8"/>
  <c r="I938" i="8"/>
  <c r="J938" i="8"/>
  <c r="A939" i="8"/>
  <c r="E939" i="8" s="1"/>
  <c r="B939" i="8"/>
  <c r="F939" i="8"/>
  <c r="A940" i="8"/>
  <c r="I940" i="8" s="1"/>
  <c r="A941" i="8"/>
  <c r="F941" i="8" s="1"/>
  <c r="C941" i="8"/>
  <c r="D941" i="8"/>
  <c r="E941" i="8"/>
  <c r="G941" i="8"/>
  <c r="H941" i="8"/>
  <c r="I941" i="8"/>
  <c r="K941" i="8"/>
  <c r="A942" i="8"/>
  <c r="E942" i="8" s="1"/>
  <c r="B942" i="8"/>
  <c r="C942" i="8"/>
  <c r="D942" i="8"/>
  <c r="F942" i="8"/>
  <c r="G942" i="8"/>
  <c r="H942" i="8"/>
  <c r="I942" i="8"/>
  <c r="J942" i="8"/>
  <c r="K942" i="8"/>
  <c r="M942" i="8" s="1"/>
  <c r="L942" i="8"/>
  <c r="A943" i="8"/>
  <c r="E943" i="8" s="1"/>
  <c r="B943" i="8"/>
  <c r="C943" i="8"/>
  <c r="F943" i="8"/>
  <c r="J943" i="8"/>
  <c r="A944" i="8"/>
  <c r="B944" i="8"/>
  <c r="D944" i="8"/>
  <c r="E944" i="8"/>
  <c r="H944" i="8"/>
  <c r="I944" i="8"/>
  <c r="J944" i="8"/>
  <c r="L944" i="8" s="1"/>
  <c r="A945" i="8"/>
  <c r="E945" i="8" s="1"/>
  <c r="C945" i="8"/>
  <c r="D945" i="8"/>
  <c r="F945" i="8"/>
  <c r="A946" i="8"/>
  <c r="B946" i="8"/>
  <c r="C946" i="8"/>
  <c r="D946" i="8"/>
  <c r="E946" i="8"/>
  <c r="F946" i="8"/>
  <c r="G946" i="8"/>
  <c r="H946" i="8"/>
  <c r="I946" i="8"/>
  <c r="J946" i="8"/>
  <c r="K946" i="8"/>
  <c r="M946" i="8" s="1"/>
  <c r="L946" i="8"/>
  <c r="A947" i="8"/>
  <c r="H947" i="8" s="1"/>
  <c r="B947" i="8"/>
  <c r="C947" i="8"/>
  <c r="D947" i="8"/>
  <c r="F947" i="8"/>
  <c r="G947" i="8"/>
  <c r="I947" i="8"/>
  <c r="J947" i="8"/>
  <c r="K947" i="8"/>
  <c r="L947" i="8"/>
  <c r="M947" i="8" s="1"/>
  <c r="A948" i="8"/>
  <c r="G948" i="8" s="1"/>
  <c r="C948" i="8"/>
  <c r="D948" i="8"/>
  <c r="E948" i="8"/>
  <c r="H948" i="8"/>
  <c r="L948" i="8" s="1"/>
  <c r="J948" i="8"/>
  <c r="A949" i="8"/>
  <c r="C949" i="8" s="1"/>
  <c r="B949" i="8"/>
  <c r="D949" i="8"/>
  <c r="E949" i="8"/>
  <c r="G949" i="8"/>
  <c r="K949" i="8" s="1"/>
  <c r="I949" i="8"/>
  <c r="J949" i="8"/>
  <c r="A950" i="8"/>
  <c r="E950" i="8" s="1"/>
  <c r="A951" i="8"/>
  <c r="D951" i="8" s="1"/>
  <c r="B951" i="8"/>
  <c r="C951" i="8"/>
  <c r="E951" i="8"/>
  <c r="F951" i="8"/>
  <c r="G951" i="8"/>
  <c r="H951" i="8"/>
  <c r="L951" i="8" s="1"/>
  <c r="I951" i="8"/>
  <c r="J951" i="8"/>
  <c r="K951" i="8"/>
  <c r="M951" i="8" s="1"/>
  <c r="A952" i="8"/>
  <c r="C952" i="8" s="1"/>
  <c r="D952" i="8"/>
  <c r="J952" i="8"/>
  <c r="A953" i="8"/>
  <c r="D953" i="8" s="1"/>
  <c r="C953" i="8"/>
  <c r="E953" i="8"/>
  <c r="A954" i="8"/>
  <c r="B954" i="8"/>
  <c r="C954" i="8"/>
  <c r="D954" i="8"/>
  <c r="E954" i="8"/>
  <c r="F954" i="8"/>
  <c r="G954" i="8"/>
  <c r="H954" i="8"/>
  <c r="I954" i="8"/>
  <c r="J954" i="8"/>
  <c r="L954" i="8" s="1"/>
  <c r="M954" i="8" s="1"/>
  <c r="K954" i="8"/>
  <c r="A955" i="8"/>
  <c r="H955" i="8" s="1"/>
  <c r="B955" i="8"/>
  <c r="C955" i="8"/>
  <c r="E955" i="8"/>
  <c r="G955" i="8"/>
  <c r="J955" i="8"/>
  <c r="L955" i="8"/>
  <c r="A956" i="8"/>
  <c r="G956" i="8" s="1"/>
  <c r="B956" i="8"/>
  <c r="C956" i="8"/>
  <c r="D956" i="8"/>
  <c r="F956" i="8"/>
  <c r="H956" i="8"/>
  <c r="I956" i="8"/>
  <c r="J956" i="8"/>
  <c r="K956" i="8"/>
  <c r="L956" i="8"/>
  <c r="M956" i="8" s="1"/>
  <c r="A957" i="8"/>
  <c r="B957" i="8" s="1"/>
  <c r="D957" i="8"/>
  <c r="E957" i="8"/>
  <c r="H957" i="8"/>
  <c r="L957" i="8" s="1"/>
  <c r="J957" i="8"/>
  <c r="A958" i="8"/>
  <c r="E958" i="8" s="1"/>
  <c r="B958" i="8"/>
  <c r="D958" i="8"/>
  <c r="F958" i="8"/>
  <c r="G958" i="8"/>
  <c r="K958" i="8" s="1"/>
  <c r="I958" i="8"/>
  <c r="J958" i="8"/>
  <c r="A959" i="8"/>
  <c r="D959" i="8" s="1"/>
  <c r="A960" i="8"/>
  <c r="C960" i="8" s="1"/>
  <c r="B960" i="8"/>
  <c r="D960" i="8"/>
  <c r="E960" i="8"/>
  <c r="F960" i="8"/>
  <c r="G960" i="8"/>
  <c r="H960" i="8"/>
  <c r="I960" i="8"/>
  <c r="J960" i="8"/>
  <c r="L960" i="8"/>
  <c r="A961" i="8"/>
  <c r="C961" i="8" s="1"/>
  <c r="D961" i="8"/>
  <c r="A962" i="8"/>
  <c r="B962" i="8"/>
  <c r="C962" i="8"/>
  <c r="D962" i="8"/>
  <c r="E962" i="8"/>
  <c r="F962" i="8"/>
  <c r="G962" i="8"/>
  <c r="H962" i="8"/>
  <c r="I962" i="8"/>
  <c r="J962" i="8"/>
  <c r="K962" i="8"/>
  <c r="L962" i="8"/>
  <c r="M962" i="8" s="1"/>
  <c r="A963" i="8"/>
  <c r="H963" i="8" s="1"/>
  <c r="L963" i="8" s="1"/>
  <c r="B963" i="8"/>
  <c r="D963" i="8"/>
  <c r="J963" i="8"/>
  <c r="A964" i="8"/>
  <c r="G964" i="8" s="1"/>
  <c r="B964" i="8"/>
  <c r="C964" i="8"/>
  <c r="E964" i="8"/>
  <c r="F964" i="8"/>
  <c r="H964" i="8"/>
  <c r="J964" i="8"/>
  <c r="L964" i="8"/>
  <c r="A965" i="8"/>
  <c r="E965" i="8" s="1"/>
  <c r="B965" i="8"/>
  <c r="C965" i="8"/>
  <c r="D965" i="8"/>
  <c r="G965" i="8"/>
  <c r="K965" i="8" s="1"/>
  <c r="M965" i="8" s="1"/>
  <c r="H965" i="8"/>
  <c r="I965" i="8"/>
  <c r="J965" i="8"/>
  <c r="L965" i="8"/>
  <c r="A966" i="8"/>
  <c r="E966" i="8" s="1"/>
  <c r="D966" i="8"/>
  <c r="F966" i="8"/>
  <c r="H966" i="8"/>
  <c r="L966" i="8" s="1"/>
  <c r="I966" i="8"/>
  <c r="J966" i="8"/>
  <c r="A967" i="8"/>
  <c r="D967" i="8" s="1"/>
  <c r="F967" i="8"/>
  <c r="G967" i="8"/>
  <c r="K967" i="8" s="1"/>
  <c r="I967" i="8"/>
  <c r="J967" i="8"/>
  <c r="A968" i="8"/>
  <c r="C968" i="8" s="1"/>
  <c r="A969" i="8"/>
  <c r="E969" i="8" s="1"/>
  <c r="B969" i="8"/>
  <c r="C969" i="8"/>
  <c r="D969" i="8"/>
  <c r="F969" i="8"/>
  <c r="G969" i="8"/>
  <c r="K969" i="8" s="1"/>
  <c r="H969" i="8"/>
  <c r="L969" i="8" s="1"/>
  <c r="I969" i="8"/>
  <c r="J969" i="8"/>
  <c r="A970" i="8"/>
  <c r="B970" i="8" s="1"/>
  <c r="A971" i="8"/>
  <c r="B971" i="8" s="1"/>
  <c r="E971" i="8"/>
  <c r="F971" i="8"/>
  <c r="H971" i="8"/>
  <c r="I971" i="8"/>
  <c r="A972" i="8"/>
  <c r="B972" i="8" s="1"/>
  <c r="D972" i="8"/>
  <c r="E972" i="8"/>
  <c r="G972" i="8"/>
  <c r="K972" i="8" s="1"/>
  <c r="H972" i="8"/>
  <c r="I972" i="8"/>
  <c r="A973" i="8"/>
  <c r="E973" i="8" s="1"/>
  <c r="B973" i="8"/>
  <c r="C973" i="8"/>
  <c r="D973" i="8"/>
  <c r="F973" i="8"/>
  <c r="G973" i="8"/>
  <c r="H973" i="8"/>
  <c r="I973" i="8"/>
  <c r="J973" i="8"/>
  <c r="K973" i="8"/>
  <c r="M973" i="8" s="1"/>
  <c r="L973" i="8"/>
  <c r="A974" i="8"/>
  <c r="H974" i="8" s="1"/>
  <c r="L974" i="8" s="1"/>
  <c r="B974" i="8"/>
  <c r="C974" i="8"/>
  <c r="E974" i="8"/>
  <c r="F974" i="8"/>
  <c r="G974" i="8"/>
  <c r="J974" i="8"/>
  <c r="A975" i="8"/>
  <c r="E975" i="8" s="1"/>
  <c r="D975" i="8"/>
  <c r="I975" i="8"/>
  <c r="A976" i="8"/>
  <c r="D976" i="8" s="1"/>
  <c r="C976" i="8"/>
  <c r="H976" i="8"/>
  <c r="I976" i="8"/>
  <c r="A977" i="8"/>
  <c r="E977" i="8" s="1"/>
  <c r="B977" i="8"/>
  <c r="C977" i="8"/>
  <c r="D977" i="8"/>
  <c r="F977" i="8"/>
  <c r="G977" i="8"/>
  <c r="K977" i="8" s="1"/>
  <c r="H977" i="8"/>
  <c r="L977" i="8" s="1"/>
  <c r="I977" i="8"/>
  <c r="J977" i="8"/>
  <c r="A978" i="8"/>
  <c r="B978" i="8" s="1"/>
  <c r="A979" i="8"/>
  <c r="B979" i="8" s="1"/>
  <c r="E979" i="8"/>
  <c r="F979" i="8"/>
  <c r="H979" i="8"/>
  <c r="I979" i="8"/>
  <c r="A980" i="8"/>
  <c r="B980" i="8" s="1"/>
  <c r="D980" i="8"/>
  <c r="E980" i="8"/>
  <c r="G980" i="8"/>
  <c r="K980" i="8" s="1"/>
  <c r="H980" i="8"/>
  <c r="I980" i="8"/>
  <c r="A981" i="8"/>
  <c r="E981" i="8" s="1"/>
  <c r="B981" i="8"/>
  <c r="C981" i="8"/>
  <c r="D981" i="8"/>
  <c r="F981" i="8"/>
  <c r="G981" i="8"/>
  <c r="H981" i="8"/>
  <c r="I981" i="8"/>
  <c r="J981" i="8"/>
  <c r="K981" i="8"/>
  <c r="M981" i="8" s="1"/>
  <c r="L981" i="8"/>
  <c r="A982" i="8"/>
  <c r="H982" i="8" s="1"/>
  <c r="L982" i="8" s="1"/>
  <c r="B982" i="8"/>
  <c r="C982" i="8"/>
  <c r="E982" i="8"/>
  <c r="F982" i="8"/>
  <c r="G982" i="8"/>
  <c r="J982" i="8"/>
  <c r="A983" i="8"/>
  <c r="E983" i="8" s="1"/>
  <c r="D983" i="8"/>
  <c r="A984" i="8"/>
  <c r="D984" i="8" s="1"/>
  <c r="C984" i="8"/>
  <c r="I984" i="8"/>
  <c r="A985" i="8"/>
  <c r="E985" i="8" s="1"/>
  <c r="B985" i="8"/>
  <c r="C985" i="8"/>
  <c r="D985" i="8"/>
  <c r="F985" i="8"/>
  <c r="G985" i="8"/>
  <c r="K985" i="8" s="1"/>
  <c r="M985" i="8" s="1"/>
  <c r="H985" i="8"/>
  <c r="L985" i="8" s="1"/>
  <c r="I985" i="8"/>
  <c r="J985" i="8"/>
  <c r="A986" i="8"/>
  <c r="B986" i="8" s="1"/>
  <c r="A987" i="8"/>
  <c r="B987" i="8" s="1"/>
  <c r="E987" i="8"/>
  <c r="F987" i="8"/>
  <c r="H987" i="8"/>
  <c r="I987" i="8"/>
  <c r="A988" i="8"/>
  <c r="B988" i="8" s="1"/>
  <c r="D988" i="8"/>
  <c r="E988" i="8"/>
  <c r="G988" i="8"/>
  <c r="K988" i="8" s="1"/>
  <c r="H988" i="8"/>
  <c r="I988" i="8"/>
  <c r="A989" i="8"/>
  <c r="E989" i="8" s="1"/>
  <c r="B989" i="8"/>
  <c r="C989" i="8"/>
  <c r="D989" i="8"/>
  <c r="F989" i="8"/>
  <c r="G989" i="8"/>
  <c r="H989" i="8"/>
  <c r="I989" i="8"/>
  <c r="J989" i="8"/>
  <c r="K989" i="8"/>
  <c r="M989" i="8" s="1"/>
  <c r="L989" i="8"/>
  <c r="A990" i="8"/>
  <c r="H990" i="8" s="1"/>
  <c r="L990" i="8" s="1"/>
  <c r="B990" i="8"/>
  <c r="C990" i="8"/>
  <c r="E990" i="8"/>
  <c r="F990" i="8"/>
  <c r="G990" i="8"/>
  <c r="J990" i="8"/>
  <c r="A991" i="8"/>
  <c r="E991" i="8" s="1"/>
  <c r="B991" i="8"/>
  <c r="D991" i="8"/>
  <c r="J991" i="8"/>
  <c r="A992" i="8"/>
  <c r="D992" i="8" s="1"/>
  <c r="C992" i="8"/>
  <c r="A993" i="8"/>
  <c r="E993" i="8" s="1"/>
  <c r="B993" i="8"/>
  <c r="C993" i="8"/>
  <c r="D993" i="8"/>
  <c r="F993" i="8"/>
  <c r="G993" i="8"/>
  <c r="K993" i="8" s="1"/>
  <c r="M993" i="8" s="1"/>
  <c r="H993" i="8"/>
  <c r="L993" i="8" s="1"/>
  <c r="I993" i="8"/>
  <c r="J993" i="8"/>
  <c r="A994" i="8"/>
  <c r="B994" i="8" s="1"/>
  <c r="A995" i="8"/>
  <c r="B995" i="8" s="1"/>
  <c r="E995" i="8"/>
  <c r="F995" i="8"/>
  <c r="H995" i="8"/>
  <c r="I995" i="8"/>
  <c r="A996" i="8"/>
  <c r="B996" i="8" s="1"/>
  <c r="D996" i="8"/>
  <c r="E996" i="8"/>
  <c r="G996" i="8"/>
  <c r="K996" i="8" s="1"/>
  <c r="H996" i="8"/>
  <c r="I996" i="8"/>
  <c r="A997" i="8"/>
  <c r="E997" i="8" s="1"/>
  <c r="B997" i="8"/>
  <c r="C997" i="8"/>
  <c r="D997" i="8"/>
  <c r="F997" i="8"/>
  <c r="G997" i="8"/>
  <c r="H997" i="8"/>
  <c r="I997" i="8"/>
  <c r="J997" i="8"/>
  <c r="K997" i="8"/>
  <c r="M997" i="8" s="1"/>
  <c r="L997" i="8"/>
  <c r="A998" i="8"/>
  <c r="H998" i="8" s="1"/>
  <c r="L998" i="8" s="1"/>
  <c r="B998" i="8"/>
  <c r="C998" i="8"/>
  <c r="E998" i="8"/>
  <c r="F998" i="8"/>
  <c r="G998" i="8"/>
  <c r="J998" i="8"/>
  <c r="A999" i="8"/>
  <c r="E999" i="8" s="1"/>
  <c r="B999" i="8"/>
  <c r="D999" i="8"/>
  <c r="J999" i="8"/>
  <c r="A1000" i="8"/>
  <c r="D1000" i="8" s="1"/>
  <c r="C1000" i="8"/>
  <c r="A1001" i="8"/>
  <c r="E1001" i="8" s="1"/>
  <c r="B1001" i="8"/>
  <c r="C1001" i="8"/>
  <c r="D1001" i="8"/>
  <c r="F1001" i="8"/>
  <c r="G1001" i="8"/>
  <c r="K1001" i="8" s="1"/>
  <c r="H1001" i="8"/>
  <c r="L1001" i="8" s="1"/>
  <c r="I1001" i="8"/>
  <c r="J1001" i="8"/>
  <c r="A2" i="8"/>
  <c r="T2" i="8"/>
  <c r="T3" i="8"/>
  <c r="T4" i="8"/>
  <c r="T5" i="8"/>
  <c r="F157" i="2"/>
  <c r="G157" i="2"/>
  <c r="H157" i="2"/>
  <c r="E157" i="2"/>
  <c r="I96" i="8" l="1"/>
  <c r="L142" i="8"/>
  <c r="L139" i="8"/>
  <c r="H96" i="8"/>
  <c r="L60" i="8"/>
  <c r="J12" i="8"/>
  <c r="I104" i="8"/>
  <c r="G96" i="8"/>
  <c r="K96" i="8" s="1"/>
  <c r="E92" i="8"/>
  <c r="F92" i="8" s="1"/>
  <c r="G87" i="8"/>
  <c r="K87" i="8" s="1"/>
  <c r="D76" i="8"/>
  <c r="R76" i="8" s="1"/>
  <c r="J72" i="8"/>
  <c r="G69" i="8"/>
  <c r="K69" i="8" s="1"/>
  <c r="B68" i="8"/>
  <c r="G60" i="8"/>
  <c r="J57" i="8"/>
  <c r="G53" i="8"/>
  <c r="K53" i="8" s="1"/>
  <c r="C52" i="8"/>
  <c r="H49" i="8"/>
  <c r="B47" i="8"/>
  <c r="I39" i="8"/>
  <c r="C35" i="8"/>
  <c r="N35" i="8" s="1"/>
  <c r="I31" i="8"/>
  <c r="G12" i="8"/>
  <c r="B150" i="8"/>
  <c r="H144" i="8"/>
  <c r="L144" i="8" s="1"/>
  <c r="D104" i="8"/>
  <c r="R104" i="8" s="1"/>
  <c r="D92" i="8"/>
  <c r="R92" i="8" s="1"/>
  <c r="I72" i="8"/>
  <c r="E69" i="8"/>
  <c r="F69" i="8" s="1"/>
  <c r="I57" i="8"/>
  <c r="E53" i="8"/>
  <c r="F53" i="8" s="1"/>
  <c r="D31" i="8"/>
  <c r="R31" i="8" s="1"/>
  <c r="G151" i="8"/>
  <c r="D144" i="8"/>
  <c r="R144" i="8" s="1"/>
  <c r="G141" i="8"/>
  <c r="H112" i="8"/>
  <c r="H110" i="8"/>
  <c r="C104" i="8"/>
  <c r="I100" i="8"/>
  <c r="E96" i="8"/>
  <c r="F96" i="8" s="1"/>
  <c r="N96" i="8" s="1"/>
  <c r="C92" i="8"/>
  <c r="J86" i="8"/>
  <c r="I84" i="8"/>
  <c r="I75" i="8"/>
  <c r="H72" i="8"/>
  <c r="L72" i="8" s="1"/>
  <c r="I70" i="8"/>
  <c r="C69" i="8"/>
  <c r="I67" i="8"/>
  <c r="J59" i="8"/>
  <c r="H57" i="8"/>
  <c r="D53" i="8"/>
  <c r="R53" i="8" s="1"/>
  <c r="D49" i="8"/>
  <c r="R49" i="8" s="1"/>
  <c r="I46" i="8"/>
  <c r="D41" i="8"/>
  <c r="R41" i="8" s="1"/>
  <c r="C39" i="8"/>
  <c r="E34" i="8"/>
  <c r="B31" i="8"/>
  <c r="D27" i="8"/>
  <c r="R27" i="8" s="1"/>
  <c r="I23" i="8"/>
  <c r="J21" i="8"/>
  <c r="I19" i="8"/>
  <c r="K19" i="8" s="1"/>
  <c r="H17" i="8"/>
  <c r="J11" i="8"/>
  <c r="L11" i="8" s="1"/>
  <c r="B4" i="8"/>
  <c r="B151" i="8"/>
  <c r="B144" i="8"/>
  <c r="B141" i="8"/>
  <c r="G121" i="8"/>
  <c r="I116" i="8"/>
  <c r="J114" i="8"/>
  <c r="G112" i="8"/>
  <c r="B104" i="8"/>
  <c r="C100" i="8"/>
  <c r="D96" i="8"/>
  <c r="R96" i="8" s="1"/>
  <c r="J92" i="8"/>
  <c r="L92" i="8" s="1"/>
  <c r="M92" i="8" s="1"/>
  <c r="B92" i="8"/>
  <c r="D84" i="8"/>
  <c r="R84" i="8" s="1"/>
  <c r="I76" i="8"/>
  <c r="G72" i="8"/>
  <c r="E70" i="8"/>
  <c r="B69" i="8"/>
  <c r="H67" i="8"/>
  <c r="I62" i="8"/>
  <c r="G59" i="8"/>
  <c r="G57" i="8"/>
  <c r="K57" i="8" s="1"/>
  <c r="H43" i="8"/>
  <c r="H23" i="8"/>
  <c r="I153" i="8"/>
  <c r="J148" i="8"/>
  <c r="L148" i="8" s="1"/>
  <c r="E114" i="8"/>
  <c r="E106" i="8"/>
  <c r="C96" i="8"/>
  <c r="E59" i="8"/>
  <c r="F59" i="8" s="1"/>
  <c r="G43" i="8"/>
  <c r="H35" i="8"/>
  <c r="L35" i="8" s="1"/>
  <c r="G23" i="8"/>
  <c r="K23" i="8" s="1"/>
  <c r="J7" i="8"/>
  <c r="I3" i="8"/>
  <c r="J155" i="8"/>
  <c r="L155" i="8" s="1"/>
  <c r="G153" i="8"/>
  <c r="I150" i="8"/>
  <c r="K150" i="8" s="1"/>
  <c r="H148" i="8"/>
  <c r="G124" i="8"/>
  <c r="C120" i="8"/>
  <c r="B114" i="8"/>
  <c r="E112" i="8"/>
  <c r="F112" i="8" s="1"/>
  <c r="B106" i="8"/>
  <c r="D103" i="8"/>
  <c r="R103" i="8" s="1"/>
  <c r="J96" i="8"/>
  <c r="G76" i="8"/>
  <c r="I73" i="8"/>
  <c r="C72" i="8"/>
  <c r="I68" i="8"/>
  <c r="K68" i="8" s="1"/>
  <c r="B40" i="8"/>
  <c r="C38" i="8"/>
  <c r="F29" i="8"/>
  <c r="E23" i="8"/>
  <c r="F23" i="8" s="1"/>
  <c r="K20" i="8"/>
  <c r="F11" i="8"/>
  <c r="B7" i="8"/>
  <c r="C3" i="8"/>
  <c r="K151" i="8"/>
  <c r="H93" i="8"/>
  <c r="L93" i="8" s="1"/>
  <c r="G93" i="8"/>
  <c r="I93" i="8"/>
  <c r="J93" i="8"/>
  <c r="E80" i="8"/>
  <c r="F80" i="8" s="1"/>
  <c r="H80" i="8"/>
  <c r="L80" i="8" s="1"/>
  <c r="I80" i="8"/>
  <c r="J80" i="8"/>
  <c r="H61" i="8"/>
  <c r="B61" i="8"/>
  <c r="C61" i="8"/>
  <c r="E61" i="8"/>
  <c r="F61" i="8" s="1"/>
  <c r="G61" i="8"/>
  <c r="I61" i="8"/>
  <c r="D10" i="8"/>
  <c r="R10" i="8" s="1"/>
  <c r="E10" i="8"/>
  <c r="B14" i="7"/>
  <c r="B2" i="8"/>
  <c r="I155" i="8"/>
  <c r="C154" i="8"/>
  <c r="C151" i="8"/>
  <c r="D150" i="8"/>
  <c r="R150" i="8" s="1"/>
  <c r="I148" i="8"/>
  <c r="K148" i="8" s="1"/>
  <c r="I139" i="8"/>
  <c r="J134" i="8"/>
  <c r="J133" i="8"/>
  <c r="J132" i="8"/>
  <c r="C128" i="8"/>
  <c r="N128" i="8" s="1"/>
  <c r="C124" i="8"/>
  <c r="J120" i="8"/>
  <c r="B120" i="8"/>
  <c r="J117" i="8"/>
  <c r="H116" i="8"/>
  <c r="G115" i="8"/>
  <c r="K115" i="8" s="1"/>
  <c r="D114" i="8"/>
  <c r="R114" i="8" s="1"/>
  <c r="K112" i="8"/>
  <c r="J108" i="8"/>
  <c r="G97" i="8"/>
  <c r="K97" i="8" s="1"/>
  <c r="E84" i="8"/>
  <c r="F84" i="8" s="1"/>
  <c r="N84" i="8" s="1"/>
  <c r="D82" i="8"/>
  <c r="R82" i="8" s="1"/>
  <c r="F82" i="8"/>
  <c r="H82" i="8"/>
  <c r="H77" i="8"/>
  <c r="G77" i="8"/>
  <c r="K77" i="8" s="1"/>
  <c r="I77" i="8"/>
  <c r="J77" i="8"/>
  <c r="G73" i="8"/>
  <c r="K73" i="8" s="1"/>
  <c r="L19" i="8"/>
  <c r="M19" i="8" s="1"/>
  <c r="G155" i="8"/>
  <c r="C95" i="8"/>
  <c r="I95" i="8"/>
  <c r="D79" i="8"/>
  <c r="R79" i="8" s="1"/>
  <c r="E79" i="8"/>
  <c r="G79" i="8"/>
  <c r="H79" i="8"/>
  <c r="E5" i="8"/>
  <c r="F5" i="8" s="1"/>
  <c r="H5" i="8"/>
  <c r="I5" i="8"/>
  <c r="B5" i="8"/>
  <c r="H152" i="8"/>
  <c r="L152" i="8" s="1"/>
  <c r="H143" i="8"/>
  <c r="D139" i="8"/>
  <c r="R139" i="8" s="1"/>
  <c r="H134" i="8"/>
  <c r="G133" i="8"/>
  <c r="F132" i="8"/>
  <c r="I130" i="8"/>
  <c r="K130" i="8" s="1"/>
  <c r="F121" i="8"/>
  <c r="H120" i="8"/>
  <c r="E117" i="8"/>
  <c r="D116" i="8"/>
  <c r="R116" i="8" s="1"/>
  <c r="D108" i="8"/>
  <c r="R108" i="8" s="1"/>
  <c r="F106" i="8"/>
  <c r="H106" i="8"/>
  <c r="I106" i="8"/>
  <c r="G75" i="8"/>
  <c r="L68" i="8"/>
  <c r="B15" i="8"/>
  <c r="J15" i="8"/>
  <c r="C15" i="8"/>
  <c r="D15" i="8"/>
  <c r="R15" i="8" s="1"/>
  <c r="E15" i="8"/>
  <c r="F15" i="8" s="1"/>
  <c r="N15" i="8" s="1"/>
  <c r="H15" i="8"/>
  <c r="B8" i="8"/>
  <c r="C8" i="8"/>
  <c r="E8" i="8"/>
  <c r="F8" i="8" s="1"/>
  <c r="G8" i="8"/>
  <c r="K8" i="8" s="1"/>
  <c r="I143" i="8"/>
  <c r="H133" i="8"/>
  <c r="K116" i="8"/>
  <c r="E155" i="8"/>
  <c r="F155" i="8" s="1"/>
  <c r="H154" i="8"/>
  <c r="L154" i="8" s="1"/>
  <c r="E152" i="8"/>
  <c r="D148" i="8"/>
  <c r="R148" i="8" s="1"/>
  <c r="J146" i="8"/>
  <c r="G144" i="8"/>
  <c r="K144" i="8" s="1"/>
  <c r="M144" i="8" s="1"/>
  <c r="G143" i="8"/>
  <c r="K143" i="8" s="1"/>
  <c r="G142" i="8"/>
  <c r="J140" i="8"/>
  <c r="C139" i="8"/>
  <c r="G134" i="8"/>
  <c r="D132" i="8"/>
  <c r="R132" i="8" s="1"/>
  <c r="H130" i="8"/>
  <c r="H128" i="8"/>
  <c r="L128" i="8" s="1"/>
  <c r="I127" i="8"/>
  <c r="L125" i="8"/>
  <c r="I124" i="8"/>
  <c r="I123" i="8"/>
  <c r="E121" i="8"/>
  <c r="G120" i="8"/>
  <c r="I118" i="8"/>
  <c r="C117" i="8"/>
  <c r="C116" i="8"/>
  <c r="K109" i="8"/>
  <c r="C108" i="8"/>
  <c r="J105" i="8"/>
  <c r="E100" i="8"/>
  <c r="D100" i="8"/>
  <c r="R100" i="8" s="1"/>
  <c r="F100" i="8"/>
  <c r="N100" i="8" s="1"/>
  <c r="G100" i="8"/>
  <c r="K100" i="8" s="1"/>
  <c r="E91" i="8"/>
  <c r="F91" i="8" s="1"/>
  <c r="D89" i="8"/>
  <c r="R89" i="8" s="1"/>
  <c r="G89" i="8"/>
  <c r="H89" i="8"/>
  <c r="L89" i="8" s="1"/>
  <c r="I89" i="8"/>
  <c r="G80" i="8"/>
  <c r="E75" i="8"/>
  <c r="F75" i="8" s="1"/>
  <c r="N75" i="8" s="1"/>
  <c r="E71" i="8"/>
  <c r="F71" i="8" s="1"/>
  <c r="H71" i="8"/>
  <c r="J66" i="8"/>
  <c r="H66" i="8"/>
  <c r="L44" i="8"/>
  <c r="B37" i="8"/>
  <c r="D37" i="8"/>
  <c r="R37" i="8" s="1"/>
  <c r="E37" i="8"/>
  <c r="H37" i="8"/>
  <c r="L37" i="8" s="1"/>
  <c r="I37" i="8"/>
  <c r="D155" i="8"/>
  <c r="R155" i="8" s="1"/>
  <c r="G154" i="8"/>
  <c r="K154" i="8" s="1"/>
  <c r="H153" i="8"/>
  <c r="J150" i="8"/>
  <c r="L150" i="8" s="1"/>
  <c r="M150" i="8" s="1"/>
  <c r="H149" i="8"/>
  <c r="C148" i="8"/>
  <c r="F146" i="8"/>
  <c r="E144" i="8"/>
  <c r="F144" i="8" s="1"/>
  <c r="N144" i="8" s="1"/>
  <c r="E143" i="8"/>
  <c r="F143" i="8" s="1"/>
  <c r="D142" i="8"/>
  <c r="R142" i="8" s="1"/>
  <c r="D140" i="8"/>
  <c r="R140" i="8" s="1"/>
  <c r="E134" i="8"/>
  <c r="F134" i="8" s="1"/>
  <c r="N134" i="8" s="1"/>
  <c r="E133" i="8"/>
  <c r="F133" i="8" s="1"/>
  <c r="N133" i="8" s="1"/>
  <c r="B132" i="8"/>
  <c r="D130" i="8"/>
  <c r="R130" i="8" s="1"/>
  <c r="G128" i="8"/>
  <c r="K128" i="8" s="1"/>
  <c r="M128" i="8" s="1"/>
  <c r="G127" i="8"/>
  <c r="G125" i="8"/>
  <c r="K125" i="8" s="1"/>
  <c r="H124" i="8"/>
  <c r="L124" i="8" s="1"/>
  <c r="M124" i="8" s="1"/>
  <c r="E123" i="8"/>
  <c r="F123" i="8" s="1"/>
  <c r="B121" i="8"/>
  <c r="H118" i="8"/>
  <c r="B116" i="8"/>
  <c r="E104" i="8"/>
  <c r="F104" i="8" s="1"/>
  <c r="N104" i="8" s="1"/>
  <c r="G104" i="8"/>
  <c r="K104" i="8" s="1"/>
  <c r="E93" i="8"/>
  <c r="F93" i="8" s="1"/>
  <c r="E85" i="8"/>
  <c r="F85" i="8" s="1"/>
  <c r="N85" i="8" s="1"/>
  <c r="G84" i="8"/>
  <c r="H84" i="8"/>
  <c r="D80" i="8"/>
  <c r="R80" i="8" s="1"/>
  <c r="D75" i="8"/>
  <c r="R75" i="8" s="1"/>
  <c r="E36" i="8"/>
  <c r="I36" i="8"/>
  <c r="E26" i="8"/>
  <c r="G26" i="8"/>
  <c r="K26" i="8" s="1"/>
  <c r="H26" i="8"/>
  <c r="I26" i="8"/>
  <c r="C26" i="8"/>
  <c r="C14" i="8"/>
  <c r="D14" i="8"/>
  <c r="R14" i="8" s="1"/>
  <c r="E14" i="8"/>
  <c r="F14" i="8" s="1"/>
  <c r="G14" i="8"/>
  <c r="K14" i="8" s="1"/>
  <c r="H14" i="8"/>
  <c r="I134" i="8"/>
  <c r="J130" i="8"/>
  <c r="G103" i="8"/>
  <c r="H103" i="8"/>
  <c r="I103" i="8"/>
  <c r="C155" i="8"/>
  <c r="D143" i="8"/>
  <c r="R143" i="8" s="1"/>
  <c r="I135" i="8"/>
  <c r="D134" i="8"/>
  <c r="R134" i="8" s="1"/>
  <c r="C133" i="8"/>
  <c r="C130" i="8"/>
  <c r="K124" i="8"/>
  <c r="D123" i="8"/>
  <c r="R123" i="8" s="1"/>
  <c r="E120" i="8"/>
  <c r="F120" i="8" s="1"/>
  <c r="N120" i="8" s="1"/>
  <c r="D118" i="8"/>
  <c r="R118" i="8" s="1"/>
  <c r="E108" i="8"/>
  <c r="F108" i="8" s="1"/>
  <c r="G108" i="8"/>
  <c r="K108" i="8" s="1"/>
  <c r="H108" i="8"/>
  <c r="C105" i="8"/>
  <c r="E105" i="8"/>
  <c r="F105" i="8" s="1"/>
  <c r="I105" i="8"/>
  <c r="B101" i="8"/>
  <c r="J101" i="8"/>
  <c r="C93" i="8"/>
  <c r="D91" i="8"/>
  <c r="R91" i="8" s="1"/>
  <c r="G91" i="8"/>
  <c r="C80" i="8"/>
  <c r="E28" i="8"/>
  <c r="G28" i="8"/>
  <c r="I28" i="8"/>
  <c r="K28" i="8" s="1"/>
  <c r="J28" i="8"/>
  <c r="B28" i="8"/>
  <c r="B25" i="8"/>
  <c r="D25" i="8"/>
  <c r="R25" i="8" s="1"/>
  <c r="E25" i="8"/>
  <c r="I25" i="8"/>
  <c r="J25" i="8"/>
  <c r="I120" i="8"/>
  <c r="K15" i="8"/>
  <c r="B155" i="8"/>
  <c r="C138" i="8"/>
  <c r="M136" i="8"/>
  <c r="B134" i="8"/>
  <c r="B133" i="8"/>
  <c r="B130" i="8"/>
  <c r="C125" i="8"/>
  <c r="N125" i="8" s="1"/>
  <c r="F124" i="8"/>
  <c r="B118" i="8"/>
  <c r="J116" i="8"/>
  <c r="E109" i="8"/>
  <c r="F109" i="8"/>
  <c r="J104" i="8"/>
  <c r="E103" i="8"/>
  <c r="J100" i="8"/>
  <c r="L100" i="8" s="1"/>
  <c r="B93" i="8"/>
  <c r="C88" i="8"/>
  <c r="H88" i="8"/>
  <c r="J88" i="8"/>
  <c r="J84" i="8"/>
  <c r="B80" i="8"/>
  <c r="B74" i="8"/>
  <c r="E74" i="8"/>
  <c r="F74" i="8" s="1"/>
  <c r="N74" i="8" s="1"/>
  <c r="J74" i="8"/>
  <c r="C68" i="8"/>
  <c r="D68" i="8"/>
  <c r="R68" i="8" s="1"/>
  <c r="E68" i="8"/>
  <c r="F68" i="8" s="1"/>
  <c r="J61" i="8"/>
  <c r="C51" i="8"/>
  <c r="G51" i="8"/>
  <c r="H51" i="8"/>
  <c r="J51" i="8"/>
  <c r="B51" i="8"/>
  <c r="J24" i="8"/>
  <c r="I24" i="8"/>
  <c r="G22" i="8"/>
  <c r="D22" i="8"/>
  <c r="R22" i="8" s="1"/>
  <c r="L56" i="8"/>
  <c r="D34" i="8"/>
  <c r="R34" i="8" s="1"/>
  <c r="C31" i="8"/>
  <c r="D29" i="8"/>
  <c r="R29" i="8" s="1"/>
  <c r="H47" i="8"/>
  <c r="L47" i="8" s="1"/>
  <c r="K44" i="8"/>
  <c r="I7" i="8"/>
  <c r="J4" i="8"/>
  <c r="H3" i="8"/>
  <c r="J112" i="8"/>
  <c r="C76" i="8"/>
  <c r="N76" i="8" s="1"/>
  <c r="D67" i="8"/>
  <c r="R67" i="8" s="1"/>
  <c r="C65" i="8"/>
  <c r="D64" i="8"/>
  <c r="R64" i="8" s="1"/>
  <c r="D60" i="8"/>
  <c r="R60" i="8" s="1"/>
  <c r="D57" i="8"/>
  <c r="R57" i="8" s="1"/>
  <c r="J55" i="8"/>
  <c r="G50" i="8"/>
  <c r="C49" i="8"/>
  <c r="G47" i="8"/>
  <c r="K47" i="8" s="1"/>
  <c r="E44" i="8"/>
  <c r="F44" i="8" s="1"/>
  <c r="J42" i="8"/>
  <c r="H39" i="8"/>
  <c r="L39" i="8" s="1"/>
  <c r="I38" i="8"/>
  <c r="B35" i="8"/>
  <c r="H31" i="8"/>
  <c r="L31" i="8" s="1"/>
  <c r="C30" i="8"/>
  <c r="J27" i="8"/>
  <c r="C23" i="8"/>
  <c r="H21" i="8"/>
  <c r="D19" i="8"/>
  <c r="R19" i="8" s="1"/>
  <c r="C11" i="8"/>
  <c r="H7" i="8"/>
  <c r="I4" i="8"/>
  <c r="G3" i="8"/>
  <c r="K3" i="8" s="1"/>
  <c r="J76" i="8"/>
  <c r="L76" i="8" s="1"/>
  <c r="C64" i="8"/>
  <c r="E62" i="8"/>
  <c r="F62" i="8" s="1"/>
  <c r="C60" i="8"/>
  <c r="C57" i="8"/>
  <c r="I55" i="8"/>
  <c r="I52" i="8"/>
  <c r="K52" i="8" s="1"/>
  <c r="E50" i="8"/>
  <c r="E47" i="8"/>
  <c r="F47" i="8" s="1"/>
  <c r="H45" i="8"/>
  <c r="C44" i="8"/>
  <c r="I40" i="8"/>
  <c r="G39" i="8"/>
  <c r="K39" i="8" s="1"/>
  <c r="H38" i="8"/>
  <c r="G31" i="8"/>
  <c r="K31" i="8" s="1"/>
  <c r="M31" i="8" s="1"/>
  <c r="I27" i="8"/>
  <c r="K27" i="8" s="1"/>
  <c r="J23" i="8"/>
  <c r="L23" i="8" s="1"/>
  <c r="B11" i="8"/>
  <c r="G7" i="8"/>
  <c r="G4" i="8"/>
  <c r="B64" i="8"/>
  <c r="B62" i="8"/>
  <c r="B57" i="8"/>
  <c r="F55" i="8"/>
  <c r="H52" i="8"/>
  <c r="D47" i="8"/>
  <c r="R47" i="8" s="1"/>
  <c r="F45" i="8"/>
  <c r="B44" i="8"/>
  <c r="G40" i="8"/>
  <c r="K40" i="8" s="1"/>
  <c r="F39" i="8"/>
  <c r="N39" i="8" s="1"/>
  <c r="G38" i="8"/>
  <c r="I35" i="8"/>
  <c r="K35" i="8" s="1"/>
  <c r="M35" i="8" s="1"/>
  <c r="I34" i="8"/>
  <c r="G32" i="8"/>
  <c r="F31" i="8"/>
  <c r="I29" i="8"/>
  <c r="H27" i="8"/>
  <c r="D7" i="8"/>
  <c r="R7" i="8" s="1"/>
  <c r="E4" i="8"/>
  <c r="F4" i="8" s="1"/>
  <c r="E3" i="8"/>
  <c r="F3" i="8" s="1"/>
  <c r="M53" i="8"/>
  <c r="L49" i="8"/>
  <c r="D38" i="8"/>
  <c r="R38" i="8" s="1"/>
  <c r="H29" i="8"/>
  <c r="I11" i="8"/>
  <c r="K11" i="8" s="1"/>
  <c r="C7" i="8"/>
  <c r="N7" i="8" s="1"/>
  <c r="C4" i="8"/>
  <c r="D3" i="8"/>
  <c r="R3" i="8" s="1"/>
  <c r="N898" i="8"/>
  <c r="O898" i="8" s="1"/>
  <c r="N981" i="8"/>
  <c r="O981" i="8" s="1"/>
  <c r="N946" i="8"/>
  <c r="O946" i="8" s="1"/>
  <c r="N922" i="8"/>
  <c r="Q922" i="8" s="1"/>
  <c r="N969" i="8"/>
  <c r="O969" i="8" s="1"/>
  <c r="N930" i="8"/>
  <c r="Q930" i="8" s="1"/>
  <c r="N841" i="8"/>
  <c r="P841" i="8" s="1"/>
  <c r="N973" i="8"/>
  <c r="Q973" i="8" s="1"/>
  <c r="N934" i="8"/>
  <c r="Q934" i="8" s="1"/>
  <c r="N918" i="8"/>
  <c r="P918" i="8" s="1"/>
  <c r="N842" i="8"/>
  <c r="Q842" i="8" s="1"/>
  <c r="N784" i="8"/>
  <c r="Q784" i="8" s="1"/>
  <c r="R7" i="7"/>
  <c r="M1001" i="8"/>
  <c r="N997" i="8"/>
  <c r="M969" i="8"/>
  <c r="M967" i="8"/>
  <c r="N989" i="8"/>
  <c r="M977" i="8"/>
  <c r="M958" i="8"/>
  <c r="J968" i="8"/>
  <c r="D927" i="8"/>
  <c r="G927" i="8"/>
  <c r="H927" i="8"/>
  <c r="B772" i="8"/>
  <c r="J772" i="8"/>
  <c r="C772" i="8"/>
  <c r="D772" i="8"/>
  <c r="E772" i="8"/>
  <c r="F772" i="8"/>
  <c r="N772" i="8" s="1"/>
  <c r="G772" i="8"/>
  <c r="H772" i="8"/>
  <c r="I772" i="8"/>
  <c r="B716" i="8"/>
  <c r="J716" i="8"/>
  <c r="C716" i="8"/>
  <c r="D716" i="8"/>
  <c r="E716" i="8"/>
  <c r="F716" i="8"/>
  <c r="N716" i="8"/>
  <c r="G716" i="8"/>
  <c r="H716" i="8"/>
  <c r="L716" i="8" s="1"/>
  <c r="I716" i="8"/>
  <c r="I986" i="8"/>
  <c r="H2" i="8"/>
  <c r="J1000" i="8"/>
  <c r="B1000" i="8"/>
  <c r="C999" i="8"/>
  <c r="D998" i="8"/>
  <c r="F996" i="8"/>
  <c r="N996" i="8" s="1"/>
  <c r="G995" i="8"/>
  <c r="K995" i="8" s="1"/>
  <c r="H994" i="8"/>
  <c r="J992" i="8"/>
  <c r="B992" i="8"/>
  <c r="C991" i="8"/>
  <c r="D990" i="8"/>
  <c r="F988" i="8"/>
  <c r="N988" i="8" s="1"/>
  <c r="G987" i="8"/>
  <c r="K987" i="8" s="1"/>
  <c r="H986" i="8"/>
  <c r="J984" i="8"/>
  <c r="B984" i="8"/>
  <c r="C983" i="8"/>
  <c r="D982" i="8"/>
  <c r="F980" i="8"/>
  <c r="N980" i="8" s="1"/>
  <c r="G979" i="8"/>
  <c r="K979" i="8" s="1"/>
  <c r="H978" i="8"/>
  <c r="J976" i="8"/>
  <c r="L976" i="8" s="1"/>
  <c r="B976" i="8"/>
  <c r="C975" i="8"/>
  <c r="D974" i="8"/>
  <c r="F972" i="8"/>
  <c r="N972" i="8" s="1"/>
  <c r="G971" i="8"/>
  <c r="K971" i="8" s="1"/>
  <c r="H970" i="8"/>
  <c r="I968" i="8"/>
  <c r="H967" i="8"/>
  <c r="L967" i="8" s="1"/>
  <c r="G966" i="8"/>
  <c r="K966" i="8" s="1"/>
  <c r="M966" i="8" s="1"/>
  <c r="D964" i="8"/>
  <c r="N964" i="8" s="1"/>
  <c r="C963" i="8"/>
  <c r="I959" i="8"/>
  <c r="H958" i="8"/>
  <c r="L958" i="8" s="1"/>
  <c r="G957" i="8"/>
  <c r="N956" i="8"/>
  <c r="E956" i="8"/>
  <c r="D955" i="8"/>
  <c r="B952" i="8"/>
  <c r="I950" i="8"/>
  <c r="H949" i="8"/>
  <c r="L949" i="8" s="1"/>
  <c r="M949" i="8" s="1"/>
  <c r="F948" i="8"/>
  <c r="N948" i="8" s="1"/>
  <c r="E947" i="8"/>
  <c r="N947" i="8" s="1"/>
  <c r="N945" i="8"/>
  <c r="C944" i="8"/>
  <c r="F944" i="8"/>
  <c r="N944" i="8" s="1"/>
  <c r="G944" i="8"/>
  <c r="K944" i="8" s="1"/>
  <c r="M944" i="8" s="1"/>
  <c r="J936" i="8"/>
  <c r="L936" i="8" s="1"/>
  <c r="I932" i="8"/>
  <c r="H931" i="8"/>
  <c r="L931" i="8" s="1"/>
  <c r="C931" i="8"/>
  <c r="D931" i="8"/>
  <c r="N931" i="8" s="1"/>
  <c r="J923" i="8"/>
  <c r="I919" i="8"/>
  <c r="F915" i="8"/>
  <c r="N915" i="8" s="1"/>
  <c r="H915" i="8"/>
  <c r="L915" i="8" s="1"/>
  <c r="M915" i="8" s="1"/>
  <c r="C915" i="8"/>
  <c r="D915" i="8"/>
  <c r="B847" i="8"/>
  <c r="J847" i="8"/>
  <c r="C847" i="8"/>
  <c r="D847" i="8"/>
  <c r="E847" i="8"/>
  <c r="F847" i="8"/>
  <c r="N847" i="8"/>
  <c r="G847" i="8"/>
  <c r="K847" i="8" s="1"/>
  <c r="H847" i="8"/>
  <c r="G827" i="8"/>
  <c r="B827" i="8"/>
  <c r="C827" i="8"/>
  <c r="D827" i="8"/>
  <c r="E827" i="8"/>
  <c r="N827" i="8"/>
  <c r="F827" i="8"/>
  <c r="H827" i="8"/>
  <c r="L827" i="8" s="1"/>
  <c r="I827" i="8"/>
  <c r="C797" i="8"/>
  <c r="N797" i="8" s="1"/>
  <c r="D797" i="8"/>
  <c r="E797" i="8"/>
  <c r="B797" i="8"/>
  <c r="F797" i="8"/>
  <c r="G797" i="8"/>
  <c r="K797" i="8" s="1"/>
  <c r="H797" i="8"/>
  <c r="L797" i="8" s="1"/>
  <c r="I797" i="8"/>
  <c r="J797" i="8"/>
  <c r="N792" i="8"/>
  <c r="M785" i="8"/>
  <c r="N558" i="8"/>
  <c r="I994" i="8"/>
  <c r="J959" i="8"/>
  <c r="E916" i="8"/>
  <c r="G916" i="8"/>
  <c r="K916" i="8" s="1"/>
  <c r="B916" i="8"/>
  <c r="J916" i="8"/>
  <c r="C916" i="8"/>
  <c r="G994" i="8"/>
  <c r="G986" i="8"/>
  <c r="K986" i="8" s="1"/>
  <c r="J983" i="8"/>
  <c r="B983" i="8"/>
  <c r="G978" i="8"/>
  <c r="J975" i="8"/>
  <c r="B975" i="8"/>
  <c r="G970" i="8"/>
  <c r="H968" i="8"/>
  <c r="L968" i="8" s="1"/>
  <c r="B961" i="8"/>
  <c r="J961" i="8"/>
  <c r="H959" i="8"/>
  <c r="L959" i="8" s="1"/>
  <c r="H950" i="8"/>
  <c r="L938" i="8"/>
  <c r="M938" i="8" s="1"/>
  <c r="D935" i="8"/>
  <c r="G935" i="8"/>
  <c r="H935" i="8"/>
  <c r="B929" i="8"/>
  <c r="J929" i="8"/>
  <c r="E929" i="8"/>
  <c r="F929" i="8"/>
  <c r="N929" i="8" s="1"/>
  <c r="J927" i="8"/>
  <c r="N926" i="8"/>
  <c r="M918" i="8"/>
  <c r="B895" i="8"/>
  <c r="J895" i="8"/>
  <c r="C895" i="8"/>
  <c r="D895" i="8"/>
  <c r="E895" i="8"/>
  <c r="F895" i="8"/>
  <c r="N895" i="8"/>
  <c r="G895" i="8"/>
  <c r="K895" i="8" s="1"/>
  <c r="H895" i="8"/>
  <c r="L895" i="8" s="1"/>
  <c r="B887" i="8"/>
  <c r="J887" i="8"/>
  <c r="C887" i="8"/>
  <c r="D887" i="8"/>
  <c r="E887" i="8"/>
  <c r="F887" i="8"/>
  <c r="N887" i="8" s="1"/>
  <c r="G887" i="8"/>
  <c r="K887" i="8" s="1"/>
  <c r="M887" i="8" s="1"/>
  <c r="H887" i="8"/>
  <c r="L887" i="8" s="1"/>
  <c r="B879" i="8"/>
  <c r="J879" i="8"/>
  <c r="C879" i="8"/>
  <c r="D879" i="8"/>
  <c r="E879" i="8"/>
  <c r="N879" i="8" s="1"/>
  <c r="F879" i="8"/>
  <c r="G879" i="8"/>
  <c r="K879" i="8" s="1"/>
  <c r="M879" i="8" s="1"/>
  <c r="H879" i="8"/>
  <c r="L879" i="8" s="1"/>
  <c r="B871" i="8"/>
  <c r="J871" i="8"/>
  <c r="C871" i="8"/>
  <c r="D871" i="8"/>
  <c r="E871" i="8"/>
  <c r="F871" i="8"/>
  <c r="N871" i="8" s="1"/>
  <c r="G871" i="8"/>
  <c r="K871" i="8" s="1"/>
  <c r="M871" i="8" s="1"/>
  <c r="H871" i="8"/>
  <c r="L871" i="8" s="1"/>
  <c r="B863" i="8"/>
  <c r="J863" i="8"/>
  <c r="C863" i="8"/>
  <c r="D863" i="8"/>
  <c r="E863" i="8"/>
  <c r="F863" i="8"/>
  <c r="N863" i="8" s="1"/>
  <c r="G863" i="8"/>
  <c r="K863" i="8" s="1"/>
  <c r="H863" i="8"/>
  <c r="B855" i="8"/>
  <c r="J855" i="8"/>
  <c r="C855" i="8"/>
  <c r="D855" i="8"/>
  <c r="E855" i="8"/>
  <c r="F855" i="8"/>
  <c r="N855" i="8" s="1"/>
  <c r="G855" i="8"/>
  <c r="K855" i="8" s="1"/>
  <c r="H855" i="8"/>
  <c r="F836" i="8"/>
  <c r="N836" i="8" s="1"/>
  <c r="B836" i="8"/>
  <c r="C836" i="8"/>
  <c r="D836" i="8"/>
  <c r="E836" i="8"/>
  <c r="G836" i="8"/>
  <c r="H836" i="8"/>
  <c r="L836" i="8" s="1"/>
  <c r="I836" i="8"/>
  <c r="C822" i="8"/>
  <c r="D822" i="8"/>
  <c r="B822" i="8"/>
  <c r="E822" i="8"/>
  <c r="F822" i="8"/>
  <c r="N822" i="8" s="1"/>
  <c r="G822" i="8"/>
  <c r="K822" i="8" s="1"/>
  <c r="H822" i="8"/>
  <c r="I822" i="8"/>
  <c r="J822" i="8"/>
  <c r="E803" i="8"/>
  <c r="F803" i="8"/>
  <c r="N803" i="8"/>
  <c r="G803" i="8"/>
  <c r="B803" i="8"/>
  <c r="C803" i="8"/>
  <c r="D803" i="8"/>
  <c r="H803" i="8"/>
  <c r="I803" i="8"/>
  <c r="J803" i="8"/>
  <c r="I970" i="8"/>
  <c r="I992" i="8"/>
  <c r="H1000" i="8"/>
  <c r="I999" i="8"/>
  <c r="F978" i="8"/>
  <c r="F970" i="8"/>
  <c r="G968" i="8"/>
  <c r="K968" i="8" s="1"/>
  <c r="M968" i="8" s="1"/>
  <c r="I961" i="8"/>
  <c r="G959" i="8"/>
  <c r="B953" i="8"/>
  <c r="J953" i="8"/>
  <c r="I952" i="8"/>
  <c r="G950" i="8"/>
  <c r="K950" i="8" s="1"/>
  <c r="H939" i="8"/>
  <c r="C939" i="8"/>
  <c r="N939" i="8" s="1"/>
  <c r="D939" i="8"/>
  <c r="I927" i="8"/>
  <c r="I921" i="8"/>
  <c r="K921" i="8" s="1"/>
  <c r="M921" i="8" s="1"/>
  <c r="C920" i="8"/>
  <c r="N920" i="8" s="1"/>
  <c r="F920" i="8"/>
  <c r="G920" i="8"/>
  <c r="N914" i="8"/>
  <c r="M841" i="8"/>
  <c r="N829" i="8"/>
  <c r="M825" i="8"/>
  <c r="N633" i="8"/>
  <c r="J950" i="8"/>
  <c r="G940" i="8"/>
  <c r="K940" i="8" s="1"/>
  <c r="B940" i="8"/>
  <c r="J940" i="8"/>
  <c r="C940" i="8"/>
  <c r="B903" i="8"/>
  <c r="J903" i="8"/>
  <c r="D903" i="8"/>
  <c r="E903" i="8"/>
  <c r="G903" i="8"/>
  <c r="H903" i="8"/>
  <c r="L903" i="8" s="1"/>
  <c r="G2" i="8"/>
  <c r="I1000" i="8"/>
  <c r="H992" i="8"/>
  <c r="L992" i="8" s="1"/>
  <c r="I991" i="8"/>
  <c r="F986" i="8"/>
  <c r="I983" i="8"/>
  <c r="N1001" i="8"/>
  <c r="N993" i="8"/>
  <c r="G992" i="8"/>
  <c r="C988" i="8"/>
  <c r="D987" i="8"/>
  <c r="N985" i="8"/>
  <c r="C980" i="8"/>
  <c r="D979" i="8"/>
  <c r="N977" i="8"/>
  <c r="G976" i="8"/>
  <c r="K976" i="8" s="1"/>
  <c r="C972" i="8"/>
  <c r="C966" i="8"/>
  <c r="N966" i="8" s="1"/>
  <c r="I963" i="8"/>
  <c r="H961" i="8"/>
  <c r="L961" i="8" s="1"/>
  <c r="F959" i="8"/>
  <c r="N959" i="8" s="1"/>
  <c r="C957" i="8"/>
  <c r="I953" i="8"/>
  <c r="H952" i="8"/>
  <c r="L952" i="8" s="1"/>
  <c r="F950" i="8"/>
  <c r="B945" i="8"/>
  <c r="J945" i="8"/>
  <c r="D943" i="8"/>
  <c r="N943" i="8" s="1"/>
  <c r="G943" i="8"/>
  <c r="H943" i="8"/>
  <c r="L943" i="8" s="1"/>
  <c r="H940" i="8"/>
  <c r="B937" i="8"/>
  <c r="J937" i="8"/>
  <c r="L937" i="8" s="1"/>
  <c r="M937" i="8" s="1"/>
  <c r="E937" i="8"/>
  <c r="N937" i="8" s="1"/>
  <c r="F937" i="8"/>
  <c r="E936" i="8"/>
  <c r="J935" i="8"/>
  <c r="E932" i="8"/>
  <c r="F927" i="8"/>
  <c r="G924" i="8"/>
  <c r="K924" i="8" s="1"/>
  <c r="B924" i="8"/>
  <c r="J924" i="8"/>
  <c r="L924" i="8" s="1"/>
  <c r="C924" i="8"/>
  <c r="N924" i="8" s="1"/>
  <c r="F923" i="8"/>
  <c r="H921" i="8"/>
  <c r="L921" i="8" s="1"/>
  <c r="C919" i="8"/>
  <c r="I916" i="8"/>
  <c r="E908" i="8"/>
  <c r="G908" i="8"/>
  <c r="K908" i="8" s="1"/>
  <c r="H908" i="8"/>
  <c r="B908" i="8"/>
  <c r="J908" i="8"/>
  <c r="C908" i="8"/>
  <c r="E900" i="8"/>
  <c r="G900" i="8"/>
  <c r="K900" i="8" s="1"/>
  <c r="H900" i="8"/>
  <c r="L900" i="8" s="1"/>
  <c r="B900" i="8"/>
  <c r="J900" i="8"/>
  <c r="C900" i="8"/>
  <c r="N838" i="8"/>
  <c r="N808" i="8"/>
  <c r="C779" i="8"/>
  <c r="D779" i="8"/>
  <c r="E779" i="8"/>
  <c r="F779" i="8"/>
  <c r="N779" i="8" s="1"/>
  <c r="G779" i="8"/>
  <c r="B779" i="8"/>
  <c r="H779" i="8"/>
  <c r="I779" i="8"/>
  <c r="J779" i="8"/>
  <c r="I978" i="8"/>
  <c r="F994" i="8"/>
  <c r="N994" i="8" s="1"/>
  <c r="H984" i="8"/>
  <c r="L984" i="8" s="1"/>
  <c r="E2" i="8"/>
  <c r="F2" i="8" s="1"/>
  <c r="G1000" i="8"/>
  <c r="K1000" i="8" s="1"/>
  <c r="H999" i="8"/>
  <c r="L999" i="8" s="1"/>
  <c r="I998" i="8"/>
  <c r="K998" i="8" s="1"/>
  <c r="M998" i="8" s="1"/>
  <c r="C996" i="8"/>
  <c r="D995" i="8"/>
  <c r="E994" i="8"/>
  <c r="H991" i="8"/>
  <c r="L991" i="8" s="1"/>
  <c r="I990" i="8"/>
  <c r="K990" i="8" s="1"/>
  <c r="M990" i="8" s="1"/>
  <c r="E986" i="8"/>
  <c r="G984" i="8"/>
  <c r="K984" i="8" s="1"/>
  <c r="M984" i="8" s="1"/>
  <c r="H983" i="8"/>
  <c r="L983" i="8" s="1"/>
  <c r="I982" i="8"/>
  <c r="K982" i="8" s="1"/>
  <c r="M982" i="8" s="1"/>
  <c r="E978" i="8"/>
  <c r="H975" i="8"/>
  <c r="L975" i="8" s="1"/>
  <c r="I974" i="8"/>
  <c r="K974" i="8" s="1"/>
  <c r="M974" i="8" s="1"/>
  <c r="D971" i="8"/>
  <c r="E970" i="8"/>
  <c r="F968" i="8"/>
  <c r="E967" i="8"/>
  <c r="K960" i="8"/>
  <c r="M960" i="8" s="1"/>
  <c r="D2" i="8"/>
  <c r="R2" i="8" s="1"/>
  <c r="N1000" i="8"/>
  <c r="F1000" i="8"/>
  <c r="G999" i="8"/>
  <c r="K999" i="8" s="1"/>
  <c r="M999" i="8" s="1"/>
  <c r="J996" i="8"/>
  <c r="L996" i="8" s="1"/>
  <c r="M996" i="8" s="1"/>
  <c r="C995" i="8"/>
  <c r="N995" i="8" s="1"/>
  <c r="D994" i="8"/>
  <c r="F992" i="8"/>
  <c r="N992" i="8" s="1"/>
  <c r="G991" i="8"/>
  <c r="K991" i="8" s="1"/>
  <c r="M991" i="8" s="1"/>
  <c r="J988" i="8"/>
  <c r="L988" i="8" s="1"/>
  <c r="M988" i="8" s="1"/>
  <c r="C987" i="8"/>
  <c r="N987" i="8" s="1"/>
  <c r="D986" i="8"/>
  <c r="N984" i="8"/>
  <c r="F984" i="8"/>
  <c r="G983" i="8"/>
  <c r="J980" i="8"/>
  <c r="L980" i="8" s="1"/>
  <c r="M980" i="8" s="1"/>
  <c r="C979" i="8"/>
  <c r="N979" i="8" s="1"/>
  <c r="D978" i="8"/>
  <c r="F976" i="8"/>
  <c r="G975" i="8"/>
  <c r="K975" i="8" s="1"/>
  <c r="J972" i="8"/>
  <c r="L972" i="8" s="1"/>
  <c r="M972" i="8" s="1"/>
  <c r="C971" i="8"/>
  <c r="N971" i="8" s="1"/>
  <c r="D970" i="8"/>
  <c r="E968" i="8"/>
  <c r="C967" i="8"/>
  <c r="N967" i="8" s="1"/>
  <c r="B966" i="8"/>
  <c r="F965" i="8"/>
  <c r="N965" i="8" s="1"/>
  <c r="I964" i="8"/>
  <c r="K964" i="8" s="1"/>
  <c r="M964" i="8" s="1"/>
  <c r="G963" i="8"/>
  <c r="K963" i="8" s="1"/>
  <c r="M963" i="8" s="1"/>
  <c r="G961" i="8"/>
  <c r="K961" i="8" s="1"/>
  <c r="M961" i="8" s="1"/>
  <c r="E959" i="8"/>
  <c r="C958" i="8"/>
  <c r="N958" i="8" s="1"/>
  <c r="I955" i="8"/>
  <c r="K955" i="8" s="1"/>
  <c r="M955" i="8" s="1"/>
  <c r="H953" i="8"/>
  <c r="L953" i="8" s="1"/>
  <c r="G952" i="8"/>
  <c r="K952" i="8" s="1"/>
  <c r="M952" i="8" s="1"/>
  <c r="D950" i="8"/>
  <c r="N950" i="8" s="1"/>
  <c r="B948" i="8"/>
  <c r="I945" i="8"/>
  <c r="F940" i="8"/>
  <c r="N940" i="8" s="1"/>
  <c r="J939" i="8"/>
  <c r="I935" i="8"/>
  <c r="K931" i="8"/>
  <c r="M931" i="8" s="1"/>
  <c r="M930" i="8"/>
  <c r="I929" i="8"/>
  <c r="C928" i="8"/>
  <c r="F928" i="8"/>
  <c r="N928" i="8" s="1"/>
  <c r="G928" i="8"/>
  <c r="K928" i="8" s="1"/>
  <c r="M928" i="8" s="1"/>
  <c r="E927" i="8"/>
  <c r="J920" i="8"/>
  <c r="H916" i="8"/>
  <c r="L916" i="8" s="1"/>
  <c r="I911" i="8"/>
  <c r="L904" i="8"/>
  <c r="I903" i="8"/>
  <c r="M846" i="8"/>
  <c r="I2" i="8"/>
  <c r="B921" i="8"/>
  <c r="J921" i="8"/>
  <c r="E921" i="8"/>
  <c r="F921" i="8"/>
  <c r="N921" i="8" s="1"/>
  <c r="H905" i="8"/>
  <c r="B905" i="8"/>
  <c r="J905" i="8"/>
  <c r="C905" i="8"/>
  <c r="E905" i="8"/>
  <c r="F905" i="8"/>
  <c r="C2" i="8"/>
  <c r="E1000" i="8"/>
  <c r="N999" i="8"/>
  <c r="F999" i="8"/>
  <c r="J995" i="8"/>
  <c r="L995" i="8" s="1"/>
  <c r="C994" i="8"/>
  <c r="E992" i="8"/>
  <c r="F991" i="8"/>
  <c r="N991" i="8" s="1"/>
  <c r="J987" i="8"/>
  <c r="L987" i="8" s="1"/>
  <c r="C986" i="8"/>
  <c r="N986" i="8" s="1"/>
  <c r="E984" i="8"/>
  <c r="F983" i="8"/>
  <c r="N983" i="8" s="1"/>
  <c r="J979" i="8"/>
  <c r="L979" i="8" s="1"/>
  <c r="C978" i="8"/>
  <c r="N978" i="8" s="1"/>
  <c r="E976" i="8"/>
  <c r="N976" i="8" s="1"/>
  <c r="F975" i="8"/>
  <c r="N975" i="8" s="1"/>
  <c r="J971" i="8"/>
  <c r="L971" i="8" s="1"/>
  <c r="C970" i="8"/>
  <c r="N970" i="8" s="1"/>
  <c r="D968" i="8"/>
  <c r="N968" i="8" s="1"/>
  <c r="B967" i="8"/>
  <c r="F963" i="8"/>
  <c r="N962" i="8"/>
  <c r="F961" i="8"/>
  <c r="N960" i="8"/>
  <c r="C959" i="8"/>
  <c r="F957" i="8"/>
  <c r="N957" i="8"/>
  <c r="G953" i="8"/>
  <c r="K953" i="8" s="1"/>
  <c r="M953" i="8" s="1"/>
  <c r="F952" i="8"/>
  <c r="N951" i="8"/>
  <c r="C950" i="8"/>
  <c r="H945" i="8"/>
  <c r="L945" i="8" s="1"/>
  <c r="N942" i="8"/>
  <c r="E940" i="8"/>
  <c r="I939" i="8"/>
  <c r="N938" i="8"/>
  <c r="F935" i="8"/>
  <c r="N935" i="8" s="1"/>
  <c r="G932" i="8"/>
  <c r="K932" i="8" s="1"/>
  <c r="M932" i="8" s="1"/>
  <c r="B932" i="8"/>
  <c r="J932" i="8"/>
  <c r="L932" i="8" s="1"/>
  <c r="C932" i="8"/>
  <c r="N932" i="8" s="1"/>
  <c r="H929" i="8"/>
  <c r="L929" i="8" s="1"/>
  <c r="C927" i="8"/>
  <c r="D921" i="8"/>
  <c r="I920" i="8"/>
  <c r="D919" i="8"/>
  <c r="N919" i="8" s="1"/>
  <c r="G919" i="8"/>
  <c r="K919" i="8" s="1"/>
  <c r="H919" i="8"/>
  <c r="L919" i="8" s="1"/>
  <c r="F916" i="8"/>
  <c r="N916" i="8" s="1"/>
  <c r="M910" i="8"/>
  <c r="N906" i="8"/>
  <c r="G905" i="8"/>
  <c r="K905" i="8" s="1"/>
  <c r="F903" i="8"/>
  <c r="N903" i="8" s="1"/>
  <c r="M902" i="8"/>
  <c r="M894" i="8"/>
  <c r="M886" i="8"/>
  <c r="M878" i="8"/>
  <c r="N683" i="8"/>
  <c r="B911" i="8"/>
  <c r="J911" i="8"/>
  <c r="D911" i="8"/>
  <c r="E911" i="8"/>
  <c r="G911" i="8"/>
  <c r="K911" i="8" s="1"/>
  <c r="H911" i="8"/>
  <c r="N11" i="8"/>
  <c r="N162" i="8"/>
  <c r="N52" i="8"/>
  <c r="N154" i="8"/>
  <c r="N190" i="8"/>
  <c r="N198" i="8"/>
  <c r="N184" i="8"/>
  <c r="N234" i="8"/>
  <c r="N164" i="8"/>
  <c r="N206" i="8"/>
  <c r="N210" i="8"/>
  <c r="N241" i="8"/>
  <c r="N249" i="8"/>
  <c r="N240" i="8"/>
  <c r="N263" i="8"/>
  <c r="N265" i="8"/>
  <c r="N273" i="8"/>
  <c r="N218" i="8"/>
  <c r="N227" i="8"/>
  <c r="N247" i="8"/>
  <c r="N257" i="8"/>
  <c r="N270" i="8"/>
  <c r="N279" i="8"/>
  <c r="N281" i="8"/>
  <c r="N175" i="8"/>
  <c r="N186" i="8"/>
  <c r="N228" i="8"/>
  <c r="N298" i="8"/>
  <c r="N307" i="8"/>
  <c r="N329" i="8"/>
  <c r="N377" i="8"/>
  <c r="N385" i="8"/>
  <c r="N393" i="8"/>
  <c r="N401" i="8"/>
  <c r="N409" i="8"/>
  <c r="N226" i="8"/>
  <c r="N369" i="8"/>
  <c r="N353" i="8"/>
  <c r="N255" i="8"/>
  <c r="N338" i="8"/>
  <c r="N417" i="8"/>
  <c r="N323" i="8"/>
  <c r="N423" i="8"/>
  <c r="N305" i="8"/>
  <c r="N314" i="8"/>
  <c r="N448" i="8"/>
  <c r="N345" i="8"/>
  <c r="N370" i="8"/>
  <c r="N416" i="8"/>
  <c r="N425" i="8"/>
  <c r="N468" i="8"/>
  <c r="N439" i="8"/>
  <c r="N455" i="8"/>
  <c r="N464" i="8"/>
  <c r="N483" i="8"/>
  <c r="N491" i="8"/>
  <c r="N299" i="8"/>
  <c r="N347" i="8"/>
  <c r="N355" i="8"/>
  <c r="N432" i="8"/>
  <c r="N433" i="8"/>
  <c r="N489" i="8"/>
  <c r="N518" i="8"/>
  <c r="N526" i="8"/>
  <c r="N534" i="8"/>
  <c r="N542" i="8"/>
  <c r="N550" i="8"/>
  <c r="N475" i="8"/>
  <c r="N495" i="8"/>
  <c r="N499" i="8"/>
  <c r="N505" i="8"/>
  <c r="N509" i="8"/>
  <c r="N512" i="8"/>
  <c r="N520" i="8"/>
  <c r="N528" i="8"/>
  <c r="N536" i="8"/>
  <c r="N544" i="8"/>
  <c r="N552" i="8"/>
  <c r="N477" i="8"/>
  <c r="N513" i="8"/>
  <c r="N521" i="8"/>
  <c r="N529" i="8"/>
  <c r="N537" i="8"/>
  <c r="N545" i="8"/>
  <c r="N553" i="8"/>
  <c r="N561" i="8"/>
  <c r="N569" i="8"/>
  <c r="N577" i="8"/>
  <c r="N503" i="8"/>
  <c r="N566" i="8"/>
  <c r="N568" i="8"/>
  <c r="N587" i="8"/>
  <c r="N595" i="8"/>
  <c r="N603" i="8"/>
  <c r="N611" i="8"/>
  <c r="N619" i="8"/>
  <c r="N627" i="8"/>
  <c r="N635" i="8"/>
  <c r="N643" i="8"/>
  <c r="N651" i="8"/>
  <c r="N659" i="8"/>
  <c r="N560" i="8"/>
  <c r="N665" i="8"/>
  <c r="N673" i="8"/>
  <c r="N675" i="8"/>
  <c r="N681" i="8"/>
  <c r="N705" i="8"/>
  <c r="N720" i="8"/>
  <c r="N728" i="8"/>
  <c r="N736" i="8"/>
  <c r="N744" i="8"/>
  <c r="N752" i="8"/>
  <c r="N760" i="8"/>
  <c r="N768" i="8"/>
  <c r="N776" i="8"/>
  <c r="N585" i="8"/>
  <c r="N713" i="8"/>
  <c r="N721" i="8"/>
  <c r="N729" i="8"/>
  <c r="N737" i="8"/>
  <c r="N745" i="8"/>
  <c r="N753" i="8"/>
  <c r="N761" i="8"/>
  <c r="N769" i="8"/>
  <c r="N777" i="8"/>
  <c r="N785" i="8"/>
  <c r="N699" i="8"/>
  <c r="N689" i="8"/>
  <c r="N657" i="8"/>
  <c r="N617" i="8"/>
  <c r="N809" i="8"/>
  <c r="N816" i="8"/>
  <c r="N817" i="8"/>
  <c r="N641" i="8"/>
  <c r="N601" i="8"/>
  <c r="N691" i="8"/>
  <c r="N706" i="8"/>
  <c r="N801" i="8"/>
  <c r="N846" i="8"/>
  <c r="N854" i="8"/>
  <c r="N862" i="8"/>
  <c r="N870" i="8"/>
  <c r="N878" i="8"/>
  <c r="N886" i="8"/>
  <c r="N894" i="8"/>
  <c r="N902" i="8"/>
  <c r="N910" i="8"/>
  <c r="N625" i="8"/>
  <c r="N704" i="8"/>
  <c r="N800" i="8"/>
  <c r="N649" i="8"/>
  <c r="N793" i="8"/>
  <c r="N825" i="8"/>
  <c r="N832" i="8"/>
  <c r="N609" i="8"/>
  <c r="N833" i="8"/>
  <c r="J2" i="8"/>
  <c r="N998" i="8"/>
  <c r="J994" i="8"/>
  <c r="N990" i="8"/>
  <c r="J986" i="8"/>
  <c r="N982" i="8"/>
  <c r="J978" i="8"/>
  <c r="N974" i="8"/>
  <c r="J970" i="8"/>
  <c r="B968" i="8"/>
  <c r="N963" i="8"/>
  <c r="E963" i="8"/>
  <c r="N961" i="8"/>
  <c r="E961" i="8"/>
  <c r="B959" i="8"/>
  <c r="I957" i="8"/>
  <c r="F955" i="8"/>
  <c r="N955" i="8" s="1"/>
  <c r="N954" i="8"/>
  <c r="F953" i="8"/>
  <c r="N953" i="8" s="1"/>
  <c r="E952" i="8"/>
  <c r="N952" i="8" s="1"/>
  <c r="B950" i="8"/>
  <c r="F949" i="8"/>
  <c r="N949" i="8"/>
  <c r="I948" i="8"/>
  <c r="K948" i="8" s="1"/>
  <c r="M948" i="8" s="1"/>
  <c r="G945" i="8"/>
  <c r="K945" i="8" s="1"/>
  <c r="M945" i="8" s="1"/>
  <c r="I943" i="8"/>
  <c r="D940" i="8"/>
  <c r="G939" i="8"/>
  <c r="K939" i="8" s="1"/>
  <c r="C936" i="8"/>
  <c r="F936" i="8"/>
  <c r="N936" i="8"/>
  <c r="G936" i="8"/>
  <c r="K936" i="8" s="1"/>
  <c r="M936" i="8" s="1"/>
  <c r="E935" i="8"/>
  <c r="G929" i="8"/>
  <c r="K929" i="8" s="1"/>
  <c r="M929" i="8" s="1"/>
  <c r="N927" i="8"/>
  <c r="B927" i="8"/>
  <c r="H923" i="8"/>
  <c r="L923" i="8" s="1"/>
  <c r="M923" i="8" s="1"/>
  <c r="C923" i="8"/>
  <c r="D923" i="8"/>
  <c r="C921" i="8"/>
  <c r="H920" i="8"/>
  <c r="L920" i="8" s="1"/>
  <c r="D916" i="8"/>
  <c r="H913" i="8"/>
  <c r="L913" i="8" s="1"/>
  <c r="M913" i="8" s="1"/>
  <c r="B913" i="8"/>
  <c r="J913" i="8"/>
  <c r="E913" i="8"/>
  <c r="F913" i="8"/>
  <c r="N913" i="8" s="1"/>
  <c r="C911" i="8"/>
  <c r="N911" i="8" s="1"/>
  <c r="N908" i="8"/>
  <c r="M906" i="8"/>
  <c r="D905" i="8"/>
  <c r="N905" i="8" s="1"/>
  <c r="C903" i="8"/>
  <c r="N900" i="8"/>
  <c r="M898" i="8"/>
  <c r="N890" i="8"/>
  <c r="L889" i="8"/>
  <c r="M889" i="8" s="1"/>
  <c r="N882" i="8"/>
  <c r="N874" i="8"/>
  <c r="N866" i="8"/>
  <c r="N858" i="8"/>
  <c r="N850" i="8"/>
  <c r="M842" i="8"/>
  <c r="M828" i="8"/>
  <c r="J941" i="8"/>
  <c r="L941" i="8" s="1"/>
  <c r="M941" i="8" s="1"/>
  <c r="B941" i="8"/>
  <c r="J933" i="8"/>
  <c r="L933" i="8" s="1"/>
  <c r="M933" i="8" s="1"/>
  <c r="B933" i="8"/>
  <c r="J925" i="8"/>
  <c r="L925" i="8" s="1"/>
  <c r="M925" i="8" s="1"/>
  <c r="B925" i="8"/>
  <c r="J917" i="8"/>
  <c r="L917" i="8" s="1"/>
  <c r="M917" i="8" s="1"/>
  <c r="B917" i="8"/>
  <c r="G912" i="8"/>
  <c r="K912" i="8" s="1"/>
  <c r="M912" i="8" s="1"/>
  <c r="J909" i="8"/>
  <c r="L909" i="8" s="1"/>
  <c r="M909" i="8" s="1"/>
  <c r="B909" i="8"/>
  <c r="D907" i="8"/>
  <c r="G904" i="8"/>
  <c r="K904" i="8" s="1"/>
  <c r="M904" i="8" s="1"/>
  <c r="J901" i="8"/>
  <c r="L901" i="8" s="1"/>
  <c r="M901" i="8" s="1"/>
  <c r="B901" i="8"/>
  <c r="D899" i="8"/>
  <c r="F897" i="8"/>
  <c r="G896" i="8"/>
  <c r="K896" i="8" s="1"/>
  <c r="M896" i="8" s="1"/>
  <c r="J893" i="8"/>
  <c r="L893" i="8" s="1"/>
  <c r="M893" i="8" s="1"/>
  <c r="B893" i="8"/>
  <c r="C892" i="8"/>
  <c r="D891" i="8"/>
  <c r="F889" i="8"/>
  <c r="N889" i="8" s="1"/>
  <c r="G888" i="8"/>
  <c r="K888" i="8" s="1"/>
  <c r="M888" i="8" s="1"/>
  <c r="J885" i="8"/>
  <c r="L885" i="8" s="1"/>
  <c r="M885" i="8" s="1"/>
  <c r="B885" i="8"/>
  <c r="C884" i="8"/>
  <c r="D883" i="8"/>
  <c r="F881" i="8"/>
  <c r="N881" i="8" s="1"/>
  <c r="G880" i="8"/>
  <c r="K880" i="8" s="1"/>
  <c r="M880" i="8" s="1"/>
  <c r="J877" i="8"/>
  <c r="L877" i="8" s="1"/>
  <c r="M877" i="8" s="1"/>
  <c r="B877" i="8"/>
  <c r="C876" i="8"/>
  <c r="D875" i="8"/>
  <c r="F873" i="8"/>
  <c r="G872" i="8"/>
  <c r="K872" i="8" s="1"/>
  <c r="M872" i="8" s="1"/>
  <c r="J869" i="8"/>
  <c r="L869" i="8" s="1"/>
  <c r="M869" i="8" s="1"/>
  <c r="B869" i="8"/>
  <c r="C868" i="8"/>
  <c r="D867" i="8"/>
  <c r="F865" i="8"/>
  <c r="G864" i="8"/>
  <c r="K864" i="8" s="1"/>
  <c r="M864" i="8" s="1"/>
  <c r="J861" i="8"/>
  <c r="L861" i="8" s="1"/>
  <c r="M861" i="8" s="1"/>
  <c r="B861" i="8"/>
  <c r="C860" i="8"/>
  <c r="D859" i="8"/>
  <c r="F857" i="8"/>
  <c r="N857" i="8" s="1"/>
  <c r="G856" i="8"/>
  <c r="K856" i="8" s="1"/>
  <c r="M856" i="8" s="1"/>
  <c r="J853" i="8"/>
  <c r="L853" i="8" s="1"/>
  <c r="M853" i="8" s="1"/>
  <c r="B853" i="8"/>
  <c r="C852" i="8"/>
  <c r="D851" i="8"/>
  <c r="F849" i="8"/>
  <c r="G848" i="8"/>
  <c r="K848" i="8" s="1"/>
  <c r="M848" i="8" s="1"/>
  <c r="J845" i="8"/>
  <c r="L845" i="8" s="1"/>
  <c r="M845" i="8" s="1"/>
  <c r="B845" i="8"/>
  <c r="C844" i="8"/>
  <c r="D843" i="8"/>
  <c r="N840" i="8"/>
  <c r="E840" i="8"/>
  <c r="D839" i="8"/>
  <c r="B838" i="8"/>
  <c r="H835" i="8"/>
  <c r="L835" i="8" s="1"/>
  <c r="M835" i="8" s="1"/>
  <c r="F834" i="8"/>
  <c r="E831" i="8"/>
  <c r="N831" i="8" s="1"/>
  <c r="C830" i="8"/>
  <c r="B829" i="8"/>
  <c r="F828" i="8"/>
  <c r="G826" i="8"/>
  <c r="K826" i="8" s="1"/>
  <c r="M826" i="8" s="1"/>
  <c r="G824" i="8"/>
  <c r="E823" i="8"/>
  <c r="I819" i="8"/>
  <c r="N818" i="8"/>
  <c r="D818" i="8"/>
  <c r="B814" i="8"/>
  <c r="J814" i="8"/>
  <c r="C814" i="8"/>
  <c r="N814" i="8" s="1"/>
  <c r="D814" i="8"/>
  <c r="G813" i="8"/>
  <c r="K813" i="8" s="1"/>
  <c r="M813" i="8" s="1"/>
  <c r="J812" i="8"/>
  <c r="L804" i="8"/>
  <c r="M804" i="8" s="1"/>
  <c r="C802" i="8"/>
  <c r="C796" i="8"/>
  <c r="I795" i="8"/>
  <c r="F794" i="8"/>
  <c r="G794" i="8"/>
  <c r="K794" i="8" s="1"/>
  <c r="H794" i="8"/>
  <c r="L794" i="8" s="1"/>
  <c r="B789" i="8"/>
  <c r="J789" i="8"/>
  <c r="C789" i="8"/>
  <c r="N789" i="8" s="1"/>
  <c r="D789" i="8"/>
  <c r="E789" i="8"/>
  <c r="C787" i="8"/>
  <c r="D786" i="8"/>
  <c r="B780" i="8"/>
  <c r="J780" i="8"/>
  <c r="C780" i="8"/>
  <c r="D780" i="8"/>
  <c r="N780" i="8" s="1"/>
  <c r="E780" i="8"/>
  <c r="F780" i="8"/>
  <c r="M777" i="8"/>
  <c r="M761" i="8"/>
  <c r="B724" i="8"/>
  <c r="J724" i="8"/>
  <c r="C724" i="8"/>
  <c r="D724" i="8"/>
  <c r="E724" i="8"/>
  <c r="F724" i="8"/>
  <c r="N724" i="8" s="1"/>
  <c r="G724" i="8"/>
  <c r="K724" i="8" s="1"/>
  <c r="H724" i="8"/>
  <c r="L724" i="8" s="1"/>
  <c r="M708" i="8"/>
  <c r="L695" i="8"/>
  <c r="K692" i="8"/>
  <c r="N682" i="8"/>
  <c r="B680" i="8"/>
  <c r="J680" i="8"/>
  <c r="D680" i="8"/>
  <c r="C680" i="8"/>
  <c r="E680" i="8"/>
  <c r="F680" i="8"/>
  <c r="N680" i="8" s="1"/>
  <c r="G680" i="8"/>
  <c r="K680" i="8" s="1"/>
  <c r="M680" i="8" s="1"/>
  <c r="H680" i="8"/>
  <c r="L680" i="8" s="1"/>
  <c r="I680" i="8"/>
  <c r="M667" i="8"/>
  <c r="F912" i="8"/>
  <c r="N912" i="8" s="1"/>
  <c r="C907" i="8"/>
  <c r="N904" i="8"/>
  <c r="F904" i="8"/>
  <c r="C899" i="8"/>
  <c r="E897" i="8"/>
  <c r="F896" i="8"/>
  <c r="N896" i="8" s="1"/>
  <c r="J892" i="8"/>
  <c r="B892" i="8"/>
  <c r="C891" i="8"/>
  <c r="E889" i="8"/>
  <c r="N888" i="8"/>
  <c r="F888" i="8"/>
  <c r="J884" i="8"/>
  <c r="B884" i="8"/>
  <c r="C883" i="8"/>
  <c r="N883" i="8" s="1"/>
  <c r="E881" i="8"/>
  <c r="N880" i="8"/>
  <c r="F880" i="8"/>
  <c r="J876" i="8"/>
  <c r="B876" i="8"/>
  <c r="C875" i="8"/>
  <c r="E873" i="8"/>
  <c r="N872" i="8"/>
  <c r="F872" i="8"/>
  <c r="J868" i="8"/>
  <c r="B868" i="8"/>
  <c r="C867" i="8"/>
  <c r="E865" i="8"/>
  <c r="F864" i="8"/>
  <c r="N864" i="8" s="1"/>
  <c r="J860" i="8"/>
  <c r="B860" i="8"/>
  <c r="C859" i="8"/>
  <c r="E857" i="8"/>
  <c r="N856" i="8"/>
  <c r="F856" i="8"/>
  <c r="J852" i="8"/>
  <c r="B852" i="8"/>
  <c r="C851" i="8"/>
  <c r="E849" i="8"/>
  <c r="N848" i="8"/>
  <c r="F848" i="8"/>
  <c r="J844" i="8"/>
  <c r="B844" i="8"/>
  <c r="C843" i="8"/>
  <c r="N843" i="8" s="1"/>
  <c r="B839" i="8"/>
  <c r="F835" i="8"/>
  <c r="E834" i="8"/>
  <c r="D831" i="8"/>
  <c r="B830" i="8"/>
  <c r="F826" i="8"/>
  <c r="F824" i="8"/>
  <c r="E820" i="8"/>
  <c r="F820" i="8"/>
  <c r="N820" i="8" s="1"/>
  <c r="H819" i="8"/>
  <c r="L819" i="8" s="1"/>
  <c r="K815" i="8"/>
  <c r="I812" i="8"/>
  <c r="E811" i="8"/>
  <c r="F811" i="8"/>
  <c r="N811" i="8"/>
  <c r="G811" i="8"/>
  <c r="I806" i="8"/>
  <c r="C805" i="8"/>
  <c r="N805" i="8" s="1"/>
  <c r="D805" i="8"/>
  <c r="E805" i="8"/>
  <c r="K798" i="8"/>
  <c r="H795" i="8"/>
  <c r="L795" i="8" s="1"/>
  <c r="C788" i="8"/>
  <c r="N788" i="8" s="1"/>
  <c r="D788" i="8"/>
  <c r="E788" i="8"/>
  <c r="F788" i="8"/>
  <c r="J770" i="8"/>
  <c r="B732" i="8"/>
  <c r="J732" i="8"/>
  <c r="C732" i="8"/>
  <c r="D732" i="8"/>
  <c r="E732" i="8"/>
  <c r="F732" i="8"/>
  <c r="N732" i="8"/>
  <c r="G732" i="8"/>
  <c r="K732" i="8" s="1"/>
  <c r="H732" i="8"/>
  <c r="N593" i="8"/>
  <c r="N824" i="8"/>
  <c r="E824" i="8"/>
  <c r="B823" i="8"/>
  <c r="J823" i="8"/>
  <c r="L823" i="8" s="1"/>
  <c r="C823" i="8"/>
  <c r="N823" i="8" s="1"/>
  <c r="L812" i="8"/>
  <c r="F802" i="8"/>
  <c r="G802" i="8"/>
  <c r="K802" i="8" s="1"/>
  <c r="H802" i="8"/>
  <c r="D796" i="8"/>
  <c r="E796" i="8"/>
  <c r="F796" i="8"/>
  <c r="D795" i="8"/>
  <c r="D787" i="8"/>
  <c r="E787" i="8"/>
  <c r="F787" i="8"/>
  <c r="N787" i="8" s="1"/>
  <c r="G787" i="8"/>
  <c r="K787" i="8" s="1"/>
  <c r="M787" i="8" s="1"/>
  <c r="I770" i="8"/>
  <c r="K764" i="8"/>
  <c r="B740" i="8"/>
  <c r="J740" i="8"/>
  <c r="C740" i="8"/>
  <c r="D740" i="8"/>
  <c r="E740" i="8"/>
  <c r="F740" i="8"/>
  <c r="N740" i="8" s="1"/>
  <c r="G740" i="8"/>
  <c r="K740" i="8" s="1"/>
  <c r="H740" i="8"/>
  <c r="B598" i="8"/>
  <c r="J598" i="8"/>
  <c r="C598" i="8"/>
  <c r="N598" i="8" s="1"/>
  <c r="D598" i="8"/>
  <c r="E598" i="8"/>
  <c r="F598" i="8"/>
  <c r="G598" i="8"/>
  <c r="K598" i="8" s="1"/>
  <c r="H598" i="8"/>
  <c r="I598" i="8"/>
  <c r="C897" i="8"/>
  <c r="N897" i="8" s="1"/>
  <c r="H892" i="8"/>
  <c r="C889" i="8"/>
  <c r="H884" i="8"/>
  <c r="L884" i="8" s="1"/>
  <c r="C881" i="8"/>
  <c r="H876" i="8"/>
  <c r="C873" i="8"/>
  <c r="N873" i="8" s="1"/>
  <c r="H868" i="8"/>
  <c r="L868" i="8" s="1"/>
  <c r="C865" i="8"/>
  <c r="N865" i="8" s="1"/>
  <c r="H860" i="8"/>
  <c r="C857" i="8"/>
  <c r="H852" i="8"/>
  <c r="L852" i="8" s="1"/>
  <c r="C849" i="8"/>
  <c r="N849" i="8" s="1"/>
  <c r="D848" i="8"/>
  <c r="H844" i="8"/>
  <c r="B840" i="8"/>
  <c r="J840" i="8"/>
  <c r="L840" i="8" s="1"/>
  <c r="I839" i="8"/>
  <c r="D835" i="8"/>
  <c r="C834" i="8"/>
  <c r="N834" i="8" s="1"/>
  <c r="I830" i="8"/>
  <c r="K830" i="8" s="1"/>
  <c r="D826" i="8"/>
  <c r="D824" i="8"/>
  <c r="D819" i="8"/>
  <c r="G818" i="8"/>
  <c r="K818" i="8" s="1"/>
  <c r="H818" i="8"/>
  <c r="C813" i="8"/>
  <c r="D813" i="8"/>
  <c r="E813" i="8"/>
  <c r="G812" i="8"/>
  <c r="G806" i="8"/>
  <c r="K806" i="8" s="1"/>
  <c r="C795" i="8"/>
  <c r="E786" i="8"/>
  <c r="F786" i="8"/>
  <c r="N786" i="8"/>
  <c r="G786" i="8"/>
  <c r="K786" i="8" s="1"/>
  <c r="M786" i="8" s="1"/>
  <c r="H786" i="8"/>
  <c r="L786" i="8" s="1"/>
  <c r="I778" i="8"/>
  <c r="I771" i="8"/>
  <c r="C770" i="8"/>
  <c r="B764" i="8"/>
  <c r="J764" i="8"/>
  <c r="C764" i="8"/>
  <c r="D764" i="8"/>
  <c r="E764" i="8"/>
  <c r="F764" i="8"/>
  <c r="H764" i="8"/>
  <c r="B748" i="8"/>
  <c r="J748" i="8"/>
  <c r="C748" i="8"/>
  <c r="D748" i="8"/>
  <c r="E748" i="8"/>
  <c r="F748" i="8"/>
  <c r="N748" i="8" s="1"/>
  <c r="G748" i="8"/>
  <c r="K748" i="8" s="1"/>
  <c r="H748" i="8"/>
  <c r="L748" i="8" s="1"/>
  <c r="M721" i="8"/>
  <c r="N667" i="8"/>
  <c r="N941" i="8"/>
  <c r="N933" i="8"/>
  <c r="N925" i="8"/>
  <c r="N917" i="8"/>
  <c r="N909" i="8"/>
  <c r="H907" i="8"/>
  <c r="L907" i="8" s="1"/>
  <c r="M907" i="8" s="1"/>
  <c r="N901" i="8"/>
  <c r="H899" i="8"/>
  <c r="L899" i="8" s="1"/>
  <c r="M899" i="8" s="1"/>
  <c r="J897" i="8"/>
  <c r="L897" i="8" s="1"/>
  <c r="M897" i="8" s="1"/>
  <c r="B897" i="8"/>
  <c r="N893" i="8"/>
  <c r="G892" i="8"/>
  <c r="K892" i="8" s="1"/>
  <c r="H891" i="8"/>
  <c r="L891" i="8" s="1"/>
  <c r="M891" i="8" s="1"/>
  <c r="J889" i="8"/>
  <c r="B889" i="8"/>
  <c r="N885" i="8"/>
  <c r="G884" i="8"/>
  <c r="K884" i="8" s="1"/>
  <c r="H883" i="8"/>
  <c r="L883" i="8" s="1"/>
  <c r="M883" i="8" s="1"/>
  <c r="J881" i="8"/>
  <c r="L881" i="8" s="1"/>
  <c r="M881" i="8" s="1"/>
  <c r="B881" i="8"/>
  <c r="N877" i="8"/>
  <c r="G876" i="8"/>
  <c r="K876" i="8" s="1"/>
  <c r="H875" i="8"/>
  <c r="L875" i="8" s="1"/>
  <c r="M875" i="8" s="1"/>
  <c r="J873" i="8"/>
  <c r="L873" i="8" s="1"/>
  <c r="M873" i="8" s="1"/>
  <c r="B873" i="8"/>
  <c r="N869" i="8"/>
  <c r="G868" i="8"/>
  <c r="K868" i="8" s="1"/>
  <c r="H867" i="8"/>
  <c r="L867" i="8" s="1"/>
  <c r="M867" i="8" s="1"/>
  <c r="J865" i="8"/>
  <c r="L865" i="8" s="1"/>
  <c r="M865" i="8" s="1"/>
  <c r="B865" i="8"/>
  <c r="N861" i="8"/>
  <c r="G860" i="8"/>
  <c r="K860" i="8" s="1"/>
  <c r="H859" i="8"/>
  <c r="L859" i="8" s="1"/>
  <c r="M859" i="8" s="1"/>
  <c r="J857" i="8"/>
  <c r="L857" i="8" s="1"/>
  <c r="M857" i="8" s="1"/>
  <c r="B857" i="8"/>
  <c r="N853" i="8"/>
  <c r="G852" i="8"/>
  <c r="K852" i="8" s="1"/>
  <c r="M852" i="8" s="1"/>
  <c r="H851" i="8"/>
  <c r="L851" i="8" s="1"/>
  <c r="M851" i="8" s="1"/>
  <c r="J849" i="8"/>
  <c r="L849" i="8" s="1"/>
  <c r="M849" i="8" s="1"/>
  <c r="B849" i="8"/>
  <c r="N845" i="8"/>
  <c r="G844" i="8"/>
  <c r="K844" i="8" s="1"/>
  <c r="H843" i="8"/>
  <c r="L843" i="8" s="1"/>
  <c r="M843" i="8" s="1"/>
  <c r="I840" i="8"/>
  <c r="K840" i="8" s="1"/>
  <c r="M840" i="8" s="1"/>
  <c r="H839" i="8"/>
  <c r="L839" i="8" s="1"/>
  <c r="G838" i="8"/>
  <c r="K838" i="8" s="1"/>
  <c r="M838" i="8" s="1"/>
  <c r="F837" i="8"/>
  <c r="N837" i="8" s="1"/>
  <c r="C835" i="8"/>
  <c r="B834" i="8"/>
  <c r="B832" i="8"/>
  <c r="J832" i="8"/>
  <c r="L832" i="8" s="1"/>
  <c r="M832" i="8" s="1"/>
  <c r="I831" i="8"/>
  <c r="H830" i="8"/>
  <c r="L830" i="8" s="1"/>
  <c r="G829" i="8"/>
  <c r="K829" i="8" s="1"/>
  <c r="M829" i="8" s="1"/>
  <c r="E828" i="8"/>
  <c r="N828" i="8" s="1"/>
  <c r="C826" i="8"/>
  <c r="I823" i="8"/>
  <c r="D821" i="8"/>
  <c r="N821" i="8" s="1"/>
  <c r="E821" i="8"/>
  <c r="H820" i="8"/>
  <c r="L820" i="8" s="1"/>
  <c r="M820" i="8" s="1"/>
  <c r="J818" i="8"/>
  <c r="H814" i="8"/>
  <c r="N813" i="8"/>
  <c r="I811" i="8"/>
  <c r="F810" i="8"/>
  <c r="N810" i="8"/>
  <c r="G810" i="8"/>
  <c r="K810" i="8" s="1"/>
  <c r="H810" i="8"/>
  <c r="L810" i="8" s="1"/>
  <c r="I805" i="8"/>
  <c r="D804" i="8"/>
  <c r="E804" i="8"/>
  <c r="F804" i="8"/>
  <c r="J802" i="8"/>
  <c r="B798" i="8"/>
  <c r="J798" i="8"/>
  <c r="L798" i="8" s="1"/>
  <c r="C798" i="8"/>
  <c r="N798" i="8" s="1"/>
  <c r="D798" i="8"/>
  <c r="J796" i="8"/>
  <c r="E794" i="8"/>
  <c r="N794" i="8" s="1"/>
  <c r="I789" i="8"/>
  <c r="J788" i="8"/>
  <c r="B756" i="8"/>
  <c r="J756" i="8"/>
  <c r="C756" i="8"/>
  <c r="N756" i="8" s="1"/>
  <c r="D756" i="8"/>
  <c r="E756" i="8"/>
  <c r="F756" i="8"/>
  <c r="G756" i="8"/>
  <c r="K756" i="8" s="1"/>
  <c r="H756" i="8"/>
  <c r="L756" i="8" s="1"/>
  <c r="L731" i="8"/>
  <c r="M729" i="8"/>
  <c r="M689" i="8"/>
  <c r="M683" i="8"/>
  <c r="M679" i="8"/>
  <c r="N892" i="8"/>
  <c r="F892" i="8"/>
  <c r="N884" i="8"/>
  <c r="F884" i="8"/>
  <c r="F876" i="8"/>
  <c r="N876" i="8" s="1"/>
  <c r="F868" i="8"/>
  <c r="N868" i="8" s="1"/>
  <c r="N860" i="8"/>
  <c r="F860" i="8"/>
  <c r="F852" i="8"/>
  <c r="N852" i="8" s="1"/>
  <c r="F844" i="8"/>
  <c r="N844" i="8" s="1"/>
  <c r="G839" i="8"/>
  <c r="K839" i="8" s="1"/>
  <c r="M839" i="8" s="1"/>
  <c r="B824" i="8"/>
  <c r="J824" i="8"/>
  <c r="L824" i="8" s="1"/>
  <c r="E795" i="8"/>
  <c r="F795" i="8"/>
  <c r="N795" i="8"/>
  <c r="G795" i="8"/>
  <c r="L789" i="8"/>
  <c r="D770" i="8"/>
  <c r="E770" i="8"/>
  <c r="F770" i="8"/>
  <c r="N770" i="8"/>
  <c r="G770" i="8"/>
  <c r="H770" i="8"/>
  <c r="L770" i="8" s="1"/>
  <c r="N697" i="8"/>
  <c r="N576" i="8"/>
  <c r="N907" i="8"/>
  <c r="N899" i="8"/>
  <c r="N891" i="8"/>
  <c r="N875" i="8"/>
  <c r="N867" i="8"/>
  <c r="N859" i="8"/>
  <c r="N851" i="8"/>
  <c r="F839" i="8"/>
  <c r="N839" i="8" s="1"/>
  <c r="I834" i="8"/>
  <c r="K834" i="8" s="1"/>
  <c r="M834" i="8" s="1"/>
  <c r="K831" i="8"/>
  <c r="M831" i="8" s="1"/>
  <c r="F830" i="8"/>
  <c r="I824" i="8"/>
  <c r="G823" i="8"/>
  <c r="K823" i="8" s="1"/>
  <c r="F819" i="8"/>
  <c r="N819" i="8"/>
  <c r="G819" i="8"/>
  <c r="K819" i="8" s="1"/>
  <c r="M819" i="8" s="1"/>
  <c r="D812" i="8"/>
  <c r="E812" i="8"/>
  <c r="F812" i="8"/>
  <c r="N812" i="8"/>
  <c r="B806" i="8"/>
  <c r="J806" i="8"/>
  <c r="L806" i="8" s="1"/>
  <c r="C806" i="8"/>
  <c r="N806" i="8" s="1"/>
  <c r="D806" i="8"/>
  <c r="K805" i="8"/>
  <c r="M805" i="8" s="1"/>
  <c r="E802" i="8"/>
  <c r="N802" i="8" s="1"/>
  <c r="H796" i="8"/>
  <c r="K789" i="8"/>
  <c r="M789" i="8" s="1"/>
  <c r="L788" i="8"/>
  <c r="M788" i="8" s="1"/>
  <c r="I787" i="8"/>
  <c r="L780" i="8"/>
  <c r="M780" i="8" s="1"/>
  <c r="D778" i="8"/>
  <c r="E778" i="8"/>
  <c r="F778" i="8"/>
  <c r="N778" i="8"/>
  <c r="G778" i="8"/>
  <c r="K778" i="8" s="1"/>
  <c r="M778" i="8" s="1"/>
  <c r="H778" i="8"/>
  <c r="L778" i="8" s="1"/>
  <c r="C771" i="8"/>
  <c r="D771" i="8"/>
  <c r="E771" i="8"/>
  <c r="F771" i="8"/>
  <c r="N771" i="8"/>
  <c r="G771" i="8"/>
  <c r="D762" i="8"/>
  <c r="E762" i="8"/>
  <c r="F762" i="8"/>
  <c r="N762" i="8"/>
  <c r="G762" i="8"/>
  <c r="K762" i="8" s="1"/>
  <c r="H762" i="8"/>
  <c r="B762" i="8"/>
  <c r="J762" i="8"/>
  <c r="M745" i="8"/>
  <c r="M743" i="8"/>
  <c r="D710" i="8"/>
  <c r="B710" i="8"/>
  <c r="C710" i="8"/>
  <c r="E710" i="8"/>
  <c r="F710" i="8"/>
  <c r="N710" i="8" s="1"/>
  <c r="G710" i="8"/>
  <c r="H710" i="8"/>
  <c r="L710" i="8" s="1"/>
  <c r="I710" i="8"/>
  <c r="L614" i="8"/>
  <c r="J754" i="8"/>
  <c r="B754" i="8"/>
  <c r="J746" i="8"/>
  <c r="B746" i="8"/>
  <c r="J738" i="8"/>
  <c r="B738" i="8"/>
  <c r="J730" i="8"/>
  <c r="B730" i="8"/>
  <c r="J722" i="8"/>
  <c r="B722" i="8"/>
  <c r="J714" i="8"/>
  <c r="B714" i="8"/>
  <c r="B703" i="8"/>
  <c r="E693" i="8"/>
  <c r="G693" i="8"/>
  <c r="K693" i="8" s="1"/>
  <c r="M693" i="8" s="1"/>
  <c r="H690" i="8"/>
  <c r="B690" i="8"/>
  <c r="J690" i="8"/>
  <c r="I686" i="8"/>
  <c r="F684" i="8"/>
  <c r="H684" i="8"/>
  <c r="L684" i="8" s="1"/>
  <c r="G676" i="8"/>
  <c r="K676" i="8" s="1"/>
  <c r="M675" i="8"/>
  <c r="G674" i="8"/>
  <c r="K674" i="8" s="1"/>
  <c r="I672" i="8"/>
  <c r="L670" i="8"/>
  <c r="I669" i="8"/>
  <c r="I666" i="8"/>
  <c r="B662" i="8"/>
  <c r="J662" i="8"/>
  <c r="L662" i="8" s="1"/>
  <c r="C662" i="8"/>
  <c r="D662" i="8"/>
  <c r="E662" i="8"/>
  <c r="F662" i="8"/>
  <c r="N662" i="8" s="1"/>
  <c r="G662" i="8"/>
  <c r="K662" i="8" s="1"/>
  <c r="B654" i="8"/>
  <c r="J654" i="8"/>
  <c r="L654" i="8" s="1"/>
  <c r="C654" i="8"/>
  <c r="D654" i="8"/>
  <c r="E654" i="8"/>
  <c r="F654" i="8"/>
  <c r="N654" i="8" s="1"/>
  <c r="G654" i="8"/>
  <c r="K654" i="8" s="1"/>
  <c r="B646" i="8"/>
  <c r="J646" i="8"/>
  <c r="L646" i="8" s="1"/>
  <c r="C646" i="8"/>
  <c r="D646" i="8"/>
  <c r="E646" i="8"/>
  <c r="F646" i="8"/>
  <c r="N646" i="8" s="1"/>
  <c r="G646" i="8"/>
  <c r="K646" i="8" s="1"/>
  <c r="B638" i="8"/>
  <c r="J638" i="8"/>
  <c r="L638" i="8" s="1"/>
  <c r="C638" i="8"/>
  <c r="D638" i="8"/>
  <c r="E638" i="8"/>
  <c r="F638" i="8"/>
  <c r="N638" i="8" s="1"/>
  <c r="G638" i="8"/>
  <c r="K638" i="8" s="1"/>
  <c r="B630" i="8"/>
  <c r="J630" i="8"/>
  <c r="L630" i="8" s="1"/>
  <c r="C630" i="8"/>
  <c r="D630" i="8"/>
  <c r="E630" i="8"/>
  <c r="F630" i="8"/>
  <c r="N630" i="8" s="1"/>
  <c r="G630" i="8"/>
  <c r="K630" i="8" s="1"/>
  <c r="B622" i="8"/>
  <c r="J622" i="8"/>
  <c r="L622" i="8" s="1"/>
  <c r="C622" i="8"/>
  <c r="D622" i="8"/>
  <c r="E622" i="8"/>
  <c r="F622" i="8"/>
  <c r="N622" i="8" s="1"/>
  <c r="G622" i="8"/>
  <c r="K622" i="8" s="1"/>
  <c r="B614" i="8"/>
  <c r="J614" i="8"/>
  <c r="C614" i="8"/>
  <c r="D614" i="8"/>
  <c r="E614" i="8"/>
  <c r="F614" i="8"/>
  <c r="N614" i="8" s="1"/>
  <c r="G614" i="8"/>
  <c r="K614" i="8" s="1"/>
  <c r="B606" i="8"/>
  <c r="J606" i="8"/>
  <c r="L606" i="8" s="1"/>
  <c r="C606" i="8"/>
  <c r="D606" i="8"/>
  <c r="E606" i="8"/>
  <c r="F606" i="8"/>
  <c r="N606" i="8" s="1"/>
  <c r="G606" i="8"/>
  <c r="K606" i="8" s="1"/>
  <c r="M606" i="8" s="1"/>
  <c r="H578" i="8"/>
  <c r="C578" i="8"/>
  <c r="N578" i="8" s="1"/>
  <c r="D578" i="8"/>
  <c r="E578" i="8"/>
  <c r="F578" i="8"/>
  <c r="G578" i="8"/>
  <c r="K578" i="8" s="1"/>
  <c r="I578" i="8"/>
  <c r="M542" i="8"/>
  <c r="B712" i="8"/>
  <c r="J712" i="8"/>
  <c r="B696" i="8"/>
  <c r="J696" i="8"/>
  <c r="D696" i="8"/>
  <c r="C687" i="8"/>
  <c r="E687" i="8"/>
  <c r="L686" i="8"/>
  <c r="I678" i="8"/>
  <c r="C677" i="8"/>
  <c r="N677" i="8" s="1"/>
  <c r="E677" i="8"/>
  <c r="G677" i="8"/>
  <c r="K677" i="8" s="1"/>
  <c r="E676" i="8"/>
  <c r="E674" i="8"/>
  <c r="G672" i="8"/>
  <c r="K672" i="8" s="1"/>
  <c r="F669" i="8"/>
  <c r="G666" i="8"/>
  <c r="K666" i="8" s="1"/>
  <c r="N574" i="8"/>
  <c r="C572" i="8"/>
  <c r="N572" i="8" s="1"/>
  <c r="E572" i="8"/>
  <c r="F572" i="8"/>
  <c r="D572" i="8"/>
  <c r="G572" i="8"/>
  <c r="H572" i="8"/>
  <c r="L572" i="8" s="1"/>
  <c r="I572" i="8"/>
  <c r="J572" i="8"/>
  <c r="G559" i="8"/>
  <c r="H559" i="8"/>
  <c r="B559" i="8"/>
  <c r="J559" i="8"/>
  <c r="C559" i="8"/>
  <c r="D559" i="8"/>
  <c r="E559" i="8"/>
  <c r="F559" i="8"/>
  <c r="N559" i="8" s="1"/>
  <c r="I559" i="8"/>
  <c r="J816" i="8"/>
  <c r="L816" i="8" s="1"/>
  <c r="M816" i="8" s="1"/>
  <c r="C815" i="8"/>
  <c r="N815" i="8" s="1"/>
  <c r="J808" i="8"/>
  <c r="L808" i="8" s="1"/>
  <c r="M808" i="8" s="1"/>
  <c r="C807" i="8"/>
  <c r="N807" i="8" s="1"/>
  <c r="J800" i="8"/>
  <c r="L800" i="8" s="1"/>
  <c r="M800" i="8" s="1"/>
  <c r="C799" i="8"/>
  <c r="N799" i="8" s="1"/>
  <c r="J792" i="8"/>
  <c r="L792" i="8" s="1"/>
  <c r="M792" i="8" s="1"/>
  <c r="C791" i="8"/>
  <c r="N791" i="8" s="1"/>
  <c r="D790" i="8"/>
  <c r="J784" i="8"/>
  <c r="L784" i="8" s="1"/>
  <c r="C783" i="8"/>
  <c r="N783" i="8" s="1"/>
  <c r="D782" i="8"/>
  <c r="E781" i="8"/>
  <c r="J776" i="8"/>
  <c r="L776" i="8" s="1"/>
  <c r="M776" i="8" s="1"/>
  <c r="C775" i="8"/>
  <c r="N775" i="8" s="1"/>
  <c r="D774" i="8"/>
  <c r="E773" i="8"/>
  <c r="J768" i="8"/>
  <c r="L768" i="8" s="1"/>
  <c r="M768" i="8" s="1"/>
  <c r="C767" i="8"/>
  <c r="N767" i="8" s="1"/>
  <c r="D766" i="8"/>
  <c r="E765" i="8"/>
  <c r="G763" i="8"/>
  <c r="K763" i="8" s="1"/>
  <c r="M763" i="8" s="1"/>
  <c r="J760" i="8"/>
  <c r="L760" i="8" s="1"/>
  <c r="M760" i="8" s="1"/>
  <c r="C759" i="8"/>
  <c r="N759" i="8" s="1"/>
  <c r="D758" i="8"/>
  <c r="E757" i="8"/>
  <c r="G755" i="8"/>
  <c r="K755" i="8" s="1"/>
  <c r="M755" i="8" s="1"/>
  <c r="H754" i="8"/>
  <c r="L754" i="8" s="1"/>
  <c r="J752" i="8"/>
  <c r="L752" i="8" s="1"/>
  <c r="M752" i="8" s="1"/>
  <c r="C751" i="8"/>
  <c r="N751" i="8" s="1"/>
  <c r="D750" i="8"/>
  <c r="E749" i="8"/>
  <c r="G747" i="8"/>
  <c r="K747" i="8" s="1"/>
  <c r="M747" i="8" s="1"/>
  <c r="H746" i="8"/>
  <c r="L746" i="8" s="1"/>
  <c r="J744" i="8"/>
  <c r="L744" i="8" s="1"/>
  <c r="M744" i="8" s="1"/>
  <c r="C743" i="8"/>
  <c r="N743" i="8" s="1"/>
  <c r="D742" i="8"/>
  <c r="E741" i="8"/>
  <c r="G739" i="8"/>
  <c r="K739" i="8" s="1"/>
  <c r="M739" i="8" s="1"/>
  <c r="H738" i="8"/>
  <c r="J736" i="8"/>
  <c r="L736" i="8" s="1"/>
  <c r="M736" i="8" s="1"/>
  <c r="C735" i="8"/>
  <c r="N735" i="8" s="1"/>
  <c r="D734" i="8"/>
  <c r="E733" i="8"/>
  <c r="G731" i="8"/>
  <c r="K731" i="8" s="1"/>
  <c r="M731" i="8" s="1"/>
  <c r="H730" i="8"/>
  <c r="L730" i="8" s="1"/>
  <c r="J728" i="8"/>
  <c r="L728" i="8" s="1"/>
  <c r="M728" i="8" s="1"/>
  <c r="C727" i="8"/>
  <c r="N727" i="8" s="1"/>
  <c r="D726" i="8"/>
  <c r="E725" i="8"/>
  <c r="G723" i="8"/>
  <c r="K723" i="8" s="1"/>
  <c r="M723" i="8" s="1"/>
  <c r="H722" i="8"/>
  <c r="L722" i="8" s="1"/>
  <c r="J720" i="8"/>
  <c r="L720" i="8" s="1"/>
  <c r="M720" i="8" s="1"/>
  <c r="C719" i="8"/>
  <c r="N719" i="8" s="1"/>
  <c r="D718" i="8"/>
  <c r="E717" i="8"/>
  <c r="G715" i="8"/>
  <c r="K715" i="8" s="1"/>
  <c r="M715" i="8" s="1"/>
  <c r="H714" i="8"/>
  <c r="L714" i="8" s="1"/>
  <c r="I712" i="8"/>
  <c r="H711" i="8"/>
  <c r="L711" i="8" s="1"/>
  <c r="F709" i="8"/>
  <c r="D708" i="8"/>
  <c r="C707" i="8"/>
  <c r="N707" i="8" s="1"/>
  <c r="B706" i="8"/>
  <c r="B704" i="8"/>
  <c r="J704" i="8"/>
  <c r="L704" i="8" s="1"/>
  <c r="M704" i="8" s="1"/>
  <c r="I703" i="8"/>
  <c r="H702" i="8"/>
  <c r="L702" i="8" s="1"/>
  <c r="D701" i="8"/>
  <c r="N701" i="8" s="1"/>
  <c r="F700" i="8"/>
  <c r="N700" i="8" s="1"/>
  <c r="H700" i="8"/>
  <c r="L700" i="8" s="1"/>
  <c r="M700" i="8" s="1"/>
  <c r="E698" i="8"/>
  <c r="G695" i="8"/>
  <c r="K695" i="8" s="1"/>
  <c r="M695" i="8" s="1"/>
  <c r="I693" i="8"/>
  <c r="D692" i="8"/>
  <c r="I690" i="8"/>
  <c r="E688" i="8"/>
  <c r="J687" i="8"/>
  <c r="G686" i="8"/>
  <c r="K686" i="8" s="1"/>
  <c r="M686" i="8" s="1"/>
  <c r="I684" i="8"/>
  <c r="H678" i="8"/>
  <c r="C676" i="8"/>
  <c r="D674" i="8"/>
  <c r="F672" i="8"/>
  <c r="D669" i="8"/>
  <c r="E666" i="8"/>
  <c r="L665" i="8"/>
  <c r="M665" i="8" s="1"/>
  <c r="J661" i="8"/>
  <c r="J653" i="8"/>
  <c r="J645" i="8"/>
  <c r="J637" i="8"/>
  <c r="J629" i="8"/>
  <c r="J621" i="8"/>
  <c r="J613" i="8"/>
  <c r="J605" i="8"/>
  <c r="C581" i="8"/>
  <c r="D581" i="8"/>
  <c r="E581" i="8"/>
  <c r="F581" i="8"/>
  <c r="N581" i="8"/>
  <c r="G581" i="8"/>
  <c r="K581" i="8" s="1"/>
  <c r="H581" i="8"/>
  <c r="L581" i="8" s="1"/>
  <c r="J815" i="8"/>
  <c r="L815" i="8" s="1"/>
  <c r="J807" i="8"/>
  <c r="L807" i="8" s="1"/>
  <c r="M807" i="8" s="1"/>
  <c r="J799" i="8"/>
  <c r="L799" i="8" s="1"/>
  <c r="M799" i="8" s="1"/>
  <c r="J791" i="8"/>
  <c r="L791" i="8" s="1"/>
  <c r="M791" i="8" s="1"/>
  <c r="C790" i="8"/>
  <c r="N790" i="8" s="1"/>
  <c r="J783" i="8"/>
  <c r="L783" i="8" s="1"/>
  <c r="M783" i="8" s="1"/>
  <c r="C782" i="8"/>
  <c r="D781" i="8"/>
  <c r="J775" i="8"/>
  <c r="L775" i="8" s="1"/>
  <c r="M775" i="8" s="1"/>
  <c r="C774" i="8"/>
  <c r="N774" i="8" s="1"/>
  <c r="D773" i="8"/>
  <c r="J767" i="8"/>
  <c r="L767" i="8" s="1"/>
  <c r="M767" i="8" s="1"/>
  <c r="C766" i="8"/>
  <c r="D765" i="8"/>
  <c r="F763" i="8"/>
  <c r="J759" i="8"/>
  <c r="L759" i="8" s="1"/>
  <c r="M759" i="8" s="1"/>
  <c r="C758" i="8"/>
  <c r="N758" i="8" s="1"/>
  <c r="D757" i="8"/>
  <c r="F755" i="8"/>
  <c r="G754" i="8"/>
  <c r="K754" i="8" s="1"/>
  <c r="J751" i="8"/>
  <c r="L751" i="8" s="1"/>
  <c r="M751" i="8" s="1"/>
  <c r="C750" i="8"/>
  <c r="N750" i="8" s="1"/>
  <c r="D749" i="8"/>
  <c r="F747" i="8"/>
  <c r="N747" i="8" s="1"/>
  <c r="G746" i="8"/>
  <c r="K746" i="8" s="1"/>
  <c r="M746" i="8" s="1"/>
  <c r="J743" i="8"/>
  <c r="L743" i="8" s="1"/>
  <c r="C742" i="8"/>
  <c r="D741" i="8"/>
  <c r="F739" i="8"/>
  <c r="N739" i="8" s="1"/>
  <c r="G738" i="8"/>
  <c r="K738" i="8" s="1"/>
  <c r="J735" i="8"/>
  <c r="L735" i="8" s="1"/>
  <c r="M735" i="8" s="1"/>
  <c r="C734" i="8"/>
  <c r="N734" i="8" s="1"/>
  <c r="D733" i="8"/>
  <c r="F731" i="8"/>
  <c r="N731" i="8" s="1"/>
  <c r="G730" i="8"/>
  <c r="K730" i="8" s="1"/>
  <c r="J727" i="8"/>
  <c r="L727" i="8" s="1"/>
  <c r="M727" i="8" s="1"/>
  <c r="C726" i="8"/>
  <c r="N726" i="8" s="1"/>
  <c r="D725" i="8"/>
  <c r="F723" i="8"/>
  <c r="G722" i="8"/>
  <c r="K722" i="8" s="1"/>
  <c r="J719" i="8"/>
  <c r="L719" i="8" s="1"/>
  <c r="M719" i="8" s="1"/>
  <c r="C718" i="8"/>
  <c r="N718" i="8" s="1"/>
  <c r="D717" i="8"/>
  <c r="F715" i="8"/>
  <c r="N715" i="8" s="1"/>
  <c r="G714" i="8"/>
  <c r="K714" i="8" s="1"/>
  <c r="M714" i="8" s="1"/>
  <c r="H712" i="8"/>
  <c r="G711" i="8"/>
  <c r="K711" i="8" s="1"/>
  <c r="N709" i="8"/>
  <c r="D709" i="8"/>
  <c r="C708" i="8"/>
  <c r="B707" i="8"/>
  <c r="H703" i="8"/>
  <c r="L703" i="8" s="1"/>
  <c r="G702" i="8"/>
  <c r="K702" i="8" s="1"/>
  <c r="M702" i="8" s="1"/>
  <c r="C701" i="8"/>
  <c r="N698" i="8"/>
  <c r="D698" i="8"/>
  <c r="I696" i="8"/>
  <c r="F695" i="8"/>
  <c r="D694" i="8"/>
  <c r="F694" i="8"/>
  <c r="N694" i="8" s="1"/>
  <c r="H693" i="8"/>
  <c r="L693" i="8" s="1"/>
  <c r="C692" i="8"/>
  <c r="G690" i="8"/>
  <c r="N688" i="8"/>
  <c r="I687" i="8"/>
  <c r="E686" i="8"/>
  <c r="E685" i="8"/>
  <c r="N685" i="8" s="1"/>
  <c r="G685" i="8"/>
  <c r="K685" i="8" s="1"/>
  <c r="M685" i="8" s="1"/>
  <c r="G684" i="8"/>
  <c r="K684" i="8" s="1"/>
  <c r="H682" i="8"/>
  <c r="B682" i="8"/>
  <c r="J682" i="8"/>
  <c r="G678" i="8"/>
  <c r="K678" i="8" s="1"/>
  <c r="J677" i="8"/>
  <c r="L677" i="8" s="1"/>
  <c r="E672" i="8"/>
  <c r="B670" i="8"/>
  <c r="J670" i="8"/>
  <c r="D670" i="8"/>
  <c r="F670" i="8"/>
  <c r="N670" i="8"/>
  <c r="G670" i="8"/>
  <c r="K670" i="8" s="1"/>
  <c r="M670" i="8" s="1"/>
  <c r="I661" i="8"/>
  <c r="I653" i="8"/>
  <c r="I645" i="8"/>
  <c r="I637" i="8"/>
  <c r="I629" i="8"/>
  <c r="I621" i="8"/>
  <c r="I613" i="8"/>
  <c r="I605" i="8"/>
  <c r="C589" i="8"/>
  <c r="N589" i="8" s="1"/>
  <c r="D589" i="8"/>
  <c r="E589" i="8"/>
  <c r="F589" i="8"/>
  <c r="G589" i="8"/>
  <c r="K589" i="8" s="1"/>
  <c r="H589" i="8"/>
  <c r="L589" i="8" s="1"/>
  <c r="I582" i="8"/>
  <c r="M580" i="8"/>
  <c r="J790" i="8"/>
  <c r="L790" i="8" s="1"/>
  <c r="M790" i="8" s="1"/>
  <c r="J782" i="8"/>
  <c r="L782" i="8" s="1"/>
  <c r="M782" i="8" s="1"/>
  <c r="C781" i="8"/>
  <c r="J774" i="8"/>
  <c r="L774" i="8" s="1"/>
  <c r="M774" i="8" s="1"/>
  <c r="C773" i="8"/>
  <c r="N773" i="8" s="1"/>
  <c r="J766" i="8"/>
  <c r="L766" i="8" s="1"/>
  <c r="M766" i="8" s="1"/>
  <c r="C765" i="8"/>
  <c r="N765" i="8" s="1"/>
  <c r="E763" i="8"/>
  <c r="J758" i="8"/>
  <c r="L758" i="8" s="1"/>
  <c r="M758" i="8" s="1"/>
  <c r="C757" i="8"/>
  <c r="N757" i="8" s="1"/>
  <c r="E755" i="8"/>
  <c r="N754" i="8"/>
  <c r="F754" i="8"/>
  <c r="J750" i="8"/>
  <c r="L750" i="8" s="1"/>
  <c r="M750" i="8" s="1"/>
  <c r="C749" i="8"/>
  <c r="N749" i="8" s="1"/>
  <c r="E747" i="8"/>
  <c r="F746" i="8"/>
  <c r="N746" i="8" s="1"/>
  <c r="J742" i="8"/>
  <c r="L742" i="8" s="1"/>
  <c r="M742" i="8" s="1"/>
  <c r="C741" i="8"/>
  <c r="N741" i="8" s="1"/>
  <c r="E739" i="8"/>
  <c r="F738" i="8"/>
  <c r="N738" i="8" s="1"/>
  <c r="J734" i="8"/>
  <c r="L734" i="8" s="1"/>
  <c r="M734" i="8" s="1"/>
  <c r="C733" i="8"/>
  <c r="E731" i="8"/>
  <c r="F730" i="8"/>
  <c r="N730" i="8" s="1"/>
  <c r="J726" i="8"/>
  <c r="L726" i="8" s="1"/>
  <c r="M726" i="8" s="1"/>
  <c r="C725" i="8"/>
  <c r="N725" i="8" s="1"/>
  <c r="E723" i="8"/>
  <c r="N723" i="8" s="1"/>
  <c r="N722" i="8"/>
  <c r="F722" i="8"/>
  <c r="J718" i="8"/>
  <c r="L718" i="8" s="1"/>
  <c r="M718" i="8" s="1"/>
  <c r="C717" i="8"/>
  <c r="E715" i="8"/>
  <c r="F714" i="8"/>
  <c r="N714" i="8" s="1"/>
  <c r="G712" i="8"/>
  <c r="K712" i="8" s="1"/>
  <c r="F711" i="8"/>
  <c r="C709" i="8"/>
  <c r="G703" i="8"/>
  <c r="K703" i="8" s="1"/>
  <c r="M703" i="8" s="1"/>
  <c r="F702" i="8"/>
  <c r="H696" i="8"/>
  <c r="L696" i="8" s="1"/>
  <c r="D695" i="8"/>
  <c r="F693" i="8"/>
  <c r="F690" i="8"/>
  <c r="N690" i="8" s="1"/>
  <c r="B688" i="8"/>
  <c r="J688" i="8"/>
  <c r="L688" i="8" s="1"/>
  <c r="M688" i="8" s="1"/>
  <c r="D688" i="8"/>
  <c r="H687" i="8"/>
  <c r="L687" i="8" s="1"/>
  <c r="C686" i="8"/>
  <c r="E684" i="8"/>
  <c r="E678" i="8"/>
  <c r="D676" i="8"/>
  <c r="F676" i="8"/>
  <c r="N676" i="8" s="1"/>
  <c r="H676" i="8"/>
  <c r="L676" i="8" s="1"/>
  <c r="F674" i="8"/>
  <c r="N674" i="8"/>
  <c r="H674" i="8"/>
  <c r="B674" i="8"/>
  <c r="J674" i="8"/>
  <c r="C669" i="8"/>
  <c r="E669" i="8"/>
  <c r="G669" i="8"/>
  <c r="K669" i="8" s="1"/>
  <c r="M669" i="8" s="1"/>
  <c r="H669" i="8"/>
  <c r="L669" i="8" s="1"/>
  <c r="F666" i="8"/>
  <c r="N666" i="8" s="1"/>
  <c r="H666" i="8"/>
  <c r="L666" i="8" s="1"/>
  <c r="B666" i="8"/>
  <c r="J666" i="8"/>
  <c r="C666" i="8"/>
  <c r="C597" i="8"/>
  <c r="D597" i="8"/>
  <c r="E597" i="8"/>
  <c r="N597" i="8" s="1"/>
  <c r="F597" i="8"/>
  <c r="G597" i="8"/>
  <c r="K597" i="8" s="1"/>
  <c r="M597" i="8" s="1"/>
  <c r="H597" i="8"/>
  <c r="L597" i="8" s="1"/>
  <c r="J781" i="8"/>
  <c r="L781" i="8" s="1"/>
  <c r="M781" i="8" s="1"/>
  <c r="J773" i="8"/>
  <c r="L773" i="8" s="1"/>
  <c r="M773" i="8" s="1"/>
  <c r="J765" i="8"/>
  <c r="L765" i="8" s="1"/>
  <c r="M765" i="8" s="1"/>
  <c r="D763" i="8"/>
  <c r="N763" i="8" s="1"/>
  <c r="J757" i="8"/>
  <c r="L757" i="8" s="1"/>
  <c r="M757" i="8" s="1"/>
  <c r="D755" i="8"/>
  <c r="N755" i="8" s="1"/>
  <c r="E754" i="8"/>
  <c r="J749" i="8"/>
  <c r="L749" i="8" s="1"/>
  <c r="M749" i="8" s="1"/>
  <c r="D747" i="8"/>
  <c r="E746" i="8"/>
  <c r="J741" i="8"/>
  <c r="L741" i="8" s="1"/>
  <c r="M741" i="8" s="1"/>
  <c r="D739" i="8"/>
  <c r="E738" i="8"/>
  <c r="J733" i="8"/>
  <c r="L733" i="8" s="1"/>
  <c r="M733" i="8" s="1"/>
  <c r="D731" i="8"/>
  <c r="E730" i="8"/>
  <c r="J725" i="8"/>
  <c r="L725" i="8" s="1"/>
  <c r="M725" i="8" s="1"/>
  <c r="D723" i="8"/>
  <c r="E722" i="8"/>
  <c r="J717" i="8"/>
  <c r="L717" i="8" s="1"/>
  <c r="M717" i="8" s="1"/>
  <c r="D715" i="8"/>
  <c r="E714" i="8"/>
  <c r="F712" i="8"/>
  <c r="E711" i="8"/>
  <c r="N711" i="8" s="1"/>
  <c r="B709" i="8"/>
  <c r="F708" i="8"/>
  <c r="N708" i="8"/>
  <c r="F703" i="8"/>
  <c r="N703" i="8" s="1"/>
  <c r="N702" i="8"/>
  <c r="E702" i="8"/>
  <c r="E701" i="8"/>
  <c r="G701" i="8"/>
  <c r="K701" i="8" s="1"/>
  <c r="M701" i="8" s="1"/>
  <c r="H698" i="8"/>
  <c r="B698" i="8"/>
  <c r="J698" i="8"/>
  <c r="G696" i="8"/>
  <c r="N695" i="8"/>
  <c r="D693" i="8"/>
  <c r="F692" i="8"/>
  <c r="N692" i="8"/>
  <c r="H692" i="8"/>
  <c r="L692" i="8" s="1"/>
  <c r="E690" i="8"/>
  <c r="G687" i="8"/>
  <c r="K687" i="8" s="1"/>
  <c r="M687" i="8" s="1"/>
  <c r="H672" i="8"/>
  <c r="B672" i="8"/>
  <c r="J672" i="8"/>
  <c r="D672" i="8"/>
  <c r="M671" i="8"/>
  <c r="C661" i="8"/>
  <c r="D661" i="8"/>
  <c r="E661" i="8"/>
  <c r="F661" i="8"/>
  <c r="N661" i="8"/>
  <c r="G661" i="8"/>
  <c r="K661" i="8" s="1"/>
  <c r="H661" i="8"/>
  <c r="L661" i="8" s="1"/>
  <c r="C653" i="8"/>
  <c r="D653" i="8"/>
  <c r="E653" i="8"/>
  <c r="F653" i="8"/>
  <c r="N653" i="8" s="1"/>
  <c r="G653" i="8"/>
  <c r="K653" i="8" s="1"/>
  <c r="M653" i="8" s="1"/>
  <c r="H653" i="8"/>
  <c r="L653" i="8" s="1"/>
  <c r="C645" i="8"/>
  <c r="N645" i="8" s="1"/>
  <c r="D645" i="8"/>
  <c r="E645" i="8"/>
  <c r="F645" i="8"/>
  <c r="G645" i="8"/>
  <c r="K645" i="8" s="1"/>
  <c r="H645" i="8"/>
  <c r="L645" i="8" s="1"/>
  <c r="C637" i="8"/>
  <c r="D637" i="8"/>
  <c r="E637" i="8"/>
  <c r="F637" i="8"/>
  <c r="N637" i="8" s="1"/>
  <c r="G637" i="8"/>
  <c r="K637" i="8" s="1"/>
  <c r="M637" i="8" s="1"/>
  <c r="H637" i="8"/>
  <c r="L637" i="8" s="1"/>
  <c r="C629" i="8"/>
  <c r="D629" i="8"/>
  <c r="E629" i="8"/>
  <c r="F629" i="8"/>
  <c r="N629" i="8" s="1"/>
  <c r="G629" i="8"/>
  <c r="H629" i="8"/>
  <c r="L629" i="8" s="1"/>
  <c r="C621" i="8"/>
  <c r="D621" i="8"/>
  <c r="E621" i="8"/>
  <c r="F621" i="8"/>
  <c r="N621" i="8"/>
  <c r="G621" i="8"/>
  <c r="K621" i="8" s="1"/>
  <c r="H621" i="8"/>
  <c r="C613" i="8"/>
  <c r="D613" i="8"/>
  <c r="E613" i="8"/>
  <c r="N613" i="8" s="1"/>
  <c r="F613" i="8"/>
  <c r="G613" i="8"/>
  <c r="K613" i="8" s="1"/>
  <c r="H613" i="8"/>
  <c r="C605" i="8"/>
  <c r="D605" i="8"/>
  <c r="E605" i="8"/>
  <c r="F605" i="8"/>
  <c r="N605" i="8" s="1"/>
  <c r="G605" i="8"/>
  <c r="K605" i="8" s="1"/>
  <c r="H605" i="8"/>
  <c r="L605" i="8" s="1"/>
  <c r="B582" i="8"/>
  <c r="J582" i="8"/>
  <c r="L582" i="8" s="1"/>
  <c r="C582" i="8"/>
  <c r="D582" i="8"/>
  <c r="E582" i="8"/>
  <c r="F582" i="8"/>
  <c r="N582" i="8" s="1"/>
  <c r="G582" i="8"/>
  <c r="K582" i="8" s="1"/>
  <c r="E712" i="8"/>
  <c r="N712" i="8" s="1"/>
  <c r="D711" i="8"/>
  <c r="E703" i="8"/>
  <c r="C702" i="8"/>
  <c r="F696" i="8"/>
  <c r="N696" i="8" s="1"/>
  <c r="C695" i="8"/>
  <c r="E695" i="8"/>
  <c r="N693" i="8"/>
  <c r="C693" i="8"/>
  <c r="D690" i="8"/>
  <c r="F687" i="8"/>
  <c r="N687" i="8" s="1"/>
  <c r="D686" i="8"/>
  <c r="N686" i="8" s="1"/>
  <c r="F686" i="8"/>
  <c r="B678" i="8"/>
  <c r="J678" i="8"/>
  <c r="D678" i="8"/>
  <c r="F678" i="8"/>
  <c r="N678" i="8" s="1"/>
  <c r="M644" i="8"/>
  <c r="M628" i="8"/>
  <c r="M620" i="8"/>
  <c r="M591" i="8"/>
  <c r="B590" i="8"/>
  <c r="J590" i="8"/>
  <c r="L590" i="8" s="1"/>
  <c r="C590" i="8"/>
  <c r="D590" i="8"/>
  <c r="E590" i="8"/>
  <c r="F590" i="8"/>
  <c r="N590" i="8" s="1"/>
  <c r="G590" i="8"/>
  <c r="K590" i="8" s="1"/>
  <c r="J578" i="8"/>
  <c r="N562" i="8"/>
  <c r="B538" i="8"/>
  <c r="J538" i="8"/>
  <c r="D538" i="8"/>
  <c r="E538" i="8"/>
  <c r="N538" i="8" s="1"/>
  <c r="F538" i="8"/>
  <c r="G538" i="8"/>
  <c r="K538" i="8" s="1"/>
  <c r="H538" i="8"/>
  <c r="C538" i="8"/>
  <c r="I538" i="8"/>
  <c r="B546" i="8"/>
  <c r="J546" i="8"/>
  <c r="D546" i="8"/>
  <c r="E546" i="8"/>
  <c r="F546" i="8"/>
  <c r="N546" i="8" s="1"/>
  <c r="G546" i="8"/>
  <c r="H546" i="8"/>
  <c r="K524" i="8"/>
  <c r="D508" i="8"/>
  <c r="B508" i="8"/>
  <c r="C508" i="8"/>
  <c r="E508" i="8"/>
  <c r="F508" i="8"/>
  <c r="N508" i="8" s="1"/>
  <c r="G508" i="8"/>
  <c r="H508" i="8"/>
  <c r="L508" i="8" s="1"/>
  <c r="I508" i="8"/>
  <c r="M497" i="8"/>
  <c r="E664" i="8"/>
  <c r="C658" i="8"/>
  <c r="E656" i="8"/>
  <c r="C650" i="8"/>
  <c r="E648" i="8"/>
  <c r="C642" i="8"/>
  <c r="N642" i="8" s="1"/>
  <c r="E640" i="8"/>
  <c r="C634" i="8"/>
  <c r="E632" i="8"/>
  <c r="C626" i="8"/>
  <c r="E624" i="8"/>
  <c r="C618" i="8"/>
  <c r="N618" i="8" s="1"/>
  <c r="E616" i="8"/>
  <c r="C610" i="8"/>
  <c r="N610" i="8" s="1"/>
  <c r="E608" i="8"/>
  <c r="C602" i="8"/>
  <c r="E600" i="8"/>
  <c r="F599" i="8"/>
  <c r="C594" i="8"/>
  <c r="N594" i="8" s="1"/>
  <c r="E592" i="8"/>
  <c r="F591" i="8"/>
  <c r="N591" i="8" s="1"/>
  <c r="C586" i="8"/>
  <c r="E584" i="8"/>
  <c r="N583" i="8"/>
  <c r="F583" i="8"/>
  <c r="H575" i="8"/>
  <c r="L575" i="8" s="1"/>
  <c r="C575" i="8"/>
  <c r="N575" i="8" s="1"/>
  <c r="L574" i="8"/>
  <c r="M574" i="8" s="1"/>
  <c r="C571" i="8"/>
  <c r="I570" i="8"/>
  <c r="E567" i="8"/>
  <c r="F565" i="8"/>
  <c r="N565" i="8" s="1"/>
  <c r="I564" i="8"/>
  <c r="D563" i="8"/>
  <c r="N563" i="8" s="1"/>
  <c r="F563" i="8"/>
  <c r="G563" i="8"/>
  <c r="K563" i="8" s="1"/>
  <c r="M563" i="8" s="1"/>
  <c r="I540" i="8"/>
  <c r="K540" i="8" s="1"/>
  <c r="L533" i="8"/>
  <c r="M533" i="8" s="1"/>
  <c r="K532" i="8"/>
  <c r="H524" i="8"/>
  <c r="L524" i="8" s="1"/>
  <c r="B524" i="8"/>
  <c r="J524" i="8"/>
  <c r="C524" i="8"/>
  <c r="D524" i="8"/>
  <c r="E524" i="8"/>
  <c r="F524" i="8"/>
  <c r="N524" i="8" s="1"/>
  <c r="N510" i="8"/>
  <c r="M506" i="8"/>
  <c r="N504" i="8"/>
  <c r="M503" i="8"/>
  <c r="E679" i="8"/>
  <c r="N679" i="8" s="1"/>
  <c r="E671" i="8"/>
  <c r="N671" i="8" s="1"/>
  <c r="H668" i="8"/>
  <c r="L668" i="8" s="1"/>
  <c r="M668" i="8" s="1"/>
  <c r="D664" i="8"/>
  <c r="N664" i="8" s="1"/>
  <c r="E663" i="8"/>
  <c r="N663" i="8" s="1"/>
  <c r="H660" i="8"/>
  <c r="L660" i="8" s="1"/>
  <c r="M660" i="8" s="1"/>
  <c r="J658" i="8"/>
  <c r="B658" i="8"/>
  <c r="D656" i="8"/>
  <c r="N656" i="8" s="1"/>
  <c r="E655" i="8"/>
  <c r="N655" i="8" s="1"/>
  <c r="H652" i="8"/>
  <c r="L652" i="8" s="1"/>
  <c r="M652" i="8" s="1"/>
  <c r="J650" i="8"/>
  <c r="B650" i="8"/>
  <c r="D648" i="8"/>
  <c r="N648" i="8" s="1"/>
  <c r="E647" i="8"/>
  <c r="N647" i="8" s="1"/>
  <c r="H644" i="8"/>
  <c r="L644" i="8" s="1"/>
  <c r="J642" i="8"/>
  <c r="B642" i="8"/>
  <c r="D640" i="8"/>
  <c r="N640" i="8" s="1"/>
  <c r="E639" i="8"/>
  <c r="N639" i="8" s="1"/>
  <c r="H636" i="8"/>
  <c r="L636" i="8" s="1"/>
  <c r="M636" i="8" s="1"/>
  <c r="J634" i="8"/>
  <c r="B634" i="8"/>
  <c r="D632" i="8"/>
  <c r="N632" i="8" s="1"/>
  <c r="E631" i="8"/>
  <c r="N631" i="8" s="1"/>
  <c r="H628" i="8"/>
  <c r="L628" i="8" s="1"/>
  <c r="J626" i="8"/>
  <c r="B626" i="8"/>
  <c r="D624" i="8"/>
  <c r="E623" i="8"/>
  <c r="N623" i="8" s="1"/>
  <c r="H620" i="8"/>
  <c r="L620" i="8" s="1"/>
  <c r="J618" i="8"/>
  <c r="B618" i="8"/>
  <c r="D616" i="8"/>
  <c r="E615" i="8"/>
  <c r="N615" i="8" s="1"/>
  <c r="H612" i="8"/>
  <c r="L612" i="8" s="1"/>
  <c r="M612" i="8" s="1"/>
  <c r="J610" i="8"/>
  <c r="B610" i="8"/>
  <c r="D608" i="8"/>
  <c r="N608" i="8" s="1"/>
  <c r="E607" i="8"/>
  <c r="N607" i="8" s="1"/>
  <c r="H604" i="8"/>
  <c r="L604" i="8" s="1"/>
  <c r="M604" i="8" s="1"/>
  <c r="J602" i="8"/>
  <c r="B602" i="8"/>
  <c r="D600" i="8"/>
  <c r="N600" i="8" s="1"/>
  <c r="E599" i="8"/>
  <c r="H596" i="8"/>
  <c r="L596" i="8" s="1"/>
  <c r="M596" i="8" s="1"/>
  <c r="J594" i="8"/>
  <c r="B594" i="8"/>
  <c r="D592" i="8"/>
  <c r="N592" i="8" s="1"/>
  <c r="E591" i="8"/>
  <c r="H588" i="8"/>
  <c r="L588" i="8" s="1"/>
  <c r="M588" i="8" s="1"/>
  <c r="J586" i="8"/>
  <c r="B586" i="8"/>
  <c r="D584" i="8"/>
  <c r="N584" i="8" s="1"/>
  <c r="E583" i="8"/>
  <c r="H580" i="8"/>
  <c r="L580" i="8" s="1"/>
  <c r="I579" i="8"/>
  <c r="K579" i="8" s="1"/>
  <c r="M579" i="8" s="1"/>
  <c r="J575" i="8"/>
  <c r="F570" i="8"/>
  <c r="N570" i="8" s="1"/>
  <c r="L566" i="8"/>
  <c r="M566" i="8" s="1"/>
  <c r="H564" i="8"/>
  <c r="L564" i="8" s="1"/>
  <c r="I556" i="8"/>
  <c r="K556" i="8" s="1"/>
  <c r="H532" i="8"/>
  <c r="B532" i="8"/>
  <c r="J532" i="8"/>
  <c r="C532" i="8"/>
  <c r="D532" i="8"/>
  <c r="E532" i="8"/>
  <c r="F532" i="8"/>
  <c r="N532" i="8" s="1"/>
  <c r="M521" i="8"/>
  <c r="M513" i="8"/>
  <c r="N496" i="8"/>
  <c r="D571" i="8"/>
  <c r="F571" i="8"/>
  <c r="N571" i="8" s="1"/>
  <c r="G571" i="8"/>
  <c r="H567" i="8"/>
  <c r="B567" i="8"/>
  <c r="J567" i="8"/>
  <c r="C567" i="8"/>
  <c r="N567" i="8" s="1"/>
  <c r="B565" i="8"/>
  <c r="J565" i="8"/>
  <c r="L565" i="8" s="1"/>
  <c r="D565" i="8"/>
  <c r="E565" i="8"/>
  <c r="K564" i="8"/>
  <c r="H540" i="8"/>
  <c r="B540" i="8"/>
  <c r="J540" i="8"/>
  <c r="C540" i="8"/>
  <c r="D540" i="8"/>
  <c r="E540" i="8"/>
  <c r="F540" i="8"/>
  <c r="N540" i="8"/>
  <c r="M529" i="8"/>
  <c r="I522" i="8"/>
  <c r="N497" i="8"/>
  <c r="N668" i="8"/>
  <c r="F668" i="8"/>
  <c r="J664" i="8"/>
  <c r="L664" i="8" s="1"/>
  <c r="M664" i="8" s="1"/>
  <c r="B664" i="8"/>
  <c r="F660" i="8"/>
  <c r="N660" i="8" s="1"/>
  <c r="H658" i="8"/>
  <c r="L658" i="8" s="1"/>
  <c r="J656" i="8"/>
  <c r="L656" i="8" s="1"/>
  <c r="M656" i="8" s="1"/>
  <c r="B656" i="8"/>
  <c r="F652" i="8"/>
  <c r="N652" i="8" s="1"/>
  <c r="H650" i="8"/>
  <c r="L650" i="8" s="1"/>
  <c r="J648" i="8"/>
  <c r="L648" i="8" s="1"/>
  <c r="M648" i="8" s="1"/>
  <c r="B648" i="8"/>
  <c r="N644" i="8"/>
  <c r="F644" i="8"/>
  <c r="H642" i="8"/>
  <c r="L642" i="8" s="1"/>
  <c r="J640" i="8"/>
  <c r="L640" i="8" s="1"/>
  <c r="M640" i="8" s="1"/>
  <c r="B640" i="8"/>
  <c r="F636" i="8"/>
  <c r="N636" i="8" s="1"/>
  <c r="H634" i="8"/>
  <c r="L634" i="8" s="1"/>
  <c r="J632" i="8"/>
  <c r="L632" i="8" s="1"/>
  <c r="M632" i="8" s="1"/>
  <c r="B632" i="8"/>
  <c r="N628" i="8"/>
  <c r="F628" i="8"/>
  <c r="H626" i="8"/>
  <c r="L626" i="8" s="1"/>
  <c r="J624" i="8"/>
  <c r="L624" i="8" s="1"/>
  <c r="M624" i="8" s="1"/>
  <c r="B624" i="8"/>
  <c r="N620" i="8"/>
  <c r="F620" i="8"/>
  <c r="H618" i="8"/>
  <c r="L618" i="8" s="1"/>
  <c r="J616" i="8"/>
  <c r="L616" i="8" s="1"/>
  <c r="M616" i="8" s="1"/>
  <c r="B616" i="8"/>
  <c r="N612" i="8"/>
  <c r="F612" i="8"/>
  <c r="H610" i="8"/>
  <c r="L610" i="8" s="1"/>
  <c r="J608" i="8"/>
  <c r="L608" i="8" s="1"/>
  <c r="M608" i="8" s="1"/>
  <c r="B608" i="8"/>
  <c r="F604" i="8"/>
  <c r="N604" i="8" s="1"/>
  <c r="H602" i="8"/>
  <c r="L602" i="8" s="1"/>
  <c r="J600" i="8"/>
  <c r="L600" i="8" s="1"/>
  <c r="M600" i="8" s="1"/>
  <c r="B600" i="8"/>
  <c r="F596" i="8"/>
  <c r="N596" i="8" s="1"/>
  <c r="H594" i="8"/>
  <c r="L594" i="8" s="1"/>
  <c r="J592" i="8"/>
  <c r="L592" i="8" s="1"/>
  <c r="M592" i="8" s="1"/>
  <c r="B592" i="8"/>
  <c r="F588" i="8"/>
  <c r="N588" i="8" s="1"/>
  <c r="H586" i="8"/>
  <c r="L586" i="8" s="1"/>
  <c r="J584" i="8"/>
  <c r="L584" i="8" s="1"/>
  <c r="M584" i="8" s="1"/>
  <c r="B584" i="8"/>
  <c r="N580" i="8"/>
  <c r="F579" i="8"/>
  <c r="N579" i="8" s="1"/>
  <c r="G576" i="8"/>
  <c r="K576" i="8" s="1"/>
  <c r="B576" i="8"/>
  <c r="J576" i="8"/>
  <c r="L576" i="8" s="1"/>
  <c r="G575" i="8"/>
  <c r="K575" i="8" s="1"/>
  <c r="B573" i="8"/>
  <c r="J573" i="8"/>
  <c r="L573" i="8" s="1"/>
  <c r="M573" i="8" s="1"/>
  <c r="E573" i="8"/>
  <c r="N573" i="8" s="1"/>
  <c r="I563" i="8"/>
  <c r="E562" i="8"/>
  <c r="G562" i="8"/>
  <c r="K562" i="8" s="1"/>
  <c r="M562" i="8" s="1"/>
  <c r="H562" i="8"/>
  <c r="L562" i="8" s="1"/>
  <c r="L555" i="8"/>
  <c r="M553" i="8"/>
  <c r="H548" i="8"/>
  <c r="B548" i="8"/>
  <c r="J548" i="8"/>
  <c r="C548" i="8"/>
  <c r="D548" i="8"/>
  <c r="E548" i="8"/>
  <c r="F548" i="8"/>
  <c r="N548" i="8"/>
  <c r="M537" i="8"/>
  <c r="G658" i="8"/>
  <c r="K658" i="8" s="1"/>
  <c r="M658" i="8" s="1"/>
  <c r="G650" i="8"/>
  <c r="K650" i="8" s="1"/>
  <c r="M650" i="8" s="1"/>
  <c r="G642" i="8"/>
  <c r="K642" i="8" s="1"/>
  <c r="M642" i="8" s="1"/>
  <c r="G634" i="8"/>
  <c r="K634" i="8" s="1"/>
  <c r="M634" i="8" s="1"/>
  <c r="G626" i="8"/>
  <c r="K626" i="8" s="1"/>
  <c r="G618" i="8"/>
  <c r="K618" i="8" s="1"/>
  <c r="M618" i="8" s="1"/>
  <c r="G610" i="8"/>
  <c r="K610" i="8" s="1"/>
  <c r="M610" i="8" s="1"/>
  <c r="G602" i="8"/>
  <c r="K602" i="8" s="1"/>
  <c r="M602" i="8" s="1"/>
  <c r="G594" i="8"/>
  <c r="K594" i="8" s="1"/>
  <c r="M594" i="8" s="1"/>
  <c r="G586" i="8"/>
  <c r="K586" i="8" s="1"/>
  <c r="M586" i="8" s="1"/>
  <c r="J571" i="8"/>
  <c r="L571" i="8" s="1"/>
  <c r="L528" i="8"/>
  <c r="M528" i="8" s="1"/>
  <c r="B522" i="8"/>
  <c r="J522" i="8"/>
  <c r="D522" i="8"/>
  <c r="E522" i="8"/>
  <c r="F522" i="8"/>
  <c r="N522" i="8" s="1"/>
  <c r="G522" i="8"/>
  <c r="K522" i="8" s="1"/>
  <c r="H522" i="8"/>
  <c r="L522" i="8" s="1"/>
  <c r="C501" i="8"/>
  <c r="E501" i="8"/>
  <c r="B501" i="8"/>
  <c r="D501" i="8"/>
  <c r="F501" i="8"/>
  <c r="N501" i="8" s="1"/>
  <c r="G501" i="8"/>
  <c r="K501" i="8" s="1"/>
  <c r="H501" i="8"/>
  <c r="L501" i="8" s="1"/>
  <c r="I501" i="8"/>
  <c r="J501" i="8"/>
  <c r="N658" i="8"/>
  <c r="N650" i="8"/>
  <c r="N634" i="8"/>
  <c r="N626" i="8"/>
  <c r="N602" i="8"/>
  <c r="N586" i="8"/>
  <c r="I571" i="8"/>
  <c r="E570" i="8"/>
  <c r="G570" i="8"/>
  <c r="K570" i="8" s="1"/>
  <c r="M570" i="8" s="1"/>
  <c r="H570" i="8"/>
  <c r="L570" i="8" s="1"/>
  <c r="I567" i="8"/>
  <c r="K567" i="8" s="1"/>
  <c r="I565" i="8"/>
  <c r="K565" i="8" s="1"/>
  <c r="M565" i="8" s="1"/>
  <c r="C564" i="8"/>
  <c r="E564" i="8"/>
  <c r="N564" i="8" s="1"/>
  <c r="F564" i="8"/>
  <c r="B556" i="8"/>
  <c r="J556" i="8"/>
  <c r="L556" i="8" s="1"/>
  <c r="C556" i="8"/>
  <c r="E556" i="8"/>
  <c r="F556" i="8"/>
  <c r="N556" i="8"/>
  <c r="B554" i="8"/>
  <c r="J554" i="8"/>
  <c r="D554" i="8"/>
  <c r="N554" i="8" s="1"/>
  <c r="E554" i="8"/>
  <c r="G554" i="8"/>
  <c r="K554" i="8" s="1"/>
  <c r="H554" i="8"/>
  <c r="I546" i="8"/>
  <c r="L536" i="8"/>
  <c r="M536" i="8" s="1"/>
  <c r="B530" i="8"/>
  <c r="J530" i="8"/>
  <c r="D530" i="8"/>
  <c r="N530" i="8" s="1"/>
  <c r="E530" i="8"/>
  <c r="F530" i="8"/>
  <c r="G530" i="8"/>
  <c r="K530" i="8" s="1"/>
  <c r="H530" i="8"/>
  <c r="L530" i="8" s="1"/>
  <c r="B514" i="8"/>
  <c r="J514" i="8"/>
  <c r="C514" i="8"/>
  <c r="D514" i="8"/>
  <c r="E514" i="8"/>
  <c r="F514" i="8"/>
  <c r="N514" i="8"/>
  <c r="G514" i="8"/>
  <c r="K514" i="8" s="1"/>
  <c r="H514" i="8"/>
  <c r="K492" i="8"/>
  <c r="M492" i="8" s="1"/>
  <c r="N487" i="8"/>
  <c r="J568" i="8"/>
  <c r="L568" i="8" s="1"/>
  <c r="M568" i="8" s="1"/>
  <c r="B568" i="8"/>
  <c r="J560" i="8"/>
  <c r="L560" i="8" s="1"/>
  <c r="M560" i="8" s="1"/>
  <c r="B560" i="8"/>
  <c r="E557" i="8"/>
  <c r="G555" i="8"/>
  <c r="K555" i="8" s="1"/>
  <c r="J552" i="8"/>
  <c r="L552" i="8" s="1"/>
  <c r="M552" i="8" s="1"/>
  <c r="B552" i="8"/>
  <c r="C551" i="8"/>
  <c r="N551" i="8" s="1"/>
  <c r="E549" i="8"/>
  <c r="G547" i="8"/>
  <c r="K547" i="8" s="1"/>
  <c r="M547" i="8" s="1"/>
  <c r="J544" i="8"/>
  <c r="L544" i="8" s="1"/>
  <c r="M544" i="8" s="1"/>
  <c r="B544" i="8"/>
  <c r="C543" i="8"/>
  <c r="N543" i="8" s="1"/>
  <c r="E541" i="8"/>
  <c r="G539" i="8"/>
  <c r="K539" i="8" s="1"/>
  <c r="M539" i="8" s="1"/>
  <c r="J536" i="8"/>
  <c r="B536" i="8"/>
  <c r="C535" i="8"/>
  <c r="N535" i="8" s="1"/>
  <c r="E533" i="8"/>
  <c r="G531" i="8"/>
  <c r="K531" i="8" s="1"/>
  <c r="M531" i="8" s="1"/>
  <c r="J528" i="8"/>
  <c r="B528" i="8"/>
  <c r="C527" i="8"/>
  <c r="N527" i="8" s="1"/>
  <c r="E525" i="8"/>
  <c r="G523" i="8"/>
  <c r="K523" i="8" s="1"/>
  <c r="M523" i="8" s="1"/>
  <c r="J520" i="8"/>
  <c r="L520" i="8" s="1"/>
  <c r="M520" i="8" s="1"/>
  <c r="B520" i="8"/>
  <c r="C519" i="8"/>
  <c r="N519" i="8" s="1"/>
  <c r="E517" i="8"/>
  <c r="F516" i="8"/>
  <c r="N516" i="8" s="1"/>
  <c r="G515" i="8"/>
  <c r="K515" i="8" s="1"/>
  <c r="M515" i="8" s="1"/>
  <c r="J512" i="8"/>
  <c r="L512" i="8" s="1"/>
  <c r="M512" i="8" s="1"/>
  <c r="B512" i="8"/>
  <c r="C511" i="8"/>
  <c r="N511" i="8" s="1"/>
  <c r="H507" i="8"/>
  <c r="L507" i="8" s="1"/>
  <c r="I504" i="8"/>
  <c r="E502" i="8"/>
  <c r="D498" i="8"/>
  <c r="E496" i="8"/>
  <c r="J493" i="8"/>
  <c r="M489" i="8"/>
  <c r="M487" i="8"/>
  <c r="H479" i="8"/>
  <c r="L479" i="8" s="1"/>
  <c r="K471" i="8"/>
  <c r="N469" i="8"/>
  <c r="N289" i="8"/>
  <c r="D557" i="8"/>
  <c r="N557" i="8" s="1"/>
  <c r="F555" i="8"/>
  <c r="N555" i="8" s="1"/>
  <c r="J551" i="8"/>
  <c r="B551" i="8"/>
  <c r="D549" i="8"/>
  <c r="F547" i="8"/>
  <c r="N547" i="8" s="1"/>
  <c r="J543" i="8"/>
  <c r="B543" i="8"/>
  <c r="D541" i="8"/>
  <c r="N541" i="8" s="1"/>
  <c r="F539" i="8"/>
  <c r="J535" i="8"/>
  <c r="B535" i="8"/>
  <c r="D533" i="8"/>
  <c r="N533" i="8" s="1"/>
  <c r="F531" i="8"/>
  <c r="N531" i="8" s="1"/>
  <c r="J527" i="8"/>
  <c r="B527" i="8"/>
  <c r="D525" i="8"/>
  <c r="N523" i="8"/>
  <c r="F523" i="8"/>
  <c r="J519" i="8"/>
  <c r="B519" i="8"/>
  <c r="D517" i="8"/>
  <c r="N517" i="8" s="1"/>
  <c r="E516" i="8"/>
  <c r="N515" i="8"/>
  <c r="F515" i="8"/>
  <c r="J511" i="8"/>
  <c r="B511" i="8"/>
  <c r="B510" i="8"/>
  <c r="J510" i="8"/>
  <c r="G507" i="8"/>
  <c r="K507" i="8" s="1"/>
  <c r="G504" i="8"/>
  <c r="K504" i="8" s="1"/>
  <c r="M504" i="8" s="1"/>
  <c r="I493" i="8"/>
  <c r="I492" i="8"/>
  <c r="I484" i="8"/>
  <c r="K475" i="8"/>
  <c r="M475" i="8" s="1"/>
  <c r="N472" i="8"/>
  <c r="E443" i="8"/>
  <c r="F443" i="8"/>
  <c r="H443" i="8"/>
  <c r="C443" i="8"/>
  <c r="N443" i="8" s="1"/>
  <c r="D443" i="8"/>
  <c r="J443" i="8"/>
  <c r="B443" i="8"/>
  <c r="G443" i="8"/>
  <c r="K443" i="8" s="1"/>
  <c r="I443" i="8"/>
  <c r="N408" i="8"/>
  <c r="N400" i="8"/>
  <c r="N392" i="8"/>
  <c r="D516" i="8"/>
  <c r="B502" i="8"/>
  <c r="J502" i="8"/>
  <c r="L502" i="8" s="1"/>
  <c r="D502" i="8"/>
  <c r="N502" i="8" s="1"/>
  <c r="F498" i="8"/>
  <c r="N498" i="8"/>
  <c r="H498" i="8"/>
  <c r="B498" i="8"/>
  <c r="J498" i="8"/>
  <c r="H496" i="8"/>
  <c r="L496" i="8" s="1"/>
  <c r="B496" i="8"/>
  <c r="J496" i="8"/>
  <c r="D496" i="8"/>
  <c r="M495" i="8"/>
  <c r="H493" i="8"/>
  <c r="I490" i="8"/>
  <c r="I486" i="8"/>
  <c r="G484" i="8"/>
  <c r="I482" i="8"/>
  <c r="G479" i="8"/>
  <c r="B479" i="8"/>
  <c r="D479" i="8"/>
  <c r="E479" i="8"/>
  <c r="N479" i="8"/>
  <c r="F479" i="8"/>
  <c r="I479" i="8"/>
  <c r="M461" i="8"/>
  <c r="N407" i="8"/>
  <c r="N371" i="8"/>
  <c r="J557" i="8"/>
  <c r="L557" i="8" s="1"/>
  <c r="M557" i="8" s="1"/>
  <c r="D555" i="8"/>
  <c r="H551" i="8"/>
  <c r="L551" i="8" s="1"/>
  <c r="J549" i="8"/>
  <c r="L549" i="8" s="1"/>
  <c r="M549" i="8" s="1"/>
  <c r="D547" i="8"/>
  <c r="H543" i="8"/>
  <c r="L543" i="8" s="1"/>
  <c r="J541" i="8"/>
  <c r="L541" i="8" s="1"/>
  <c r="M541" i="8" s="1"/>
  <c r="D539" i="8"/>
  <c r="N539" i="8" s="1"/>
  <c r="H535" i="8"/>
  <c r="J533" i="8"/>
  <c r="D531" i="8"/>
  <c r="H527" i="8"/>
  <c r="J525" i="8"/>
  <c r="L525" i="8" s="1"/>
  <c r="M525" i="8" s="1"/>
  <c r="D523" i="8"/>
  <c r="H519" i="8"/>
  <c r="J517" i="8"/>
  <c r="L517" i="8" s="1"/>
  <c r="M517" i="8" s="1"/>
  <c r="C516" i="8"/>
  <c r="D515" i="8"/>
  <c r="H511" i="8"/>
  <c r="L511" i="8" s="1"/>
  <c r="H510" i="8"/>
  <c r="K509" i="8"/>
  <c r="M509" i="8" s="1"/>
  <c r="D507" i="8"/>
  <c r="F506" i="8"/>
  <c r="N506" i="8" s="1"/>
  <c r="H506" i="8"/>
  <c r="L506" i="8" s="1"/>
  <c r="D500" i="8"/>
  <c r="F500" i="8"/>
  <c r="N500" i="8"/>
  <c r="H500" i="8"/>
  <c r="L500" i="8" s="1"/>
  <c r="M500" i="8" s="1"/>
  <c r="B494" i="8"/>
  <c r="J494" i="8"/>
  <c r="L494" i="8" s="1"/>
  <c r="M494" i="8" s="1"/>
  <c r="D494" i="8"/>
  <c r="F494" i="8"/>
  <c r="N494" i="8"/>
  <c r="F493" i="8"/>
  <c r="E490" i="8"/>
  <c r="G486" i="8"/>
  <c r="K486" i="8" s="1"/>
  <c r="E482" i="8"/>
  <c r="E481" i="8"/>
  <c r="D481" i="8"/>
  <c r="G481" i="8"/>
  <c r="H481" i="8"/>
  <c r="L481" i="8" s="1"/>
  <c r="I481" i="8"/>
  <c r="B481" i="8"/>
  <c r="B476" i="8"/>
  <c r="J476" i="8"/>
  <c r="L476" i="8" s="1"/>
  <c r="I476" i="8"/>
  <c r="C476" i="8"/>
  <c r="D476" i="8"/>
  <c r="E476" i="8"/>
  <c r="N476" i="8" s="1"/>
  <c r="G476" i="8"/>
  <c r="H473" i="8"/>
  <c r="L473" i="8" s="1"/>
  <c r="D473" i="8"/>
  <c r="E473" i="8"/>
  <c r="F473" i="8"/>
  <c r="G473" i="8"/>
  <c r="I473" i="8"/>
  <c r="J473" i="8"/>
  <c r="B473" i="8"/>
  <c r="G551" i="8"/>
  <c r="K551" i="8" s="1"/>
  <c r="G543" i="8"/>
  <c r="K543" i="8" s="1"/>
  <c r="M543" i="8" s="1"/>
  <c r="G535" i="8"/>
  <c r="K535" i="8" s="1"/>
  <c r="G527" i="8"/>
  <c r="K527" i="8" s="1"/>
  <c r="G519" i="8"/>
  <c r="K519" i="8" s="1"/>
  <c r="J516" i="8"/>
  <c r="L516" i="8" s="1"/>
  <c r="M516" i="8" s="1"/>
  <c r="B516" i="8"/>
  <c r="G511" i="8"/>
  <c r="K511" i="8" s="1"/>
  <c r="M511" i="8" s="1"/>
  <c r="C507" i="8"/>
  <c r="N507" i="8" s="1"/>
  <c r="I502" i="8"/>
  <c r="B492" i="8"/>
  <c r="J492" i="8"/>
  <c r="D492" i="8"/>
  <c r="E492" i="8"/>
  <c r="F492" i="8"/>
  <c r="N492" i="8"/>
  <c r="H492" i="8"/>
  <c r="L492" i="8" s="1"/>
  <c r="B484" i="8"/>
  <c r="J484" i="8"/>
  <c r="D484" i="8"/>
  <c r="E484" i="8"/>
  <c r="F484" i="8"/>
  <c r="N484" i="8" s="1"/>
  <c r="H484" i="8"/>
  <c r="K474" i="8"/>
  <c r="M474" i="8" s="1"/>
  <c r="N465" i="8"/>
  <c r="D403" i="8"/>
  <c r="E403" i="8"/>
  <c r="F403" i="8"/>
  <c r="N403" i="8" s="1"/>
  <c r="G403" i="8"/>
  <c r="H403" i="8"/>
  <c r="L403" i="8" s="1"/>
  <c r="C403" i="8"/>
  <c r="I403" i="8"/>
  <c r="B403" i="8"/>
  <c r="J403" i="8"/>
  <c r="N375" i="8"/>
  <c r="N321" i="8"/>
  <c r="C493" i="8"/>
  <c r="N493" i="8" s="1"/>
  <c r="D493" i="8"/>
  <c r="E493" i="8"/>
  <c r="G493" i="8"/>
  <c r="K493" i="8" s="1"/>
  <c r="D490" i="8"/>
  <c r="F490" i="8"/>
  <c r="N490" i="8" s="1"/>
  <c r="G490" i="8"/>
  <c r="H490" i="8"/>
  <c r="L490" i="8" s="1"/>
  <c r="B490" i="8"/>
  <c r="J490" i="8"/>
  <c r="H486" i="8"/>
  <c r="B486" i="8"/>
  <c r="J486" i="8"/>
  <c r="C486" i="8"/>
  <c r="D486" i="8"/>
  <c r="F486" i="8"/>
  <c r="N486" i="8" s="1"/>
  <c r="D482" i="8"/>
  <c r="F482" i="8"/>
  <c r="N482" i="8" s="1"/>
  <c r="G482" i="8"/>
  <c r="H482" i="8"/>
  <c r="B482" i="8"/>
  <c r="J482" i="8"/>
  <c r="L436" i="8"/>
  <c r="B422" i="8"/>
  <c r="J422" i="8"/>
  <c r="C422" i="8"/>
  <c r="N422" i="8" s="1"/>
  <c r="D422" i="8"/>
  <c r="E422" i="8"/>
  <c r="F422" i="8"/>
  <c r="G422" i="8"/>
  <c r="H422" i="8"/>
  <c r="I422" i="8"/>
  <c r="H504" i="8"/>
  <c r="L504" i="8" s="1"/>
  <c r="B504" i="8"/>
  <c r="J504" i="8"/>
  <c r="G502" i="8"/>
  <c r="G498" i="8"/>
  <c r="K498" i="8" s="1"/>
  <c r="G496" i="8"/>
  <c r="K496" i="8" s="1"/>
  <c r="L477" i="8"/>
  <c r="M477" i="8" s="1"/>
  <c r="D379" i="8"/>
  <c r="E379" i="8"/>
  <c r="F379" i="8"/>
  <c r="N379" i="8" s="1"/>
  <c r="G379" i="8"/>
  <c r="H379" i="8"/>
  <c r="L379" i="8" s="1"/>
  <c r="C379" i="8"/>
  <c r="I379" i="8"/>
  <c r="J379" i="8"/>
  <c r="B379" i="8"/>
  <c r="D488" i="8"/>
  <c r="N488" i="8" s="1"/>
  <c r="G485" i="8"/>
  <c r="K485" i="8" s="1"/>
  <c r="M485" i="8" s="1"/>
  <c r="F480" i="8"/>
  <c r="N480" i="8" s="1"/>
  <c r="G478" i="8"/>
  <c r="K478" i="8" s="1"/>
  <c r="M478" i="8" s="1"/>
  <c r="N474" i="8"/>
  <c r="E474" i="8"/>
  <c r="H471" i="8"/>
  <c r="B462" i="8"/>
  <c r="J462" i="8"/>
  <c r="C462" i="8"/>
  <c r="E462" i="8"/>
  <c r="I462" i="8"/>
  <c r="K462" i="8" s="1"/>
  <c r="M462" i="8" s="1"/>
  <c r="D462" i="8"/>
  <c r="F462" i="8"/>
  <c r="C453" i="8"/>
  <c r="D453" i="8"/>
  <c r="F453" i="8"/>
  <c r="N453" i="8"/>
  <c r="J453" i="8"/>
  <c r="E453" i="8"/>
  <c r="G453" i="8"/>
  <c r="K453" i="8" s="1"/>
  <c r="M453" i="8" s="1"/>
  <c r="N384" i="8"/>
  <c r="M337" i="8"/>
  <c r="F324" i="8"/>
  <c r="N324" i="8" s="1"/>
  <c r="G324" i="8"/>
  <c r="H324" i="8"/>
  <c r="B324" i="8"/>
  <c r="J324" i="8"/>
  <c r="C324" i="8"/>
  <c r="D324" i="8"/>
  <c r="E324" i="8"/>
  <c r="I324" i="8"/>
  <c r="L472" i="8"/>
  <c r="M472" i="8" s="1"/>
  <c r="F467" i="8"/>
  <c r="N467" i="8" s="1"/>
  <c r="H467" i="8"/>
  <c r="L467" i="8" s="1"/>
  <c r="I467" i="8"/>
  <c r="C467" i="8"/>
  <c r="F466" i="8"/>
  <c r="N466" i="8" s="1"/>
  <c r="G466" i="8"/>
  <c r="D466" i="8"/>
  <c r="E466" i="8"/>
  <c r="J466" i="8"/>
  <c r="L450" i="8"/>
  <c r="N447" i="8"/>
  <c r="K446" i="8"/>
  <c r="D436" i="8"/>
  <c r="E436" i="8"/>
  <c r="F436" i="8"/>
  <c r="G436" i="8"/>
  <c r="K436" i="8" s="1"/>
  <c r="B436" i="8"/>
  <c r="C436" i="8"/>
  <c r="N436" i="8" s="1"/>
  <c r="J436" i="8"/>
  <c r="N399" i="8"/>
  <c r="D395" i="8"/>
  <c r="E395" i="8"/>
  <c r="F395" i="8"/>
  <c r="N395" i="8"/>
  <c r="G395" i="8"/>
  <c r="H395" i="8"/>
  <c r="L395" i="8" s="1"/>
  <c r="C395" i="8"/>
  <c r="I395" i="8"/>
  <c r="E357" i="8"/>
  <c r="G357" i="8"/>
  <c r="K357" i="8" s="1"/>
  <c r="C357" i="8"/>
  <c r="N357" i="8"/>
  <c r="D357" i="8"/>
  <c r="F357" i="8"/>
  <c r="H357" i="8"/>
  <c r="L357" i="8" s="1"/>
  <c r="I357" i="8"/>
  <c r="B357" i="8"/>
  <c r="J357" i="8"/>
  <c r="B312" i="8"/>
  <c r="J312" i="8"/>
  <c r="C312" i="8"/>
  <c r="D312" i="8"/>
  <c r="F312" i="8"/>
  <c r="N312" i="8" s="1"/>
  <c r="G312" i="8"/>
  <c r="K312" i="8" s="1"/>
  <c r="H312" i="8"/>
  <c r="I312" i="8"/>
  <c r="E312" i="8"/>
  <c r="N306" i="8"/>
  <c r="G499" i="8"/>
  <c r="K499" i="8" s="1"/>
  <c r="M499" i="8" s="1"/>
  <c r="G491" i="8"/>
  <c r="K491" i="8" s="1"/>
  <c r="M491" i="8" s="1"/>
  <c r="J488" i="8"/>
  <c r="L488" i="8" s="1"/>
  <c r="M488" i="8" s="1"/>
  <c r="B488" i="8"/>
  <c r="E485" i="8"/>
  <c r="G483" i="8"/>
  <c r="K483" i="8" s="1"/>
  <c r="M483" i="8" s="1"/>
  <c r="H480" i="8"/>
  <c r="L480" i="8" s="1"/>
  <c r="M480" i="8" s="1"/>
  <c r="E478" i="8"/>
  <c r="B474" i="8"/>
  <c r="F471" i="8"/>
  <c r="N471" i="8" s="1"/>
  <c r="C470" i="8"/>
  <c r="N470" i="8" s="1"/>
  <c r="B470" i="8"/>
  <c r="B446" i="8"/>
  <c r="J446" i="8"/>
  <c r="L446" i="8" s="1"/>
  <c r="C446" i="8"/>
  <c r="E446" i="8"/>
  <c r="D446" i="8"/>
  <c r="F446" i="8"/>
  <c r="I446" i="8"/>
  <c r="M437" i="8"/>
  <c r="N431" i="8"/>
  <c r="L420" i="8"/>
  <c r="D387" i="8"/>
  <c r="E387" i="8"/>
  <c r="N387" i="8" s="1"/>
  <c r="F387" i="8"/>
  <c r="G387" i="8"/>
  <c r="K387" i="8" s="1"/>
  <c r="H387" i="8"/>
  <c r="C387" i="8"/>
  <c r="I387" i="8"/>
  <c r="J387" i="8"/>
  <c r="N383" i="8"/>
  <c r="L352" i="8"/>
  <c r="M352" i="8" s="1"/>
  <c r="F340" i="8"/>
  <c r="G340" i="8"/>
  <c r="K340" i="8" s="1"/>
  <c r="H340" i="8"/>
  <c r="L340" i="8" s="1"/>
  <c r="B340" i="8"/>
  <c r="J340" i="8"/>
  <c r="E340" i="8"/>
  <c r="N340" i="8" s="1"/>
  <c r="I340" i="8"/>
  <c r="D340" i="8"/>
  <c r="N297" i="8"/>
  <c r="D485" i="8"/>
  <c r="N485" i="8" s="1"/>
  <c r="D478" i="8"/>
  <c r="E471" i="8"/>
  <c r="I459" i="8"/>
  <c r="K459" i="8" s="1"/>
  <c r="F457" i="8"/>
  <c r="M456" i="8"/>
  <c r="H452" i="8"/>
  <c r="L452" i="8" s="1"/>
  <c r="B430" i="8"/>
  <c r="J430" i="8"/>
  <c r="C430" i="8"/>
  <c r="N430" i="8" s="1"/>
  <c r="D430" i="8"/>
  <c r="E430" i="8"/>
  <c r="G430" i="8"/>
  <c r="K430" i="8" s="1"/>
  <c r="H430" i="8"/>
  <c r="E427" i="8"/>
  <c r="F427" i="8"/>
  <c r="N427" i="8" s="1"/>
  <c r="G427" i="8"/>
  <c r="K427" i="8" s="1"/>
  <c r="H427" i="8"/>
  <c r="L427" i="8" s="1"/>
  <c r="J427" i="8"/>
  <c r="B427" i="8"/>
  <c r="C427" i="8"/>
  <c r="N424" i="8"/>
  <c r="J411" i="8"/>
  <c r="N391" i="8"/>
  <c r="C311" i="8"/>
  <c r="D311" i="8"/>
  <c r="E311" i="8"/>
  <c r="G311" i="8"/>
  <c r="K311" i="8" s="1"/>
  <c r="H311" i="8"/>
  <c r="I311" i="8"/>
  <c r="J311" i="8"/>
  <c r="B311" i="8"/>
  <c r="F311" i="8"/>
  <c r="N311" i="8" s="1"/>
  <c r="H282" i="8"/>
  <c r="C282" i="8"/>
  <c r="D282" i="8"/>
  <c r="E282" i="8"/>
  <c r="N282" i="8"/>
  <c r="F282" i="8"/>
  <c r="G282" i="8"/>
  <c r="I282" i="8"/>
  <c r="B282" i="8"/>
  <c r="J282" i="8"/>
  <c r="E480" i="8"/>
  <c r="C478" i="8"/>
  <c r="N478" i="8" s="1"/>
  <c r="I474" i="8"/>
  <c r="I470" i="8"/>
  <c r="K470" i="8" s="1"/>
  <c r="M470" i="8" s="1"/>
  <c r="J467" i="8"/>
  <c r="N456" i="8"/>
  <c r="M440" i="8"/>
  <c r="K438" i="8"/>
  <c r="C421" i="8"/>
  <c r="D421" i="8"/>
  <c r="E421" i="8"/>
  <c r="F421" i="8"/>
  <c r="N421" i="8"/>
  <c r="G421" i="8"/>
  <c r="K421" i="8" s="1"/>
  <c r="H421" i="8"/>
  <c r="L421" i="8" s="1"/>
  <c r="L414" i="8"/>
  <c r="M414" i="8" s="1"/>
  <c r="N363" i="8"/>
  <c r="N362" i="8"/>
  <c r="N361" i="8"/>
  <c r="B471" i="8"/>
  <c r="J471" i="8"/>
  <c r="D471" i="8"/>
  <c r="G467" i="8"/>
  <c r="K467" i="8" s="1"/>
  <c r="I466" i="8"/>
  <c r="G457" i="8"/>
  <c r="K457" i="8" s="1"/>
  <c r="H457" i="8"/>
  <c r="B457" i="8"/>
  <c r="J457" i="8"/>
  <c r="I457" i="8"/>
  <c r="C457" i="8"/>
  <c r="N457" i="8"/>
  <c r="D457" i="8"/>
  <c r="L455" i="8"/>
  <c r="M455" i="8" s="1"/>
  <c r="D452" i="8"/>
  <c r="E452" i="8"/>
  <c r="G452" i="8"/>
  <c r="K452" i="8" s="1"/>
  <c r="M452" i="8" s="1"/>
  <c r="B452" i="8"/>
  <c r="C452" i="8"/>
  <c r="N452" i="8" s="1"/>
  <c r="I452" i="8"/>
  <c r="J452" i="8"/>
  <c r="N440" i="8"/>
  <c r="N415" i="8"/>
  <c r="D411" i="8"/>
  <c r="N411" i="8" s="1"/>
  <c r="E411" i="8"/>
  <c r="F411" i="8"/>
  <c r="G411" i="8"/>
  <c r="H411" i="8"/>
  <c r="L411" i="8" s="1"/>
  <c r="C411" i="8"/>
  <c r="I411" i="8"/>
  <c r="N376" i="8"/>
  <c r="N360" i="8"/>
  <c r="N322" i="8"/>
  <c r="D318" i="8"/>
  <c r="E318" i="8"/>
  <c r="F318" i="8"/>
  <c r="N318" i="8" s="1"/>
  <c r="H318" i="8"/>
  <c r="B318" i="8"/>
  <c r="C318" i="8"/>
  <c r="G318" i="8"/>
  <c r="K318" i="8" s="1"/>
  <c r="I318" i="8"/>
  <c r="J318" i="8"/>
  <c r="E467" i="8"/>
  <c r="H466" i="8"/>
  <c r="N463" i="8"/>
  <c r="L462" i="8"/>
  <c r="E459" i="8"/>
  <c r="F459" i="8"/>
  <c r="N459" i="8" s="1"/>
  <c r="H459" i="8"/>
  <c r="J459" i="8"/>
  <c r="C459" i="8"/>
  <c r="D459" i="8"/>
  <c r="L453" i="8"/>
  <c r="K445" i="8"/>
  <c r="M445" i="8" s="1"/>
  <c r="G441" i="8"/>
  <c r="H441" i="8"/>
  <c r="B441" i="8"/>
  <c r="J441" i="8"/>
  <c r="C441" i="8"/>
  <c r="N441" i="8" s="1"/>
  <c r="D441" i="8"/>
  <c r="I441" i="8"/>
  <c r="E435" i="8"/>
  <c r="F435" i="8"/>
  <c r="N435" i="8" s="1"/>
  <c r="G435" i="8"/>
  <c r="K435" i="8" s="1"/>
  <c r="M435" i="8" s="1"/>
  <c r="H435" i="8"/>
  <c r="L435" i="8" s="1"/>
  <c r="C435" i="8"/>
  <c r="D435" i="8"/>
  <c r="K429" i="8"/>
  <c r="M429" i="8" s="1"/>
  <c r="H354" i="8"/>
  <c r="L354" i="8" s="1"/>
  <c r="B354" i="8"/>
  <c r="J354" i="8"/>
  <c r="D354" i="8"/>
  <c r="E354" i="8"/>
  <c r="F354" i="8"/>
  <c r="N354" i="8" s="1"/>
  <c r="G354" i="8"/>
  <c r="I354" i="8"/>
  <c r="M307" i="8"/>
  <c r="N290" i="8"/>
  <c r="D460" i="8"/>
  <c r="E460" i="8"/>
  <c r="G460" i="8"/>
  <c r="K460" i="8" s="1"/>
  <c r="B454" i="8"/>
  <c r="J454" i="8"/>
  <c r="C454" i="8"/>
  <c r="N454" i="8" s="1"/>
  <c r="E454" i="8"/>
  <c r="G449" i="8"/>
  <c r="K449" i="8" s="1"/>
  <c r="H449" i="8"/>
  <c r="L449" i="8" s="1"/>
  <c r="B449" i="8"/>
  <c r="J449" i="8"/>
  <c r="L444" i="8"/>
  <c r="C429" i="8"/>
  <c r="D429" i="8"/>
  <c r="E429" i="8"/>
  <c r="F429" i="8"/>
  <c r="N429" i="8" s="1"/>
  <c r="K413" i="8"/>
  <c r="C412" i="8"/>
  <c r="D412" i="8"/>
  <c r="E412" i="8"/>
  <c r="F412" i="8"/>
  <c r="N412" i="8"/>
  <c r="G412" i="8"/>
  <c r="K405" i="8"/>
  <c r="C404" i="8"/>
  <c r="D404" i="8"/>
  <c r="E404" i="8"/>
  <c r="F404" i="8"/>
  <c r="N404" i="8"/>
  <c r="G404" i="8"/>
  <c r="K404" i="8" s="1"/>
  <c r="K397" i="8"/>
  <c r="C396" i="8"/>
  <c r="D396" i="8"/>
  <c r="E396" i="8"/>
  <c r="F396" i="8"/>
  <c r="N396" i="8"/>
  <c r="G396" i="8"/>
  <c r="K389" i="8"/>
  <c r="C388" i="8"/>
  <c r="D388" i="8"/>
  <c r="E388" i="8"/>
  <c r="F388" i="8"/>
  <c r="N388" i="8"/>
  <c r="G388" i="8"/>
  <c r="K381" i="8"/>
  <c r="C380" i="8"/>
  <c r="D380" i="8"/>
  <c r="E380" i="8"/>
  <c r="F380" i="8"/>
  <c r="N380" i="8"/>
  <c r="G380" i="8"/>
  <c r="K373" i="8"/>
  <c r="D366" i="8"/>
  <c r="F366" i="8"/>
  <c r="C366" i="8"/>
  <c r="N366" i="8" s="1"/>
  <c r="E366" i="8"/>
  <c r="G366" i="8"/>
  <c r="H366" i="8"/>
  <c r="L366" i="8" s="1"/>
  <c r="I366" i="8"/>
  <c r="L359" i="8"/>
  <c r="N346" i="8"/>
  <c r="N337" i="8"/>
  <c r="M331" i="8"/>
  <c r="K326" i="8"/>
  <c r="N315" i="8"/>
  <c r="L257" i="8"/>
  <c r="M257" i="8" s="1"/>
  <c r="N209" i="8"/>
  <c r="L463" i="8"/>
  <c r="M463" i="8" s="1"/>
  <c r="L461" i="8"/>
  <c r="E451" i="8"/>
  <c r="F451" i="8"/>
  <c r="N451" i="8"/>
  <c r="H451" i="8"/>
  <c r="L451" i="8" s="1"/>
  <c r="C445" i="8"/>
  <c r="D445" i="8"/>
  <c r="F445" i="8"/>
  <c r="N445" i="8" s="1"/>
  <c r="D428" i="8"/>
  <c r="E428" i="8"/>
  <c r="F428" i="8"/>
  <c r="N428" i="8" s="1"/>
  <c r="G428" i="8"/>
  <c r="B413" i="8"/>
  <c r="J413" i="8"/>
  <c r="L413" i="8" s="1"/>
  <c r="C413" i="8"/>
  <c r="D413" i="8"/>
  <c r="E413" i="8"/>
  <c r="F413" i="8"/>
  <c r="N413" i="8" s="1"/>
  <c r="B405" i="8"/>
  <c r="J405" i="8"/>
  <c r="L405" i="8" s="1"/>
  <c r="C405" i="8"/>
  <c r="D405" i="8"/>
  <c r="E405" i="8"/>
  <c r="F405" i="8"/>
  <c r="N405" i="8"/>
  <c r="B397" i="8"/>
  <c r="J397" i="8"/>
  <c r="L397" i="8" s="1"/>
  <c r="C397" i="8"/>
  <c r="D397" i="8"/>
  <c r="E397" i="8"/>
  <c r="F397" i="8"/>
  <c r="N397" i="8" s="1"/>
  <c r="B389" i="8"/>
  <c r="J389" i="8"/>
  <c r="L389" i="8" s="1"/>
  <c r="C389" i="8"/>
  <c r="N389" i="8" s="1"/>
  <c r="D389" i="8"/>
  <c r="E389" i="8"/>
  <c r="F389" i="8"/>
  <c r="B381" i="8"/>
  <c r="J381" i="8"/>
  <c r="L381" i="8" s="1"/>
  <c r="C381" i="8"/>
  <c r="D381" i="8"/>
  <c r="E381" i="8"/>
  <c r="F381" i="8"/>
  <c r="N381" i="8" s="1"/>
  <c r="B373" i="8"/>
  <c r="J373" i="8"/>
  <c r="L373" i="8" s="1"/>
  <c r="C373" i="8"/>
  <c r="D373" i="8"/>
  <c r="E373" i="8"/>
  <c r="F373" i="8"/>
  <c r="N373" i="8" s="1"/>
  <c r="C351" i="8"/>
  <c r="E351" i="8"/>
  <c r="F351" i="8"/>
  <c r="G351" i="8"/>
  <c r="K351" i="8" s="1"/>
  <c r="H351" i="8"/>
  <c r="I351" i="8"/>
  <c r="J351" i="8"/>
  <c r="B336" i="8"/>
  <c r="J336" i="8"/>
  <c r="C336" i="8"/>
  <c r="D336" i="8"/>
  <c r="N336" i="8" s="1"/>
  <c r="F336" i="8"/>
  <c r="E336" i="8"/>
  <c r="G336" i="8"/>
  <c r="H336" i="8"/>
  <c r="I336" i="8"/>
  <c r="D334" i="8"/>
  <c r="E334" i="8"/>
  <c r="N334" i="8" s="1"/>
  <c r="F334" i="8"/>
  <c r="H334" i="8"/>
  <c r="L334" i="8" s="1"/>
  <c r="G334" i="8"/>
  <c r="K334" i="8" s="1"/>
  <c r="I334" i="8"/>
  <c r="J334" i="8"/>
  <c r="L303" i="8"/>
  <c r="N339" i="8"/>
  <c r="N331" i="8"/>
  <c r="G465" i="8"/>
  <c r="K465" i="8" s="1"/>
  <c r="M465" i="8" s="1"/>
  <c r="H465" i="8"/>
  <c r="L465" i="8" s="1"/>
  <c r="B465" i="8"/>
  <c r="H460" i="8"/>
  <c r="L460" i="8" s="1"/>
  <c r="H454" i="8"/>
  <c r="L454" i="8" s="1"/>
  <c r="I451" i="8"/>
  <c r="F449" i="8"/>
  <c r="I445" i="8"/>
  <c r="D444" i="8"/>
  <c r="N444" i="8" s="1"/>
  <c r="E444" i="8"/>
  <c r="G444" i="8"/>
  <c r="K444" i="8" s="1"/>
  <c r="M444" i="8" s="1"/>
  <c r="B438" i="8"/>
  <c r="J438" i="8"/>
  <c r="L438" i="8" s="1"/>
  <c r="C438" i="8"/>
  <c r="N438" i="8" s="1"/>
  <c r="E438" i="8"/>
  <c r="I429" i="8"/>
  <c r="J428" i="8"/>
  <c r="L428" i="8" s="1"/>
  <c r="D420" i="8"/>
  <c r="E420" i="8"/>
  <c r="N420" i="8" s="1"/>
  <c r="F420" i="8"/>
  <c r="G420" i="8"/>
  <c r="K420" i="8" s="1"/>
  <c r="M420" i="8" s="1"/>
  <c r="J412" i="8"/>
  <c r="L412" i="8" s="1"/>
  <c r="L407" i="8"/>
  <c r="M407" i="8" s="1"/>
  <c r="J404" i="8"/>
  <c r="L404" i="8" s="1"/>
  <c r="J396" i="8"/>
  <c r="L396" i="8" s="1"/>
  <c r="L391" i="8"/>
  <c r="M391" i="8" s="1"/>
  <c r="M371" i="8"/>
  <c r="M353" i="8"/>
  <c r="L350" i="8"/>
  <c r="L344" i="8"/>
  <c r="N330" i="8"/>
  <c r="M310" i="8"/>
  <c r="C271" i="8"/>
  <c r="B271" i="8"/>
  <c r="D271" i="8"/>
  <c r="E271" i="8"/>
  <c r="F271" i="8"/>
  <c r="N271" i="8" s="1"/>
  <c r="G271" i="8"/>
  <c r="H271" i="8"/>
  <c r="L271" i="8" s="1"/>
  <c r="I271" i="8"/>
  <c r="I468" i="8"/>
  <c r="K468" i="8" s="1"/>
  <c r="M468" i="8" s="1"/>
  <c r="C461" i="8"/>
  <c r="D461" i="8"/>
  <c r="F461" i="8"/>
  <c r="N461" i="8"/>
  <c r="F460" i="8"/>
  <c r="G454" i="8"/>
  <c r="K454" i="8" s="1"/>
  <c r="M454" i="8" s="1"/>
  <c r="G451" i="8"/>
  <c r="K451" i="8" s="1"/>
  <c r="M451" i="8" s="1"/>
  <c r="E449" i="8"/>
  <c r="H445" i="8"/>
  <c r="L445" i="8" s="1"/>
  <c r="C437" i="8"/>
  <c r="D437" i="8"/>
  <c r="E437" i="8"/>
  <c r="F437" i="8"/>
  <c r="N437" i="8" s="1"/>
  <c r="H429" i="8"/>
  <c r="L429" i="8" s="1"/>
  <c r="I428" i="8"/>
  <c r="E419" i="8"/>
  <c r="F419" i="8"/>
  <c r="N419" i="8" s="1"/>
  <c r="G419" i="8"/>
  <c r="K419" i="8" s="1"/>
  <c r="H419" i="8"/>
  <c r="L419" i="8" s="1"/>
  <c r="I412" i="8"/>
  <c r="I404" i="8"/>
  <c r="I396" i="8"/>
  <c r="I388" i="8"/>
  <c r="I380" i="8"/>
  <c r="B360" i="8"/>
  <c r="J360" i="8"/>
  <c r="D360" i="8"/>
  <c r="F360" i="8"/>
  <c r="G360" i="8"/>
  <c r="H360" i="8"/>
  <c r="I360" i="8"/>
  <c r="C335" i="8"/>
  <c r="D335" i="8"/>
  <c r="N335" i="8" s="1"/>
  <c r="E335" i="8"/>
  <c r="G335" i="8"/>
  <c r="F335" i="8"/>
  <c r="H335" i="8"/>
  <c r="I335" i="8"/>
  <c r="J335" i="8"/>
  <c r="M315" i="8"/>
  <c r="N313" i="8"/>
  <c r="K304" i="8"/>
  <c r="N291" i="8"/>
  <c r="N248" i="8"/>
  <c r="L189" i="8"/>
  <c r="L304" i="8"/>
  <c r="F300" i="8"/>
  <c r="N300" i="8"/>
  <c r="G300" i="8"/>
  <c r="H300" i="8"/>
  <c r="B300" i="8"/>
  <c r="J300" i="8"/>
  <c r="M273" i="8"/>
  <c r="D260" i="8"/>
  <c r="F260" i="8"/>
  <c r="N260" i="8" s="1"/>
  <c r="B260" i="8"/>
  <c r="C260" i="8"/>
  <c r="E260" i="8"/>
  <c r="G260" i="8"/>
  <c r="H260" i="8"/>
  <c r="L260" i="8" s="1"/>
  <c r="I260" i="8"/>
  <c r="B246" i="8"/>
  <c r="J246" i="8"/>
  <c r="C246" i="8"/>
  <c r="D246" i="8"/>
  <c r="F246" i="8"/>
  <c r="N246" i="8" s="1"/>
  <c r="G246" i="8"/>
  <c r="H246" i="8"/>
  <c r="L246" i="8" s="1"/>
  <c r="I246" i="8"/>
  <c r="N239" i="8"/>
  <c r="C216" i="8"/>
  <c r="G216" i="8"/>
  <c r="H216" i="8"/>
  <c r="L216" i="8" s="1"/>
  <c r="I216" i="8"/>
  <c r="B216" i="8"/>
  <c r="D216" i="8"/>
  <c r="N216" i="8" s="1"/>
  <c r="F216" i="8"/>
  <c r="J216" i="8"/>
  <c r="H179" i="8"/>
  <c r="D179" i="8"/>
  <c r="E179" i="8"/>
  <c r="N179" i="8"/>
  <c r="G179" i="8"/>
  <c r="K179" i="8" s="1"/>
  <c r="I179" i="8"/>
  <c r="C179" i="8"/>
  <c r="F179" i="8"/>
  <c r="J179" i="8"/>
  <c r="J433" i="8"/>
  <c r="B433" i="8"/>
  <c r="J425" i="8"/>
  <c r="B425" i="8"/>
  <c r="J417" i="8"/>
  <c r="B417" i="8"/>
  <c r="E414" i="8"/>
  <c r="J409" i="8"/>
  <c r="B409" i="8"/>
  <c r="E406" i="8"/>
  <c r="J401" i="8"/>
  <c r="B401" i="8"/>
  <c r="E398" i="8"/>
  <c r="J393" i="8"/>
  <c r="B393" i="8"/>
  <c r="E390" i="8"/>
  <c r="J385" i="8"/>
  <c r="B385" i="8"/>
  <c r="E382" i="8"/>
  <c r="J377" i="8"/>
  <c r="B377" i="8"/>
  <c r="E374" i="8"/>
  <c r="E372" i="8"/>
  <c r="H370" i="8"/>
  <c r="B370" i="8"/>
  <c r="J370" i="8"/>
  <c r="G368" i="8"/>
  <c r="K368" i="8" s="1"/>
  <c r="F364" i="8"/>
  <c r="N364" i="8" s="1"/>
  <c r="H364" i="8"/>
  <c r="L364" i="8" s="1"/>
  <c r="G359" i="8"/>
  <c r="K359" i="8" s="1"/>
  <c r="G350" i="8"/>
  <c r="K350" i="8" s="1"/>
  <c r="M350" i="8" s="1"/>
  <c r="I348" i="8"/>
  <c r="K344" i="8"/>
  <c r="L343" i="8"/>
  <c r="I342" i="8"/>
  <c r="B328" i="8"/>
  <c r="J328" i="8"/>
  <c r="L328" i="8" s="1"/>
  <c r="M328" i="8" s="1"/>
  <c r="C328" i="8"/>
  <c r="D328" i="8"/>
  <c r="F328" i="8"/>
  <c r="N328" i="8" s="1"/>
  <c r="I319" i="8"/>
  <c r="F316" i="8"/>
  <c r="N316" i="8"/>
  <c r="G316" i="8"/>
  <c r="K316" i="8" s="1"/>
  <c r="H316" i="8"/>
  <c r="L316" i="8" s="1"/>
  <c r="B316" i="8"/>
  <c r="J316" i="8"/>
  <c r="D310" i="8"/>
  <c r="E310" i="8"/>
  <c r="F310" i="8"/>
  <c r="N310" i="8"/>
  <c r="H310" i="8"/>
  <c r="L310" i="8" s="1"/>
  <c r="L295" i="8"/>
  <c r="L290" i="8"/>
  <c r="M290" i="8" s="1"/>
  <c r="L281" i="8"/>
  <c r="M281" i="8" s="1"/>
  <c r="K256" i="8"/>
  <c r="D207" i="8"/>
  <c r="H207" i="8"/>
  <c r="B207" i="8"/>
  <c r="C207" i="8"/>
  <c r="E207" i="8"/>
  <c r="G207" i="8"/>
  <c r="I207" i="8"/>
  <c r="F207" i="8"/>
  <c r="N207" i="8" s="1"/>
  <c r="J207" i="8"/>
  <c r="D414" i="8"/>
  <c r="D406" i="8"/>
  <c r="D398" i="8"/>
  <c r="D390" i="8"/>
  <c r="D382" i="8"/>
  <c r="D374" i="8"/>
  <c r="D372" i="8"/>
  <c r="F368" i="8"/>
  <c r="C367" i="8"/>
  <c r="N367" i="8" s="1"/>
  <c r="E367" i="8"/>
  <c r="F359" i="8"/>
  <c r="D358" i="8"/>
  <c r="F358" i="8"/>
  <c r="N358" i="8"/>
  <c r="E350" i="8"/>
  <c r="E349" i="8"/>
  <c r="N349" i="8" s="1"/>
  <c r="G349" i="8"/>
  <c r="K349" i="8" s="1"/>
  <c r="E348" i="8"/>
  <c r="G342" i="8"/>
  <c r="L330" i="8"/>
  <c r="M330" i="8" s="1"/>
  <c r="M329" i="8"/>
  <c r="C327" i="8"/>
  <c r="N327" i="8" s="1"/>
  <c r="D327" i="8"/>
  <c r="E327" i="8"/>
  <c r="G327" i="8"/>
  <c r="K327" i="8" s="1"/>
  <c r="M327" i="8" s="1"/>
  <c r="K320" i="8"/>
  <c r="H319" i="8"/>
  <c r="L319" i="8" s="1"/>
  <c r="B304" i="8"/>
  <c r="J304" i="8"/>
  <c r="C304" i="8"/>
  <c r="D304" i="8"/>
  <c r="F304" i="8"/>
  <c r="N304" i="8"/>
  <c r="D294" i="8"/>
  <c r="E294" i="8"/>
  <c r="F294" i="8"/>
  <c r="N294" i="8"/>
  <c r="G294" i="8"/>
  <c r="K294" i="8" s="1"/>
  <c r="H294" i="8"/>
  <c r="L294" i="8" s="1"/>
  <c r="I288" i="8"/>
  <c r="K288" i="8" s="1"/>
  <c r="L287" i="8"/>
  <c r="L273" i="8"/>
  <c r="M263" i="8"/>
  <c r="K262" i="8"/>
  <c r="H235" i="8"/>
  <c r="L235" i="8" s="1"/>
  <c r="F235" i="8"/>
  <c r="G235" i="8"/>
  <c r="I235" i="8"/>
  <c r="B235" i="8"/>
  <c r="D235" i="8"/>
  <c r="E235" i="8"/>
  <c r="J235" i="8"/>
  <c r="N235" i="8"/>
  <c r="J463" i="8"/>
  <c r="G458" i="8"/>
  <c r="K458" i="8" s="1"/>
  <c r="M458" i="8" s="1"/>
  <c r="J455" i="8"/>
  <c r="G450" i="8"/>
  <c r="K450" i="8" s="1"/>
  <c r="M450" i="8" s="1"/>
  <c r="J447" i="8"/>
  <c r="L447" i="8" s="1"/>
  <c r="M447" i="8" s="1"/>
  <c r="G442" i="8"/>
  <c r="K442" i="8" s="1"/>
  <c r="M442" i="8" s="1"/>
  <c r="J439" i="8"/>
  <c r="L439" i="8" s="1"/>
  <c r="M439" i="8" s="1"/>
  <c r="G434" i="8"/>
  <c r="K434" i="8" s="1"/>
  <c r="M434" i="8" s="1"/>
  <c r="H433" i="8"/>
  <c r="J431" i="8"/>
  <c r="L431" i="8" s="1"/>
  <c r="M431" i="8" s="1"/>
  <c r="G426" i="8"/>
  <c r="K426" i="8" s="1"/>
  <c r="M426" i="8" s="1"/>
  <c r="H425" i="8"/>
  <c r="L425" i="8" s="1"/>
  <c r="M425" i="8" s="1"/>
  <c r="J423" i="8"/>
  <c r="L423" i="8" s="1"/>
  <c r="M423" i="8" s="1"/>
  <c r="G418" i="8"/>
  <c r="K418" i="8" s="1"/>
  <c r="M418" i="8" s="1"/>
  <c r="H417" i="8"/>
  <c r="L417" i="8" s="1"/>
  <c r="M417" i="8" s="1"/>
  <c r="J415" i="8"/>
  <c r="L415" i="8" s="1"/>
  <c r="M415" i="8" s="1"/>
  <c r="C414" i="8"/>
  <c r="N414" i="8" s="1"/>
  <c r="G410" i="8"/>
  <c r="K410" i="8" s="1"/>
  <c r="M410" i="8" s="1"/>
  <c r="H409" i="8"/>
  <c r="L409" i="8" s="1"/>
  <c r="M409" i="8" s="1"/>
  <c r="J407" i="8"/>
  <c r="C406" i="8"/>
  <c r="N406" i="8" s="1"/>
  <c r="G402" i="8"/>
  <c r="K402" i="8" s="1"/>
  <c r="M402" i="8" s="1"/>
  <c r="H401" i="8"/>
  <c r="L401" i="8" s="1"/>
  <c r="M401" i="8" s="1"/>
  <c r="J399" i="8"/>
  <c r="L399" i="8" s="1"/>
  <c r="M399" i="8" s="1"/>
  <c r="C398" i="8"/>
  <c r="N398" i="8" s="1"/>
  <c r="G394" i="8"/>
  <c r="K394" i="8" s="1"/>
  <c r="M394" i="8" s="1"/>
  <c r="H393" i="8"/>
  <c r="L393" i="8" s="1"/>
  <c r="M393" i="8" s="1"/>
  <c r="J391" i="8"/>
  <c r="C390" i="8"/>
  <c r="N390" i="8" s="1"/>
  <c r="G386" i="8"/>
  <c r="K386" i="8" s="1"/>
  <c r="M386" i="8" s="1"/>
  <c r="H385" i="8"/>
  <c r="L385" i="8" s="1"/>
  <c r="M385" i="8" s="1"/>
  <c r="J383" i="8"/>
  <c r="L383" i="8" s="1"/>
  <c r="M383" i="8" s="1"/>
  <c r="C382" i="8"/>
  <c r="G378" i="8"/>
  <c r="K378" i="8" s="1"/>
  <c r="M378" i="8" s="1"/>
  <c r="H377" i="8"/>
  <c r="L377" i="8" s="1"/>
  <c r="M377" i="8" s="1"/>
  <c r="J375" i="8"/>
  <c r="L375" i="8" s="1"/>
  <c r="M375" i="8" s="1"/>
  <c r="C374" i="8"/>
  <c r="N374" i="8" s="1"/>
  <c r="C372" i="8"/>
  <c r="I370" i="8"/>
  <c r="E368" i="8"/>
  <c r="J367" i="8"/>
  <c r="L367" i="8" s="1"/>
  <c r="I364" i="8"/>
  <c r="D359" i="8"/>
  <c r="J358" i="8"/>
  <c r="B352" i="8"/>
  <c r="J352" i="8"/>
  <c r="D352" i="8"/>
  <c r="N352" i="8" s="1"/>
  <c r="C350" i="8"/>
  <c r="N350" i="8" s="1"/>
  <c r="J349" i="8"/>
  <c r="L349" i="8" s="1"/>
  <c r="D348" i="8"/>
  <c r="B344" i="8"/>
  <c r="J344" i="8"/>
  <c r="C344" i="8"/>
  <c r="D344" i="8"/>
  <c r="F344" i="8"/>
  <c r="N344" i="8"/>
  <c r="C342" i="8"/>
  <c r="F332" i="8"/>
  <c r="N332" i="8"/>
  <c r="G332" i="8"/>
  <c r="K332" i="8" s="1"/>
  <c r="H332" i="8"/>
  <c r="L332" i="8" s="1"/>
  <c r="B332" i="8"/>
  <c r="J332" i="8"/>
  <c r="D326" i="8"/>
  <c r="N326" i="8" s="1"/>
  <c r="E326" i="8"/>
  <c r="F326" i="8"/>
  <c r="H326" i="8"/>
  <c r="L326" i="8" s="1"/>
  <c r="F319" i="8"/>
  <c r="M305" i="8"/>
  <c r="C303" i="8"/>
  <c r="N303" i="8" s="1"/>
  <c r="D303" i="8"/>
  <c r="E303" i="8"/>
  <c r="G303" i="8"/>
  <c r="K303" i="8" s="1"/>
  <c r="I300" i="8"/>
  <c r="C295" i="8"/>
  <c r="D295" i="8"/>
  <c r="E295" i="8"/>
  <c r="F295" i="8"/>
  <c r="N295" i="8" s="1"/>
  <c r="G295" i="8"/>
  <c r="K295" i="8" s="1"/>
  <c r="H288" i="8"/>
  <c r="B280" i="8"/>
  <c r="J280" i="8"/>
  <c r="C280" i="8"/>
  <c r="N280" i="8" s="1"/>
  <c r="D280" i="8"/>
  <c r="E280" i="8"/>
  <c r="F280" i="8"/>
  <c r="G280" i="8"/>
  <c r="K280" i="8" s="1"/>
  <c r="H280" i="8"/>
  <c r="N278" i="8"/>
  <c r="B254" i="8"/>
  <c r="J254" i="8"/>
  <c r="D254" i="8"/>
  <c r="E254" i="8"/>
  <c r="F254" i="8"/>
  <c r="N254" i="8" s="1"/>
  <c r="G254" i="8"/>
  <c r="H254" i="8"/>
  <c r="L254" i="8" s="1"/>
  <c r="I254" i="8"/>
  <c r="E251" i="8"/>
  <c r="G251" i="8"/>
  <c r="B251" i="8"/>
  <c r="C251" i="8"/>
  <c r="N251" i="8"/>
  <c r="D251" i="8"/>
  <c r="F251" i="8"/>
  <c r="H251" i="8"/>
  <c r="L251" i="8" s="1"/>
  <c r="I251" i="8"/>
  <c r="N236" i="8"/>
  <c r="D167" i="8"/>
  <c r="B167" i="8"/>
  <c r="E167" i="8"/>
  <c r="H167" i="8"/>
  <c r="L167" i="8" s="1"/>
  <c r="C167" i="8"/>
  <c r="N167" i="8" s="1"/>
  <c r="F167" i="8"/>
  <c r="I167" i="8"/>
  <c r="J167" i="8"/>
  <c r="G167" i="8"/>
  <c r="K167" i="8" s="1"/>
  <c r="N458" i="8"/>
  <c r="N450" i="8"/>
  <c r="N442" i="8"/>
  <c r="N434" i="8"/>
  <c r="N426" i="8"/>
  <c r="N418" i="8"/>
  <c r="J414" i="8"/>
  <c r="N410" i="8"/>
  <c r="J406" i="8"/>
  <c r="L406" i="8" s="1"/>
  <c r="M406" i="8" s="1"/>
  <c r="N402" i="8"/>
  <c r="J398" i="8"/>
  <c r="L398" i="8" s="1"/>
  <c r="M398" i="8" s="1"/>
  <c r="N394" i="8"/>
  <c r="J390" i="8"/>
  <c r="L390" i="8" s="1"/>
  <c r="M390" i="8" s="1"/>
  <c r="N386" i="8"/>
  <c r="J382" i="8"/>
  <c r="L382" i="8" s="1"/>
  <c r="M382" i="8" s="1"/>
  <c r="N378" i="8"/>
  <c r="J374" i="8"/>
  <c r="L374" i="8" s="1"/>
  <c r="M374" i="8" s="1"/>
  <c r="G370" i="8"/>
  <c r="I367" i="8"/>
  <c r="K367" i="8" s="1"/>
  <c r="E365" i="8"/>
  <c r="N365" i="8" s="1"/>
  <c r="G365" i="8"/>
  <c r="K365" i="8" s="1"/>
  <c r="M365" i="8" s="1"/>
  <c r="G364" i="8"/>
  <c r="K364" i="8" s="1"/>
  <c r="H362" i="8"/>
  <c r="B362" i="8"/>
  <c r="J362" i="8"/>
  <c r="I358" i="8"/>
  <c r="K358" i="8" s="1"/>
  <c r="M358" i="8" s="1"/>
  <c r="F356" i="8"/>
  <c r="N356" i="8" s="1"/>
  <c r="H356" i="8"/>
  <c r="L356" i="8" s="1"/>
  <c r="M356" i="8" s="1"/>
  <c r="I349" i="8"/>
  <c r="L346" i="8"/>
  <c r="M346" i="8" s="1"/>
  <c r="M345" i="8"/>
  <c r="C343" i="8"/>
  <c r="D343" i="8"/>
  <c r="E343" i="8"/>
  <c r="G343" i="8"/>
  <c r="K343" i="8" s="1"/>
  <c r="M343" i="8" s="1"/>
  <c r="B320" i="8"/>
  <c r="J320" i="8"/>
  <c r="L320" i="8" s="1"/>
  <c r="C320" i="8"/>
  <c r="D320" i="8"/>
  <c r="F320" i="8"/>
  <c r="N320" i="8" s="1"/>
  <c r="J310" i="8"/>
  <c r="F308" i="8"/>
  <c r="N308" i="8" s="1"/>
  <c r="G308" i="8"/>
  <c r="K308" i="8" s="1"/>
  <c r="H308" i="8"/>
  <c r="B308" i="8"/>
  <c r="J308" i="8"/>
  <c r="D302" i="8"/>
  <c r="E302" i="8"/>
  <c r="F302" i="8"/>
  <c r="N302" i="8" s="1"/>
  <c r="H302" i="8"/>
  <c r="L302" i="8" s="1"/>
  <c r="M302" i="8" s="1"/>
  <c r="E300" i="8"/>
  <c r="B296" i="8"/>
  <c r="J296" i="8"/>
  <c r="L296" i="8" s="1"/>
  <c r="M296" i="8" s="1"/>
  <c r="C296" i="8"/>
  <c r="D296" i="8"/>
  <c r="E296" i="8"/>
  <c r="F296" i="8"/>
  <c r="N296" i="8"/>
  <c r="C287" i="8"/>
  <c r="D287" i="8"/>
  <c r="E287" i="8"/>
  <c r="F287" i="8"/>
  <c r="N287" i="8" s="1"/>
  <c r="G287" i="8"/>
  <c r="K287" i="8" s="1"/>
  <c r="M287" i="8" s="1"/>
  <c r="N277" i="8"/>
  <c r="K244" i="8"/>
  <c r="M244" i="8" s="1"/>
  <c r="K211" i="8"/>
  <c r="M211" i="8" s="1"/>
  <c r="F372" i="8"/>
  <c r="N372" i="8" s="1"/>
  <c r="B368" i="8"/>
  <c r="J368" i="8"/>
  <c r="L368" i="8" s="1"/>
  <c r="D368" i="8"/>
  <c r="N368" i="8" s="1"/>
  <c r="C359" i="8"/>
  <c r="E359" i="8"/>
  <c r="N359" i="8" s="1"/>
  <c r="L358" i="8"/>
  <c r="D350" i="8"/>
  <c r="F350" i="8"/>
  <c r="F348" i="8"/>
  <c r="N348" i="8"/>
  <c r="G348" i="8"/>
  <c r="H348" i="8"/>
  <c r="L348" i="8" s="1"/>
  <c r="B348" i="8"/>
  <c r="D342" i="8"/>
  <c r="E342" i="8"/>
  <c r="F342" i="8"/>
  <c r="N342" i="8" s="1"/>
  <c r="H342" i="8"/>
  <c r="L342" i="8" s="1"/>
  <c r="C319" i="8"/>
  <c r="D319" i="8"/>
  <c r="E319" i="8"/>
  <c r="G319" i="8"/>
  <c r="D300" i="8"/>
  <c r="B288" i="8"/>
  <c r="J288" i="8"/>
  <c r="C288" i="8"/>
  <c r="D288" i="8"/>
  <c r="E288" i="8"/>
  <c r="F288" i="8"/>
  <c r="N288" i="8" s="1"/>
  <c r="B272" i="8"/>
  <c r="J272" i="8"/>
  <c r="D272" i="8"/>
  <c r="E272" i="8"/>
  <c r="F272" i="8"/>
  <c r="N272" i="8" s="1"/>
  <c r="G272" i="8"/>
  <c r="H272" i="8"/>
  <c r="I272" i="8"/>
  <c r="F205" i="8"/>
  <c r="N205" i="8" s="1"/>
  <c r="G205" i="8"/>
  <c r="K205" i="8" s="1"/>
  <c r="M205" i="8" s="1"/>
  <c r="B205" i="8"/>
  <c r="J205" i="8"/>
  <c r="D205" i="8"/>
  <c r="E205" i="8"/>
  <c r="H205" i="8"/>
  <c r="L205" i="8" s="1"/>
  <c r="C205" i="8"/>
  <c r="I205" i="8"/>
  <c r="K279" i="8"/>
  <c r="M279" i="8" s="1"/>
  <c r="B264" i="8"/>
  <c r="J264" i="8"/>
  <c r="F258" i="8"/>
  <c r="N258" i="8" s="1"/>
  <c r="H258" i="8"/>
  <c r="L258" i="8" s="1"/>
  <c r="K253" i="8"/>
  <c r="C245" i="8"/>
  <c r="D245" i="8"/>
  <c r="E245" i="8"/>
  <c r="G245" i="8"/>
  <c r="L230" i="8"/>
  <c r="I212" i="8"/>
  <c r="J292" i="8"/>
  <c r="B292" i="8"/>
  <c r="H286" i="8"/>
  <c r="L286" i="8" s="1"/>
  <c r="I283" i="8"/>
  <c r="K283" i="8" s="1"/>
  <c r="M283" i="8" s="1"/>
  <c r="I274" i="8"/>
  <c r="D269" i="8"/>
  <c r="N269" i="8" s="1"/>
  <c r="B267" i="8"/>
  <c r="I264" i="8"/>
  <c r="F262" i="8"/>
  <c r="C261" i="8"/>
  <c r="E261" i="8"/>
  <c r="N261" i="8" s="1"/>
  <c r="J258" i="8"/>
  <c r="E256" i="8"/>
  <c r="N256" i="8" s="1"/>
  <c r="D252" i="8"/>
  <c r="F252" i="8"/>
  <c r="N252" i="8" s="1"/>
  <c r="D244" i="8"/>
  <c r="E244" i="8"/>
  <c r="F244" i="8"/>
  <c r="N244" i="8" s="1"/>
  <c r="H244" i="8"/>
  <c r="L244" i="8" s="1"/>
  <c r="E242" i="8"/>
  <c r="H232" i="8"/>
  <c r="L232" i="8" s="1"/>
  <c r="K229" i="8"/>
  <c r="M229" i="8" s="1"/>
  <c r="F225" i="8"/>
  <c r="I222" i="8"/>
  <c r="K222" i="8" s="1"/>
  <c r="L221" i="8"/>
  <c r="C200" i="8"/>
  <c r="D200" i="8"/>
  <c r="F200" i="8"/>
  <c r="N200" i="8" s="1"/>
  <c r="G200" i="8"/>
  <c r="K200" i="8" s="1"/>
  <c r="B200" i="8"/>
  <c r="E200" i="8"/>
  <c r="H200" i="8"/>
  <c r="L200" i="8" s="1"/>
  <c r="J200" i="8"/>
  <c r="G286" i="8"/>
  <c r="K286" i="8" s="1"/>
  <c r="H283" i="8"/>
  <c r="L283" i="8" s="1"/>
  <c r="F276" i="8"/>
  <c r="N276" i="8" s="1"/>
  <c r="G274" i="8"/>
  <c r="K274" i="8" s="1"/>
  <c r="M274" i="8" s="1"/>
  <c r="H264" i="8"/>
  <c r="L264" i="8" s="1"/>
  <c r="I258" i="8"/>
  <c r="N245" i="8"/>
  <c r="K238" i="8"/>
  <c r="M238" i="8" s="1"/>
  <c r="E230" i="8"/>
  <c r="B230" i="8"/>
  <c r="C230" i="8"/>
  <c r="D230" i="8"/>
  <c r="N230" i="8" s="1"/>
  <c r="G230" i="8"/>
  <c r="K230" i="8" s="1"/>
  <c r="M230" i="8" s="1"/>
  <c r="N220" i="8"/>
  <c r="G212" i="8"/>
  <c r="B212" i="8"/>
  <c r="C212" i="8"/>
  <c r="D212" i="8"/>
  <c r="F212" i="8"/>
  <c r="N212" i="8" s="1"/>
  <c r="H212" i="8"/>
  <c r="L212" i="8" s="1"/>
  <c r="G204" i="8"/>
  <c r="K204" i="8" s="1"/>
  <c r="H204" i="8"/>
  <c r="L204" i="8" s="1"/>
  <c r="C204" i="8"/>
  <c r="I204" i="8"/>
  <c r="J204" i="8"/>
  <c r="B204" i="8"/>
  <c r="N204" i="8"/>
  <c r="D204" i="8"/>
  <c r="N202" i="8"/>
  <c r="N187" i="8"/>
  <c r="E158" i="8"/>
  <c r="B158" i="8"/>
  <c r="D158" i="8"/>
  <c r="H158" i="8"/>
  <c r="L158" i="8" s="1"/>
  <c r="F158" i="8"/>
  <c r="N158" i="8" s="1"/>
  <c r="G158" i="8"/>
  <c r="I158" i="8"/>
  <c r="J158" i="8"/>
  <c r="C158" i="8"/>
  <c r="N143" i="8"/>
  <c r="J346" i="8"/>
  <c r="B346" i="8"/>
  <c r="G341" i="8"/>
  <c r="K341" i="8" s="1"/>
  <c r="M341" i="8" s="1"/>
  <c r="J338" i="8"/>
  <c r="L338" i="8" s="1"/>
  <c r="M338" i="8" s="1"/>
  <c r="B338" i="8"/>
  <c r="G333" i="8"/>
  <c r="K333" i="8" s="1"/>
  <c r="M333" i="8" s="1"/>
  <c r="J330" i="8"/>
  <c r="B330" i="8"/>
  <c r="G325" i="8"/>
  <c r="K325" i="8" s="1"/>
  <c r="M325" i="8" s="1"/>
  <c r="J322" i="8"/>
  <c r="L322" i="8" s="1"/>
  <c r="M322" i="8" s="1"/>
  <c r="B322" i="8"/>
  <c r="G317" i="8"/>
  <c r="K317" i="8" s="1"/>
  <c r="M317" i="8" s="1"/>
  <c r="J314" i="8"/>
  <c r="L314" i="8" s="1"/>
  <c r="M314" i="8" s="1"/>
  <c r="B314" i="8"/>
  <c r="G309" i="8"/>
  <c r="K309" i="8" s="1"/>
  <c r="M309" i="8" s="1"/>
  <c r="J306" i="8"/>
  <c r="L306" i="8" s="1"/>
  <c r="M306" i="8" s="1"/>
  <c r="B306" i="8"/>
  <c r="G301" i="8"/>
  <c r="K301" i="8" s="1"/>
  <c r="M301" i="8" s="1"/>
  <c r="J298" i="8"/>
  <c r="L298" i="8" s="1"/>
  <c r="M298" i="8" s="1"/>
  <c r="B298" i="8"/>
  <c r="G293" i="8"/>
  <c r="K293" i="8" s="1"/>
  <c r="M293" i="8" s="1"/>
  <c r="H292" i="8"/>
  <c r="L292" i="8" s="1"/>
  <c r="J290" i="8"/>
  <c r="B290" i="8"/>
  <c r="F286" i="8"/>
  <c r="N286" i="8" s="1"/>
  <c r="G285" i="8"/>
  <c r="K285" i="8" s="1"/>
  <c r="M285" i="8" s="1"/>
  <c r="H284" i="8"/>
  <c r="L284" i="8" s="1"/>
  <c r="F283" i="8"/>
  <c r="N283" i="8" s="1"/>
  <c r="B278" i="8"/>
  <c r="I276" i="8"/>
  <c r="H275" i="8"/>
  <c r="L275" i="8" s="1"/>
  <c r="M275" i="8" s="1"/>
  <c r="F274" i="8"/>
  <c r="B269" i="8"/>
  <c r="F268" i="8"/>
  <c r="N268" i="8"/>
  <c r="I267" i="8"/>
  <c r="K267" i="8" s="1"/>
  <c r="M267" i="8" s="1"/>
  <c r="G266" i="8"/>
  <c r="K266" i="8" s="1"/>
  <c r="M266" i="8" s="1"/>
  <c r="G264" i="8"/>
  <c r="K264" i="8" s="1"/>
  <c r="I261" i="8"/>
  <c r="E259" i="8"/>
  <c r="N259" i="8" s="1"/>
  <c r="G259" i="8"/>
  <c r="G258" i="8"/>
  <c r="K258" i="8" s="1"/>
  <c r="I252" i="8"/>
  <c r="F250" i="8"/>
  <c r="N250" i="8"/>
  <c r="H250" i="8"/>
  <c r="L250" i="8" s="1"/>
  <c r="J245" i="8"/>
  <c r="D231" i="8"/>
  <c r="C231" i="8"/>
  <c r="N231" i="8" s="1"/>
  <c r="E231" i="8"/>
  <c r="F231" i="8"/>
  <c r="H231" i="8"/>
  <c r="L231" i="8" s="1"/>
  <c r="M231" i="8" s="1"/>
  <c r="F221" i="8"/>
  <c r="B221" i="8"/>
  <c r="C221" i="8"/>
  <c r="D221" i="8"/>
  <c r="N221" i="8" s="1"/>
  <c r="G221" i="8"/>
  <c r="K221" i="8" s="1"/>
  <c r="M210" i="8"/>
  <c r="L203" i="8"/>
  <c r="M203" i="8" s="1"/>
  <c r="N194" i="8"/>
  <c r="N188" i="8"/>
  <c r="C90" i="8"/>
  <c r="G90" i="8"/>
  <c r="H90" i="8"/>
  <c r="L90" i="8" s="1"/>
  <c r="I90" i="8"/>
  <c r="B90" i="8"/>
  <c r="D90" i="8"/>
  <c r="R90" i="8" s="1"/>
  <c r="E90" i="8"/>
  <c r="F90" i="8" s="1"/>
  <c r="N90" i="8" s="1"/>
  <c r="J90" i="8"/>
  <c r="N69" i="8"/>
  <c r="F341" i="8"/>
  <c r="N341" i="8" s="1"/>
  <c r="N333" i="8"/>
  <c r="F333" i="8"/>
  <c r="F325" i="8"/>
  <c r="N325" i="8" s="1"/>
  <c r="F317" i="8"/>
  <c r="N317" i="8" s="1"/>
  <c r="F309" i="8"/>
  <c r="N309" i="8" s="1"/>
  <c r="N301" i="8"/>
  <c r="F301" i="8"/>
  <c r="F293" i="8"/>
  <c r="N293" i="8" s="1"/>
  <c r="G292" i="8"/>
  <c r="K292" i="8" s="1"/>
  <c r="M292" i="8" s="1"/>
  <c r="E286" i="8"/>
  <c r="F285" i="8"/>
  <c r="N285" i="8" s="1"/>
  <c r="G284" i="8"/>
  <c r="K284" i="8" s="1"/>
  <c r="M284" i="8" s="1"/>
  <c r="E283" i="8"/>
  <c r="H276" i="8"/>
  <c r="L276" i="8" s="1"/>
  <c r="F275" i="8"/>
  <c r="N275" i="8" s="1"/>
  <c r="N274" i="8"/>
  <c r="E274" i="8"/>
  <c r="H267" i="8"/>
  <c r="L267" i="8" s="1"/>
  <c r="F264" i="8"/>
  <c r="N264" i="8" s="1"/>
  <c r="B262" i="8"/>
  <c r="J262" i="8"/>
  <c r="L262" i="8" s="1"/>
  <c r="D262" i="8"/>
  <c r="N262" i="8" s="1"/>
  <c r="E258" i="8"/>
  <c r="H256" i="8"/>
  <c r="L256" i="8" s="1"/>
  <c r="B256" i="8"/>
  <c r="J256" i="8"/>
  <c r="C253" i="8"/>
  <c r="N253" i="8" s="1"/>
  <c r="E253" i="8"/>
  <c r="H252" i="8"/>
  <c r="L252" i="8" s="1"/>
  <c r="I245" i="8"/>
  <c r="F242" i="8"/>
  <c r="N242" i="8"/>
  <c r="G242" i="8"/>
  <c r="K242" i="8" s="1"/>
  <c r="H242" i="8"/>
  <c r="L242" i="8" s="1"/>
  <c r="B242" i="8"/>
  <c r="J242" i="8"/>
  <c r="C232" i="8"/>
  <c r="E232" i="8"/>
  <c r="F232" i="8"/>
  <c r="N232" i="8" s="1"/>
  <c r="G232" i="8"/>
  <c r="I232" i="8"/>
  <c r="B225" i="8"/>
  <c r="J225" i="8"/>
  <c r="G225" i="8"/>
  <c r="H225" i="8"/>
  <c r="L225" i="8" s="1"/>
  <c r="I225" i="8"/>
  <c r="C225" i="8"/>
  <c r="E222" i="8"/>
  <c r="C222" i="8"/>
  <c r="N222" i="8" s="1"/>
  <c r="D222" i="8"/>
  <c r="F222" i="8"/>
  <c r="H222" i="8"/>
  <c r="L222" i="8" s="1"/>
  <c r="N219" i="8"/>
  <c r="M217" i="8"/>
  <c r="M206" i="8"/>
  <c r="G196" i="8"/>
  <c r="K196" i="8" s="1"/>
  <c r="H196" i="8"/>
  <c r="L196" i="8" s="1"/>
  <c r="B196" i="8"/>
  <c r="J196" i="8"/>
  <c r="C196" i="8"/>
  <c r="D196" i="8"/>
  <c r="E196" i="8"/>
  <c r="F196" i="8"/>
  <c r="L192" i="8"/>
  <c r="K182" i="8"/>
  <c r="M182" i="8" s="1"/>
  <c r="H145" i="8"/>
  <c r="B145" i="8"/>
  <c r="C145" i="8"/>
  <c r="J145" i="8"/>
  <c r="D145" i="8"/>
  <c r="R145" i="8" s="1"/>
  <c r="E145" i="8"/>
  <c r="F145" i="8" s="1"/>
  <c r="I145" i="8"/>
  <c r="K145" i="8" s="1"/>
  <c r="N292" i="8"/>
  <c r="E284" i="8"/>
  <c r="N284" i="8" s="1"/>
  <c r="D283" i="8"/>
  <c r="I278" i="8"/>
  <c r="K278" i="8" s="1"/>
  <c r="M278" i="8" s="1"/>
  <c r="H277" i="8"/>
  <c r="L277" i="8" s="1"/>
  <c r="M277" i="8" s="1"/>
  <c r="G276" i="8"/>
  <c r="K276" i="8" s="1"/>
  <c r="E275" i="8"/>
  <c r="D274" i="8"/>
  <c r="I269" i="8"/>
  <c r="K269" i="8" s="1"/>
  <c r="M269" i="8" s="1"/>
  <c r="H268" i="8"/>
  <c r="L268" i="8" s="1"/>
  <c r="M268" i="8" s="1"/>
  <c r="F267" i="8"/>
  <c r="N267" i="8" s="1"/>
  <c r="N266" i="8"/>
  <c r="E266" i="8"/>
  <c r="E264" i="8"/>
  <c r="G261" i="8"/>
  <c r="K261" i="8" s="1"/>
  <c r="M261" i="8" s="1"/>
  <c r="I259" i="8"/>
  <c r="D258" i="8"/>
  <c r="J253" i="8"/>
  <c r="L253" i="8" s="1"/>
  <c r="G252" i="8"/>
  <c r="K252" i="8" s="1"/>
  <c r="M252" i="8" s="1"/>
  <c r="I250" i="8"/>
  <c r="K250" i="8" s="1"/>
  <c r="M250" i="8" s="1"/>
  <c r="H245" i="8"/>
  <c r="I244" i="8"/>
  <c r="M239" i="8"/>
  <c r="D223" i="8"/>
  <c r="N223" i="8" s="1"/>
  <c r="E223" i="8"/>
  <c r="F223" i="8"/>
  <c r="G223" i="8"/>
  <c r="K223" i="8" s="1"/>
  <c r="M223" i="8" s="1"/>
  <c r="I223" i="8"/>
  <c r="N217" i="8"/>
  <c r="F213" i="8"/>
  <c r="C213" i="8"/>
  <c r="N213" i="8" s="1"/>
  <c r="D213" i="8"/>
  <c r="E213" i="8"/>
  <c r="H213" i="8"/>
  <c r="L213" i="8" s="1"/>
  <c r="I213" i="8"/>
  <c r="K213" i="8" s="1"/>
  <c r="L209" i="8"/>
  <c r="D199" i="8"/>
  <c r="E199" i="8"/>
  <c r="G199" i="8"/>
  <c r="H199" i="8"/>
  <c r="L199" i="8" s="1"/>
  <c r="C199" i="8"/>
  <c r="N199" i="8" s="1"/>
  <c r="F199" i="8"/>
  <c r="I199" i="8"/>
  <c r="M180" i="8"/>
  <c r="N178" i="8"/>
  <c r="H171" i="8"/>
  <c r="L171" i="8" s="1"/>
  <c r="E171" i="8"/>
  <c r="G171" i="8"/>
  <c r="K171" i="8" s="1"/>
  <c r="M171" i="8" s="1"/>
  <c r="B171" i="8"/>
  <c r="C171" i="8"/>
  <c r="D171" i="8"/>
  <c r="F171" i="8"/>
  <c r="N171" i="8" s="1"/>
  <c r="I171" i="8"/>
  <c r="J171" i="8"/>
  <c r="B193" i="8"/>
  <c r="J193" i="8"/>
  <c r="C193" i="8"/>
  <c r="E193" i="8"/>
  <c r="F193" i="8"/>
  <c r="N193" i="8"/>
  <c r="C191" i="8"/>
  <c r="F182" i="8"/>
  <c r="E174" i="8"/>
  <c r="I174" i="8"/>
  <c r="C174" i="8"/>
  <c r="N174" i="8" s="1"/>
  <c r="D174" i="8"/>
  <c r="G174" i="8"/>
  <c r="K174" i="8" s="1"/>
  <c r="H174" i="8"/>
  <c r="M170" i="8"/>
  <c r="B233" i="8"/>
  <c r="J233" i="8"/>
  <c r="I214" i="8"/>
  <c r="C208" i="8"/>
  <c r="G208" i="8"/>
  <c r="L195" i="8"/>
  <c r="M195" i="8" s="1"/>
  <c r="C192" i="8"/>
  <c r="D192" i="8"/>
  <c r="F192" i="8"/>
  <c r="N192" i="8"/>
  <c r="G192" i="8"/>
  <c r="G188" i="8"/>
  <c r="H188" i="8"/>
  <c r="B188" i="8"/>
  <c r="J188" i="8"/>
  <c r="C188" i="8"/>
  <c r="K185" i="8"/>
  <c r="M185" i="8" s="1"/>
  <c r="M178" i="8"/>
  <c r="D191" i="8"/>
  <c r="N191" i="8" s="1"/>
  <c r="E191" i="8"/>
  <c r="G191" i="8"/>
  <c r="K191" i="8" s="1"/>
  <c r="H191" i="8"/>
  <c r="E182" i="8"/>
  <c r="H182" i="8"/>
  <c r="L182" i="8" s="1"/>
  <c r="I182" i="8"/>
  <c r="B182" i="8"/>
  <c r="C182" i="8"/>
  <c r="D159" i="8"/>
  <c r="C159" i="8"/>
  <c r="N159" i="8" s="1"/>
  <c r="F159" i="8"/>
  <c r="I159" i="8"/>
  <c r="B159" i="8"/>
  <c r="E159" i="8"/>
  <c r="G159" i="8"/>
  <c r="K159" i="8" s="1"/>
  <c r="H159" i="8"/>
  <c r="J159" i="8"/>
  <c r="J248" i="8"/>
  <c r="L248" i="8" s="1"/>
  <c r="M248" i="8" s="1"/>
  <c r="B248" i="8"/>
  <c r="G243" i="8"/>
  <c r="K243" i="8" s="1"/>
  <c r="M243" i="8" s="1"/>
  <c r="J240" i="8"/>
  <c r="L240" i="8" s="1"/>
  <c r="M240" i="8" s="1"/>
  <c r="B240" i="8"/>
  <c r="C238" i="8"/>
  <c r="N238" i="8" s="1"/>
  <c r="H233" i="8"/>
  <c r="B228" i="8"/>
  <c r="H224" i="8"/>
  <c r="L224" i="8" s="1"/>
  <c r="C220" i="8"/>
  <c r="B219" i="8"/>
  <c r="B217" i="8"/>
  <c r="J217" i="8"/>
  <c r="L217" i="8" s="1"/>
  <c r="H215" i="8"/>
  <c r="L215" i="8" s="1"/>
  <c r="G214" i="8"/>
  <c r="K214" i="8" s="1"/>
  <c r="M214" i="8" s="1"/>
  <c r="C211" i="8"/>
  <c r="N211" i="8" s="1"/>
  <c r="I208" i="8"/>
  <c r="B185" i="8"/>
  <c r="J185" i="8"/>
  <c r="L185" i="8" s="1"/>
  <c r="C185" i="8"/>
  <c r="E185" i="8"/>
  <c r="N185" i="8" s="1"/>
  <c r="F185" i="8"/>
  <c r="F243" i="8"/>
  <c r="N243" i="8" s="1"/>
  <c r="F237" i="8"/>
  <c r="N237" i="8"/>
  <c r="G233" i="8"/>
  <c r="K233" i="8" s="1"/>
  <c r="G224" i="8"/>
  <c r="K224" i="8" s="1"/>
  <c r="G215" i="8"/>
  <c r="K215" i="8" s="1"/>
  <c r="M215" i="8" s="1"/>
  <c r="F214" i="8"/>
  <c r="B209" i="8"/>
  <c r="J209" i="8"/>
  <c r="H208" i="8"/>
  <c r="L208" i="8" s="1"/>
  <c r="I193" i="8"/>
  <c r="K193" i="8" s="1"/>
  <c r="J192" i="8"/>
  <c r="L178" i="8"/>
  <c r="M173" i="8"/>
  <c r="N136" i="8"/>
  <c r="H129" i="8"/>
  <c r="D129" i="8"/>
  <c r="R129" i="8" s="1"/>
  <c r="E129" i="8"/>
  <c r="F129" i="8" s="1"/>
  <c r="I129" i="8"/>
  <c r="B129" i="8"/>
  <c r="G129" i="8"/>
  <c r="J129" i="8"/>
  <c r="B119" i="8"/>
  <c r="J119" i="8"/>
  <c r="D119" i="8"/>
  <c r="E119" i="8"/>
  <c r="F119" i="8" s="1"/>
  <c r="G119" i="8"/>
  <c r="I119" i="8"/>
  <c r="C119" i="8"/>
  <c r="H119" i="8"/>
  <c r="D58" i="8"/>
  <c r="R58" i="8" s="1"/>
  <c r="G58" i="8"/>
  <c r="H58" i="8"/>
  <c r="B58" i="8"/>
  <c r="C58" i="8"/>
  <c r="E58" i="8"/>
  <c r="F58" i="8" s="1"/>
  <c r="I58" i="8"/>
  <c r="J58" i="8"/>
  <c r="I237" i="8"/>
  <c r="K237" i="8" s="1"/>
  <c r="M237" i="8" s="1"/>
  <c r="F233" i="8"/>
  <c r="N233" i="8" s="1"/>
  <c r="F229" i="8"/>
  <c r="N229" i="8"/>
  <c r="I228" i="8"/>
  <c r="K228" i="8" s="1"/>
  <c r="M228" i="8" s="1"/>
  <c r="F224" i="8"/>
  <c r="N224" i="8" s="1"/>
  <c r="I219" i="8"/>
  <c r="K219" i="8" s="1"/>
  <c r="M219" i="8" s="1"/>
  <c r="F215" i="8"/>
  <c r="N215" i="8" s="1"/>
  <c r="N214" i="8"/>
  <c r="D214" i="8"/>
  <c r="I209" i="8"/>
  <c r="K209" i="8" s="1"/>
  <c r="M209" i="8" s="1"/>
  <c r="F208" i="8"/>
  <c r="N208" i="8" s="1"/>
  <c r="B201" i="8"/>
  <c r="J201" i="8"/>
  <c r="L201" i="8" s="1"/>
  <c r="M201" i="8" s="1"/>
  <c r="C201" i="8"/>
  <c r="E201" i="8"/>
  <c r="F201" i="8"/>
  <c r="N201" i="8" s="1"/>
  <c r="H193" i="8"/>
  <c r="I192" i="8"/>
  <c r="J191" i="8"/>
  <c r="I188" i="8"/>
  <c r="N182" i="8"/>
  <c r="J174" i="8"/>
  <c r="N170" i="8"/>
  <c r="N166" i="8"/>
  <c r="M162" i="8"/>
  <c r="G156" i="8"/>
  <c r="I156" i="8"/>
  <c r="B156" i="8"/>
  <c r="E156" i="8"/>
  <c r="C156" i="8"/>
  <c r="D156" i="8"/>
  <c r="R156" i="8" s="1"/>
  <c r="F156" i="8"/>
  <c r="N156" i="8" s="1"/>
  <c r="H156" i="8"/>
  <c r="J156" i="8"/>
  <c r="B107" i="8"/>
  <c r="J107" i="8"/>
  <c r="D107" i="8"/>
  <c r="R107" i="8" s="1"/>
  <c r="E107" i="8"/>
  <c r="F107" i="8" s="1"/>
  <c r="G107" i="8"/>
  <c r="I107" i="8"/>
  <c r="C107" i="8"/>
  <c r="H107" i="8"/>
  <c r="G94" i="8"/>
  <c r="H94" i="8"/>
  <c r="C94" i="8"/>
  <c r="D94" i="8"/>
  <c r="R94" i="8" s="1"/>
  <c r="E94" i="8"/>
  <c r="F94" i="8" s="1"/>
  <c r="N94" i="8" s="1"/>
  <c r="J94" i="8"/>
  <c r="B94" i="8"/>
  <c r="I94" i="8"/>
  <c r="D203" i="8"/>
  <c r="N203" i="8" s="1"/>
  <c r="J197" i="8"/>
  <c r="L197" i="8" s="1"/>
  <c r="B197" i="8"/>
  <c r="D195" i="8"/>
  <c r="N195" i="8" s="1"/>
  <c r="J189" i="8"/>
  <c r="B189" i="8"/>
  <c r="D187" i="8"/>
  <c r="E183" i="8"/>
  <c r="N183" i="8" s="1"/>
  <c r="D173" i="8"/>
  <c r="N173" i="8" s="1"/>
  <c r="G172" i="8"/>
  <c r="K172" i="8" s="1"/>
  <c r="M172" i="8" s="1"/>
  <c r="F172" i="8"/>
  <c r="D163" i="8"/>
  <c r="B161" i="8"/>
  <c r="J161" i="8"/>
  <c r="F161" i="8"/>
  <c r="N161" i="8" s="1"/>
  <c r="H161" i="8"/>
  <c r="L161" i="8" s="1"/>
  <c r="C161" i="8"/>
  <c r="E149" i="8"/>
  <c r="F149" i="8" s="1"/>
  <c r="H137" i="8"/>
  <c r="L137" i="8" s="1"/>
  <c r="C137" i="8"/>
  <c r="D137" i="8"/>
  <c r="R137" i="8" s="1"/>
  <c r="G137" i="8"/>
  <c r="E137" i="8"/>
  <c r="F137" i="8" s="1"/>
  <c r="N137" i="8" s="1"/>
  <c r="I137" i="8"/>
  <c r="L126" i="8"/>
  <c r="J122" i="8"/>
  <c r="B99" i="8"/>
  <c r="J99" i="8"/>
  <c r="F99" i="8"/>
  <c r="N99" i="8"/>
  <c r="H99" i="8"/>
  <c r="I99" i="8"/>
  <c r="C99" i="8"/>
  <c r="D99" i="8"/>
  <c r="R99" i="8" s="1"/>
  <c r="G99" i="8"/>
  <c r="F181" i="8"/>
  <c r="N181" i="8"/>
  <c r="C176" i="8"/>
  <c r="N176" i="8" s="1"/>
  <c r="B176" i="8"/>
  <c r="K165" i="8"/>
  <c r="M165" i="8" s="1"/>
  <c r="M154" i="8"/>
  <c r="G146" i="8"/>
  <c r="C146" i="8"/>
  <c r="D146" i="8"/>
  <c r="R146" i="8" s="1"/>
  <c r="H146" i="8"/>
  <c r="L146" i="8" s="1"/>
  <c r="I146" i="8"/>
  <c r="B146" i="8"/>
  <c r="G131" i="8"/>
  <c r="H131" i="8"/>
  <c r="I131" i="8"/>
  <c r="B131" i="8"/>
  <c r="C131" i="8"/>
  <c r="E131" i="8"/>
  <c r="F131" i="8" s="1"/>
  <c r="J131" i="8"/>
  <c r="B18" i="8"/>
  <c r="J18" i="8"/>
  <c r="D18" i="8"/>
  <c r="E18" i="8"/>
  <c r="F18" i="8" s="1"/>
  <c r="I18" i="8"/>
  <c r="H18" i="8"/>
  <c r="C18" i="8"/>
  <c r="G18" i="8"/>
  <c r="H163" i="8"/>
  <c r="L163" i="8" s="1"/>
  <c r="F163" i="8"/>
  <c r="N163" i="8" s="1"/>
  <c r="I163" i="8"/>
  <c r="K163" i="8" s="1"/>
  <c r="M163" i="8" s="1"/>
  <c r="C163" i="8"/>
  <c r="G149" i="8"/>
  <c r="B149" i="8"/>
  <c r="J149" i="8"/>
  <c r="I149" i="8"/>
  <c r="D149" i="8"/>
  <c r="C122" i="8"/>
  <c r="G122" i="8"/>
  <c r="B122" i="8"/>
  <c r="D122" i="8"/>
  <c r="R122" i="8" s="1"/>
  <c r="E122" i="8"/>
  <c r="F122" i="8" s="1"/>
  <c r="H122" i="8"/>
  <c r="L122" i="8" s="1"/>
  <c r="I122" i="8"/>
  <c r="B111" i="8"/>
  <c r="J111" i="8"/>
  <c r="H111" i="8"/>
  <c r="I111" i="8"/>
  <c r="K111" i="8" s="1"/>
  <c r="C111" i="8"/>
  <c r="D111" i="8"/>
  <c r="R111" i="8" s="1"/>
  <c r="E111" i="8"/>
  <c r="F111" i="8" s="1"/>
  <c r="N111" i="8" s="1"/>
  <c r="N91" i="8"/>
  <c r="B83" i="8"/>
  <c r="J83" i="8"/>
  <c r="C83" i="8"/>
  <c r="D83" i="8"/>
  <c r="R83" i="8" s="1"/>
  <c r="E83" i="8"/>
  <c r="F83" i="8" s="1"/>
  <c r="N83" i="8" s="1"/>
  <c r="H83" i="8"/>
  <c r="L83" i="8" s="1"/>
  <c r="I83" i="8"/>
  <c r="G83" i="8"/>
  <c r="G13" i="8"/>
  <c r="C13" i="8"/>
  <c r="H13" i="8"/>
  <c r="I13" i="8"/>
  <c r="B13" i="8"/>
  <c r="E13" i="8"/>
  <c r="F13" i="8" s="1"/>
  <c r="N13" i="8" s="1"/>
  <c r="J13" i="8"/>
  <c r="D13" i="8"/>
  <c r="R13" i="8" s="1"/>
  <c r="G197" i="8"/>
  <c r="K197" i="8" s="1"/>
  <c r="M197" i="8" s="1"/>
  <c r="G189" i="8"/>
  <c r="K189" i="8" s="1"/>
  <c r="M189" i="8" s="1"/>
  <c r="H181" i="8"/>
  <c r="L181" i="8" s="1"/>
  <c r="I176" i="8"/>
  <c r="K176" i="8" s="1"/>
  <c r="M176" i="8" s="1"/>
  <c r="F173" i="8"/>
  <c r="H173" i="8"/>
  <c r="L173" i="8" s="1"/>
  <c r="G138" i="8"/>
  <c r="D138" i="8"/>
  <c r="R138" i="8" s="1"/>
  <c r="E138" i="8"/>
  <c r="F138" i="8" s="1"/>
  <c r="I138" i="8"/>
  <c r="B138" i="8"/>
  <c r="J138" i="8"/>
  <c r="L138" i="8" s="1"/>
  <c r="N124" i="8"/>
  <c r="C98" i="8"/>
  <c r="G98" i="8"/>
  <c r="D98" i="8"/>
  <c r="R98" i="8" s="1"/>
  <c r="E98" i="8"/>
  <c r="F98" i="8" s="1"/>
  <c r="I98" i="8"/>
  <c r="B98" i="8"/>
  <c r="H98" i="8"/>
  <c r="L98" i="8" s="1"/>
  <c r="N197" i="8"/>
  <c r="N189" i="8"/>
  <c r="I183" i="8"/>
  <c r="K183" i="8" s="1"/>
  <c r="M183" i="8" s="1"/>
  <c r="G181" i="8"/>
  <c r="K181" i="8" s="1"/>
  <c r="N180" i="8"/>
  <c r="E180" i="8"/>
  <c r="B177" i="8"/>
  <c r="J177" i="8"/>
  <c r="L177" i="8" s="1"/>
  <c r="M177" i="8" s="1"/>
  <c r="D177" i="8"/>
  <c r="N177" i="8" s="1"/>
  <c r="H176" i="8"/>
  <c r="L176" i="8" s="1"/>
  <c r="J173" i="8"/>
  <c r="E172" i="8"/>
  <c r="C168" i="8"/>
  <c r="D168" i="8"/>
  <c r="F168" i="8"/>
  <c r="N168" i="8" s="1"/>
  <c r="I168" i="8"/>
  <c r="K168" i="8" s="1"/>
  <c r="M168" i="8" s="1"/>
  <c r="F165" i="8"/>
  <c r="N165" i="8"/>
  <c r="I165" i="8"/>
  <c r="B165" i="8"/>
  <c r="E165" i="8"/>
  <c r="I161" i="8"/>
  <c r="K161" i="8" s="1"/>
  <c r="M161" i="8" s="1"/>
  <c r="K127" i="8"/>
  <c r="N80" i="8"/>
  <c r="B169" i="8"/>
  <c r="J169" i="8"/>
  <c r="L169" i="8" s="1"/>
  <c r="C152" i="8"/>
  <c r="D152" i="8"/>
  <c r="R152" i="8" s="1"/>
  <c r="G152" i="8"/>
  <c r="D147" i="8"/>
  <c r="R147" i="8" s="1"/>
  <c r="E147" i="8"/>
  <c r="F147" i="8" s="1"/>
  <c r="N147" i="8" s="1"/>
  <c r="I147" i="8"/>
  <c r="D141" i="8"/>
  <c r="R141" i="8" s="1"/>
  <c r="H141" i="8"/>
  <c r="I141" i="8"/>
  <c r="C141" i="8"/>
  <c r="C126" i="8"/>
  <c r="B126" i="8"/>
  <c r="D126" i="8"/>
  <c r="R126" i="8" s="1"/>
  <c r="E126" i="8"/>
  <c r="F126" i="8" s="1"/>
  <c r="N126" i="8" s="1"/>
  <c r="G126" i="8"/>
  <c r="G110" i="8"/>
  <c r="C110" i="8"/>
  <c r="D110" i="8"/>
  <c r="R110" i="8" s="1"/>
  <c r="E110" i="8"/>
  <c r="F110" i="8" s="1"/>
  <c r="N110" i="8" s="1"/>
  <c r="I110" i="8"/>
  <c r="D81" i="8"/>
  <c r="R81" i="8" s="1"/>
  <c r="H81" i="8"/>
  <c r="E81" i="8"/>
  <c r="F81" i="8" s="1"/>
  <c r="G81" i="8"/>
  <c r="J81" i="8"/>
  <c r="B81" i="8"/>
  <c r="C81" i="8"/>
  <c r="I81" i="8"/>
  <c r="E140" i="8"/>
  <c r="F140" i="8" s="1"/>
  <c r="G140" i="8"/>
  <c r="H140" i="8"/>
  <c r="B140" i="8"/>
  <c r="B127" i="8"/>
  <c r="J127" i="8"/>
  <c r="D127" i="8"/>
  <c r="R127" i="8" s="1"/>
  <c r="E127" i="8"/>
  <c r="F127" i="8" s="1"/>
  <c r="H127" i="8"/>
  <c r="H101" i="8"/>
  <c r="L101" i="8" s="1"/>
  <c r="D101" i="8"/>
  <c r="R101" i="8" s="1"/>
  <c r="C101" i="8"/>
  <c r="E101" i="8"/>
  <c r="F101" i="8"/>
  <c r="N101" i="8" s="1"/>
  <c r="I101" i="8"/>
  <c r="K101" i="8" s="1"/>
  <c r="G71" i="8"/>
  <c r="K71" i="8" s="1"/>
  <c r="B71" i="8"/>
  <c r="J71" i="8"/>
  <c r="L71" i="8" s="1"/>
  <c r="I71" i="8"/>
  <c r="C71" i="8"/>
  <c r="D71" i="8"/>
  <c r="R71" i="8" s="1"/>
  <c r="G169" i="8"/>
  <c r="K169" i="8" s="1"/>
  <c r="G160" i="8"/>
  <c r="K160" i="8" s="1"/>
  <c r="M160" i="8" s="1"/>
  <c r="I152" i="8"/>
  <c r="D151" i="8"/>
  <c r="R151" i="8" s="1"/>
  <c r="E151" i="8"/>
  <c r="F151" i="8" s="1"/>
  <c r="N151" i="8" s="1"/>
  <c r="H151" i="8"/>
  <c r="J147" i="8"/>
  <c r="L147" i="8" s="1"/>
  <c r="J141" i="8"/>
  <c r="B135" i="8"/>
  <c r="J135" i="8"/>
  <c r="L135" i="8" s="1"/>
  <c r="C135" i="8"/>
  <c r="D135" i="8"/>
  <c r="R135" i="8" s="1"/>
  <c r="E135" i="8"/>
  <c r="F135" i="8" s="1"/>
  <c r="G135" i="8"/>
  <c r="K135" i="8" s="1"/>
  <c r="L104" i="8"/>
  <c r="M104" i="8" s="1"/>
  <c r="G102" i="8"/>
  <c r="C102" i="8"/>
  <c r="N102" i="8" s="1"/>
  <c r="H102" i="8"/>
  <c r="I102" i="8"/>
  <c r="J102" i="8"/>
  <c r="B102" i="8"/>
  <c r="G78" i="8"/>
  <c r="H78" i="8"/>
  <c r="C78" i="8"/>
  <c r="D78" i="8"/>
  <c r="R78" i="8" s="1"/>
  <c r="E78" i="8"/>
  <c r="F78" i="8" s="1"/>
  <c r="J78" i="8"/>
  <c r="I78" i="8"/>
  <c r="L66" i="8"/>
  <c r="N169" i="8"/>
  <c r="E169" i="8"/>
  <c r="H164" i="8"/>
  <c r="L164" i="8" s="1"/>
  <c r="M164" i="8" s="1"/>
  <c r="N160" i="8"/>
  <c r="E160" i="8"/>
  <c r="F157" i="8"/>
  <c r="N157" i="8" s="1"/>
  <c r="B153" i="8"/>
  <c r="J153" i="8"/>
  <c r="C153" i="8"/>
  <c r="F153" i="8"/>
  <c r="F152" i="8"/>
  <c r="J151" i="8"/>
  <c r="G147" i="8"/>
  <c r="F141" i="8"/>
  <c r="I140" i="8"/>
  <c r="I126" i="8"/>
  <c r="D113" i="8"/>
  <c r="R113" i="8" s="1"/>
  <c r="H113" i="8"/>
  <c r="L113" i="8" s="1"/>
  <c r="B113" i="8"/>
  <c r="C113" i="8"/>
  <c r="E113" i="8"/>
  <c r="F113" i="8" s="1"/>
  <c r="G113" i="8"/>
  <c r="K113" i="8" s="1"/>
  <c r="N112" i="8"/>
  <c r="J110" i="8"/>
  <c r="L110" i="8" s="1"/>
  <c r="E142" i="8"/>
  <c r="F142" i="8" s="1"/>
  <c r="N142" i="8" s="1"/>
  <c r="F139" i="8"/>
  <c r="C132" i="8"/>
  <c r="N132" i="8" s="1"/>
  <c r="B123" i="8"/>
  <c r="J123" i="8"/>
  <c r="H117" i="8"/>
  <c r="D117" i="8"/>
  <c r="R117" i="8" s="1"/>
  <c r="C114" i="8"/>
  <c r="G114" i="8"/>
  <c r="K114" i="8" s="1"/>
  <c r="M114" i="8" s="1"/>
  <c r="D105" i="8"/>
  <c r="R105" i="8" s="1"/>
  <c r="H105" i="8"/>
  <c r="L105" i="8" s="1"/>
  <c r="E95" i="8"/>
  <c r="F95" i="8" s="1"/>
  <c r="N95" i="8" s="1"/>
  <c r="L86" i="8"/>
  <c r="F70" i="8"/>
  <c r="L64" i="8"/>
  <c r="M64" i="8" s="1"/>
  <c r="N29" i="8"/>
  <c r="D121" i="8"/>
  <c r="R121" i="8" s="1"/>
  <c r="H121" i="8"/>
  <c r="D97" i="8"/>
  <c r="R97" i="8" s="1"/>
  <c r="E97" i="8"/>
  <c r="F97" i="8" s="1"/>
  <c r="H97" i="8"/>
  <c r="C66" i="8"/>
  <c r="D66" i="8"/>
  <c r="R66" i="8" s="1"/>
  <c r="G66" i="8"/>
  <c r="B66" i="8"/>
  <c r="E66" i="8"/>
  <c r="F66" i="8"/>
  <c r="I66" i="8"/>
  <c r="H54" i="8"/>
  <c r="B54" i="8"/>
  <c r="C54" i="8"/>
  <c r="F54" i="8"/>
  <c r="D54" i="8"/>
  <c r="R54" i="8" s="1"/>
  <c r="E54" i="8"/>
  <c r="G54" i="8"/>
  <c r="I54" i="8"/>
  <c r="J54" i="8"/>
  <c r="H48" i="8"/>
  <c r="D48" i="8"/>
  <c r="R48" i="8" s="1"/>
  <c r="I48" i="8"/>
  <c r="B48" i="8"/>
  <c r="C48" i="8"/>
  <c r="G48" i="8"/>
  <c r="F48" i="8"/>
  <c r="J48" i="8"/>
  <c r="K46" i="8"/>
  <c r="M44" i="8"/>
  <c r="F150" i="8"/>
  <c r="N150" i="8" s="1"/>
  <c r="G139" i="8"/>
  <c r="I132" i="8"/>
  <c r="K132" i="8" s="1"/>
  <c r="H123" i="8"/>
  <c r="J121" i="8"/>
  <c r="G118" i="8"/>
  <c r="C118" i="8"/>
  <c r="G117" i="8"/>
  <c r="K117" i="8" s="1"/>
  <c r="B115" i="8"/>
  <c r="J115" i="8"/>
  <c r="L115" i="8" s="1"/>
  <c r="F115" i="8"/>
  <c r="N115" i="8" s="1"/>
  <c r="H114" i="8"/>
  <c r="L114" i="8" s="1"/>
  <c r="H109" i="8"/>
  <c r="D109" i="8"/>
  <c r="C106" i="8"/>
  <c r="N106" i="8" s="1"/>
  <c r="G106" i="8"/>
  <c r="K106" i="8" s="1"/>
  <c r="G105" i="8"/>
  <c r="K105" i="8" s="1"/>
  <c r="M105" i="8" s="1"/>
  <c r="G95" i="8"/>
  <c r="K95" i="8" s="1"/>
  <c r="B95" i="8"/>
  <c r="J95" i="8"/>
  <c r="L95" i="8" s="1"/>
  <c r="C87" i="8"/>
  <c r="D87" i="8"/>
  <c r="R87" i="8" s="1"/>
  <c r="E87" i="8"/>
  <c r="F87" i="8" s="1"/>
  <c r="H87" i="8"/>
  <c r="L87" i="8" s="1"/>
  <c r="M87" i="8" s="1"/>
  <c r="C74" i="8"/>
  <c r="D74" i="8"/>
  <c r="R74" i="8" s="1"/>
  <c r="G74" i="8"/>
  <c r="H74" i="8"/>
  <c r="L74" i="8" s="1"/>
  <c r="I74" i="8"/>
  <c r="N72" i="8"/>
  <c r="K67" i="8"/>
  <c r="G63" i="8"/>
  <c r="B63" i="8"/>
  <c r="J63" i="8"/>
  <c r="E63" i="8"/>
  <c r="F63" i="8" s="1"/>
  <c r="N63" i="8" s="1"/>
  <c r="H63" i="8"/>
  <c r="L63" i="8" s="1"/>
  <c r="I63" i="8"/>
  <c r="N27" i="8"/>
  <c r="F148" i="8"/>
  <c r="B143" i="8"/>
  <c r="J143" i="8"/>
  <c r="L143" i="8" s="1"/>
  <c r="I142" i="8"/>
  <c r="K142" i="8" s="1"/>
  <c r="M142" i="8" s="1"/>
  <c r="E139" i="8"/>
  <c r="I133" i="8"/>
  <c r="K133" i="8" s="1"/>
  <c r="H132" i="8"/>
  <c r="L132" i="8" s="1"/>
  <c r="E130" i="8"/>
  <c r="F130" i="8" s="1"/>
  <c r="G123" i="8"/>
  <c r="K123" i="8" s="1"/>
  <c r="I121" i="8"/>
  <c r="K121" i="8" s="1"/>
  <c r="J118" i="8"/>
  <c r="L118" i="8" s="1"/>
  <c r="F117" i="8"/>
  <c r="N117" i="8" s="1"/>
  <c r="F114" i="8"/>
  <c r="J109" i="8"/>
  <c r="J106" i="8"/>
  <c r="L106" i="8" s="1"/>
  <c r="F103" i="8"/>
  <c r="N103" i="8" s="1"/>
  <c r="B103" i="8"/>
  <c r="J103" i="8"/>
  <c r="L103" i="8" s="1"/>
  <c r="J97" i="8"/>
  <c r="E88" i="8"/>
  <c r="F88" i="8" s="1"/>
  <c r="N88" i="8" s="1"/>
  <c r="D88" i="8"/>
  <c r="R88" i="8" s="1"/>
  <c r="G88" i="8"/>
  <c r="I88" i="8"/>
  <c r="F86" i="8"/>
  <c r="N86" i="8" s="1"/>
  <c r="H85" i="8"/>
  <c r="L85" i="8" s="1"/>
  <c r="D85" i="8"/>
  <c r="R85" i="8" s="1"/>
  <c r="G85" i="8"/>
  <c r="I85" i="8"/>
  <c r="J85" i="8"/>
  <c r="B85" i="8"/>
  <c r="D93" i="8"/>
  <c r="L69" i="8"/>
  <c r="D65" i="8"/>
  <c r="R65" i="8" s="1"/>
  <c r="E65" i="8"/>
  <c r="F65" i="8" s="1"/>
  <c r="H65" i="8"/>
  <c r="L65" i="8" s="1"/>
  <c r="M65" i="8" s="1"/>
  <c r="G56" i="8"/>
  <c r="F50" i="8"/>
  <c r="M49" i="8"/>
  <c r="J36" i="8"/>
  <c r="J33" i="8"/>
  <c r="C45" i="8"/>
  <c r="B45" i="8"/>
  <c r="G45" i="8"/>
  <c r="I45" i="8"/>
  <c r="J45" i="8"/>
  <c r="L45" i="8" s="1"/>
  <c r="D45" i="8"/>
  <c r="R45" i="8" s="1"/>
  <c r="N44" i="8"/>
  <c r="D32" i="8"/>
  <c r="H32" i="8"/>
  <c r="I32" i="8"/>
  <c r="K32" i="8" s="1"/>
  <c r="J32" i="8"/>
  <c r="C32" i="8"/>
  <c r="E32" i="8"/>
  <c r="F32" i="8" s="1"/>
  <c r="C9" i="8"/>
  <c r="G9" i="8"/>
  <c r="D9" i="8"/>
  <c r="R9" i="8" s="1"/>
  <c r="E9" i="8"/>
  <c r="F9" i="8" s="1"/>
  <c r="I9" i="8"/>
  <c r="H9" i="8"/>
  <c r="J9" i="8"/>
  <c r="B91" i="8"/>
  <c r="J91" i="8"/>
  <c r="C82" i="8"/>
  <c r="G82" i="8"/>
  <c r="F79" i="8"/>
  <c r="N79" i="8" s="1"/>
  <c r="B79" i="8"/>
  <c r="J79" i="8"/>
  <c r="D73" i="8"/>
  <c r="R73" i="8" s="1"/>
  <c r="E73" i="8"/>
  <c r="F73" i="8" s="1"/>
  <c r="H73" i="8"/>
  <c r="B67" i="8"/>
  <c r="J67" i="8"/>
  <c r="L67" i="8" s="1"/>
  <c r="C67" i="8"/>
  <c r="F67" i="8"/>
  <c r="N67" i="8" s="1"/>
  <c r="G62" i="8"/>
  <c r="H62" i="8"/>
  <c r="C62" i="8"/>
  <c r="B46" i="8"/>
  <c r="J46" i="8"/>
  <c r="D46" i="8"/>
  <c r="R46" i="8" s="1"/>
  <c r="H46" i="8"/>
  <c r="E46" i="8"/>
  <c r="F46" i="8" s="1"/>
  <c r="F42" i="8"/>
  <c r="H42" i="8"/>
  <c r="L42" i="8" s="1"/>
  <c r="C42" i="8"/>
  <c r="B42" i="8"/>
  <c r="D42" i="8"/>
  <c r="R42" i="8" s="1"/>
  <c r="I42" i="8"/>
  <c r="K42" i="8" s="1"/>
  <c r="M42" i="8" s="1"/>
  <c r="B30" i="8"/>
  <c r="J30" i="8"/>
  <c r="D30" i="8"/>
  <c r="R30" i="8" s="1"/>
  <c r="E30" i="8"/>
  <c r="F30" i="8" s="1"/>
  <c r="I30" i="8"/>
  <c r="K30" i="8" s="1"/>
  <c r="H30" i="8"/>
  <c r="B6" i="8"/>
  <c r="J6" i="8"/>
  <c r="D6" i="8"/>
  <c r="R6" i="8" s="1"/>
  <c r="E6" i="8"/>
  <c r="F6" i="8" s="1"/>
  <c r="I6" i="8"/>
  <c r="G6" i="8"/>
  <c r="H6" i="8"/>
  <c r="I91" i="8"/>
  <c r="J82" i="8"/>
  <c r="D56" i="8"/>
  <c r="E56" i="8"/>
  <c r="F56" i="8" s="1"/>
  <c r="I56" i="8"/>
  <c r="D50" i="8"/>
  <c r="R50" i="8" s="1"/>
  <c r="H50" i="8"/>
  <c r="L50" i="8" s="1"/>
  <c r="I50" i="8"/>
  <c r="C50" i="8"/>
  <c r="H36" i="8"/>
  <c r="D36" i="8"/>
  <c r="R36" i="8" s="1"/>
  <c r="B36" i="8"/>
  <c r="C36" i="8"/>
  <c r="G36" i="8"/>
  <c r="F36" i="8"/>
  <c r="C33" i="8"/>
  <c r="G33" i="8"/>
  <c r="K33" i="8" s="1"/>
  <c r="B33" i="8"/>
  <c r="D33" i="8"/>
  <c r="R33" i="8" s="1"/>
  <c r="H33" i="8"/>
  <c r="E33" i="8"/>
  <c r="F33" i="8" s="1"/>
  <c r="D24" i="8"/>
  <c r="R24" i="8" s="1"/>
  <c r="H24" i="8"/>
  <c r="B24" i="8"/>
  <c r="C24" i="8"/>
  <c r="G24" i="8"/>
  <c r="E24" i="8"/>
  <c r="F24" i="8" s="1"/>
  <c r="N24" i="8" s="1"/>
  <c r="N23" i="8"/>
  <c r="H91" i="8"/>
  <c r="G86" i="8"/>
  <c r="K86" i="8" s="1"/>
  <c r="C86" i="8"/>
  <c r="I82" i="8"/>
  <c r="I79" i="8"/>
  <c r="K79" i="8" s="1"/>
  <c r="B75" i="8"/>
  <c r="J75" i="8"/>
  <c r="L75" i="8" s="1"/>
  <c r="C75" i="8"/>
  <c r="J73" i="8"/>
  <c r="G70" i="8"/>
  <c r="K70" i="8" s="1"/>
  <c r="H70" i="8"/>
  <c r="L70" i="8" s="1"/>
  <c r="C70" i="8"/>
  <c r="N64" i="8"/>
  <c r="J62" i="8"/>
  <c r="C59" i="8"/>
  <c r="H59" i="8"/>
  <c r="L59" i="8" s="1"/>
  <c r="I59" i="8"/>
  <c r="K59" i="8" s="1"/>
  <c r="M59" i="8" s="1"/>
  <c r="D59" i="8"/>
  <c r="R59" i="8" s="1"/>
  <c r="G55" i="8"/>
  <c r="K55" i="8" s="1"/>
  <c r="C55" i="8"/>
  <c r="D55" i="8"/>
  <c r="R55" i="8" s="1"/>
  <c r="H55" i="8"/>
  <c r="L55" i="8" s="1"/>
  <c r="E43" i="8"/>
  <c r="F43" i="8" s="1"/>
  <c r="I43" i="8"/>
  <c r="K43" i="8" s="1"/>
  <c r="D43" i="8"/>
  <c r="R43" i="8" s="1"/>
  <c r="J43" i="8"/>
  <c r="L43" i="8" s="1"/>
  <c r="C43" i="8"/>
  <c r="H12" i="8"/>
  <c r="L12" i="8" s="1"/>
  <c r="D12" i="8"/>
  <c r="R12" i="8" s="1"/>
  <c r="C12" i="8"/>
  <c r="E12" i="8"/>
  <c r="F12" i="8" s="1"/>
  <c r="I12" i="8"/>
  <c r="K12" i="8" s="1"/>
  <c r="B10" i="8"/>
  <c r="J10" i="8"/>
  <c r="F10" i="8"/>
  <c r="N10" i="8" s="1"/>
  <c r="H10" i="8"/>
  <c r="L10" i="8" s="1"/>
  <c r="I10" i="8"/>
  <c r="C10" i="8"/>
  <c r="G10" i="8"/>
  <c r="D77" i="8"/>
  <c r="D69" i="8"/>
  <c r="R69" i="8" s="1"/>
  <c r="D61" i="8"/>
  <c r="E60" i="8"/>
  <c r="F60" i="8" s="1"/>
  <c r="N60" i="8" s="1"/>
  <c r="E51" i="8"/>
  <c r="F51" i="8" s="1"/>
  <c r="N51" i="8" s="1"/>
  <c r="G41" i="8"/>
  <c r="F41" i="8"/>
  <c r="N41" i="8" s="1"/>
  <c r="B41" i="8"/>
  <c r="F22" i="8"/>
  <c r="B22" i="8"/>
  <c r="J22" i="8"/>
  <c r="H22" i="8"/>
  <c r="L22" i="8" s="1"/>
  <c r="I22" i="8"/>
  <c r="K22" i="8" s="1"/>
  <c r="C22" i="8"/>
  <c r="G21" i="8"/>
  <c r="C21" i="8"/>
  <c r="D21" i="8"/>
  <c r="R21" i="8" s="1"/>
  <c r="E21" i="8"/>
  <c r="F21" i="8" s="1"/>
  <c r="N21" i="8" s="1"/>
  <c r="I21" i="8"/>
  <c r="I41" i="8"/>
  <c r="D40" i="8"/>
  <c r="R40" i="8" s="1"/>
  <c r="H40" i="8"/>
  <c r="E40" i="8"/>
  <c r="F40" i="8" s="1"/>
  <c r="J40" i="8"/>
  <c r="I60" i="8"/>
  <c r="K60" i="8" s="1"/>
  <c r="F57" i="8"/>
  <c r="B52" i="8"/>
  <c r="J52" i="8"/>
  <c r="L52" i="8" s="1"/>
  <c r="I51" i="8"/>
  <c r="H41" i="8"/>
  <c r="L41" i="8" s="1"/>
  <c r="G37" i="8"/>
  <c r="K37" i="8" s="1"/>
  <c r="C37" i="8"/>
  <c r="B34" i="8"/>
  <c r="J34" i="8"/>
  <c r="L34" i="8" s="1"/>
  <c r="F34" i="8"/>
  <c r="N34" i="8" s="1"/>
  <c r="H28" i="8"/>
  <c r="D28" i="8"/>
  <c r="R28" i="8" s="1"/>
  <c r="C25" i="8"/>
  <c r="G25" i="8"/>
  <c r="D16" i="8"/>
  <c r="R16" i="8" s="1"/>
  <c r="H16" i="8"/>
  <c r="L16" i="8" s="1"/>
  <c r="L4" i="8"/>
  <c r="F38" i="8"/>
  <c r="B38" i="8"/>
  <c r="J38" i="8"/>
  <c r="L38" i="8" s="1"/>
  <c r="G29" i="8"/>
  <c r="C29" i="8"/>
  <c r="B26" i="8"/>
  <c r="J26" i="8"/>
  <c r="L26" i="8" s="1"/>
  <c r="F26" i="8"/>
  <c r="H25" i="8"/>
  <c r="L25" i="8" s="1"/>
  <c r="H20" i="8"/>
  <c r="D20" i="8"/>
  <c r="C17" i="8"/>
  <c r="N17" i="8" s="1"/>
  <c r="G17" i="8"/>
  <c r="K17" i="8" s="1"/>
  <c r="G16" i="8"/>
  <c r="K16" i="8" s="1"/>
  <c r="D8" i="8"/>
  <c r="R8" i="8" s="1"/>
  <c r="H8" i="8"/>
  <c r="L8" i="8" s="1"/>
  <c r="M8" i="8" s="1"/>
  <c r="G5" i="8"/>
  <c r="K5" i="8" s="1"/>
  <c r="C5" i="8"/>
  <c r="F37" i="8"/>
  <c r="G34" i="8"/>
  <c r="K34" i="8" s="1"/>
  <c r="J29" i="8"/>
  <c r="F28" i="8"/>
  <c r="N28" i="8" s="1"/>
  <c r="F25" i="8"/>
  <c r="J20" i="8"/>
  <c r="J17" i="8"/>
  <c r="L17" i="8" s="1"/>
  <c r="F16" i="8"/>
  <c r="B14" i="8"/>
  <c r="J14" i="8"/>
  <c r="J8" i="8"/>
  <c r="J5" i="8"/>
  <c r="L5" i="8" s="1"/>
  <c r="D4" i="8"/>
  <c r="J3" i="8"/>
  <c r="L3" i="8" s="1"/>
  <c r="M11" i="8" l="1"/>
  <c r="N57" i="8"/>
  <c r="K88" i="8"/>
  <c r="M88" i="8" s="1"/>
  <c r="N118" i="8"/>
  <c r="O118" i="8" s="1"/>
  <c r="L119" i="8"/>
  <c r="N8" i="8"/>
  <c r="M60" i="8"/>
  <c r="N50" i="8"/>
  <c r="Q50" i="8" s="1"/>
  <c r="N114" i="8"/>
  <c r="K118" i="8"/>
  <c r="N53" i="8"/>
  <c r="Q53" i="8" s="1"/>
  <c r="N153" i="8"/>
  <c r="O153" i="8" s="1"/>
  <c r="K99" i="8"/>
  <c r="O99" i="8" s="1"/>
  <c r="N31" i="8"/>
  <c r="K7" i="8"/>
  <c r="L21" i="8"/>
  <c r="N14" i="8"/>
  <c r="K89" i="8"/>
  <c r="M89" i="8" s="1"/>
  <c r="K134" i="8"/>
  <c r="M134" i="8" s="1"/>
  <c r="K61" i="8"/>
  <c r="M61" i="8" s="1"/>
  <c r="L57" i="8"/>
  <c r="M57" i="8" s="1"/>
  <c r="L96" i="8"/>
  <c r="M96" i="8" s="1"/>
  <c r="L29" i="8"/>
  <c r="L14" i="8"/>
  <c r="M14" i="8" s="1"/>
  <c r="N48" i="8"/>
  <c r="N92" i="8"/>
  <c r="K122" i="8"/>
  <c r="M122" i="8" s="1"/>
  <c r="L131" i="8"/>
  <c r="M131" i="8" s="1"/>
  <c r="N58" i="8"/>
  <c r="Q58" i="8" s="1"/>
  <c r="M47" i="8"/>
  <c r="L84" i="8"/>
  <c r="N105" i="8"/>
  <c r="P105" i="8" s="1"/>
  <c r="L120" i="8"/>
  <c r="K76" i="8"/>
  <c r="M148" i="8"/>
  <c r="M16" i="8"/>
  <c r="M39" i="8"/>
  <c r="K80" i="8"/>
  <c r="M80" i="8" s="1"/>
  <c r="K29" i="8"/>
  <c r="N22" i="8"/>
  <c r="Q22" i="8" s="1"/>
  <c r="L91" i="8"/>
  <c r="K62" i="8"/>
  <c r="L79" i="8"/>
  <c r="M79" i="8" s="1"/>
  <c r="L123" i="8"/>
  <c r="N98" i="8"/>
  <c r="O98" i="8" s="1"/>
  <c r="M23" i="8"/>
  <c r="N47" i="8"/>
  <c r="Q47" i="8" s="1"/>
  <c r="M76" i="8"/>
  <c r="L27" i="8"/>
  <c r="M27" i="8" s="1"/>
  <c r="N155" i="8"/>
  <c r="L15" i="8"/>
  <c r="M15" i="8" s="1"/>
  <c r="K75" i="8"/>
  <c r="M75" i="8" s="1"/>
  <c r="N121" i="8"/>
  <c r="P121" i="8" s="1"/>
  <c r="K72" i="8"/>
  <c r="M72" i="8" s="1"/>
  <c r="N54" i="8"/>
  <c r="L28" i="8"/>
  <c r="N40" i="8"/>
  <c r="N33" i="8"/>
  <c r="Q33" i="8" s="1"/>
  <c r="N46" i="8"/>
  <c r="Q46" i="8" s="1"/>
  <c r="K63" i="8"/>
  <c r="M132" i="8"/>
  <c r="M113" i="8"/>
  <c r="N141" i="8"/>
  <c r="Q141" i="8" s="1"/>
  <c r="K141" i="8"/>
  <c r="K83" i="8"/>
  <c r="M83" i="8" s="1"/>
  <c r="N129" i="8"/>
  <c r="Q129" i="8" s="1"/>
  <c r="N49" i="8"/>
  <c r="O49" i="8" s="1"/>
  <c r="L88" i="8"/>
  <c r="L116" i="8"/>
  <c r="M116" i="8" s="1"/>
  <c r="N26" i="8"/>
  <c r="K153" i="8"/>
  <c r="K51" i="8"/>
  <c r="V2" i="8" a="1"/>
  <c r="AG3" i="8" s="1" a="1"/>
  <c r="AG3" i="8" s="1"/>
  <c r="N9" i="8"/>
  <c r="N148" i="8"/>
  <c r="O148" i="8" s="1"/>
  <c r="N113" i="8"/>
  <c r="P113" i="8" s="1"/>
  <c r="N78" i="8"/>
  <c r="K18" i="8"/>
  <c r="L58" i="8"/>
  <c r="K38" i="8"/>
  <c r="M38" i="8" s="1"/>
  <c r="K4" i="8"/>
  <c r="M4" i="8" s="1"/>
  <c r="L112" i="8"/>
  <c r="M112" i="8" s="1"/>
  <c r="X2" i="8" a="1"/>
  <c r="X2" i="8" s="1"/>
  <c r="L7" i="8"/>
  <c r="M7" i="8" s="1"/>
  <c r="N108" i="8"/>
  <c r="K84" i="8"/>
  <c r="N71" i="8"/>
  <c r="P71" i="8" s="1"/>
  <c r="Q19" i="7"/>
  <c r="W2" i="8" a="1"/>
  <c r="W2" i="8" s="1"/>
  <c r="N3" i="8"/>
  <c r="M84" i="8"/>
  <c r="M100" i="8"/>
  <c r="N6" i="8"/>
  <c r="M69" i="8"/>
  <c r="N87" i="8"/>
  <c r="Q87" i="8" s="1"/>
  <c r="M115" i="8"/>
  <c r="K139" i="8"/>
  <c r="M139" i="8" s="1"/>
  <c r="N68" i="8"/>
  <c r="L153" i="8"/>
  <c r="M153" i="8" s="1"/>
  <c r="N18" i="8"/>
  <c r="R18" i="8"/>
  <c r="K93" i="8"/>
  <c r="M93" i="8" s="1"/>
  <c r="N56" i="8"/>
  <c r="R56" i="8"/>
  <c r="N93" i="8"/>
  <c r="Q93" i="8" s="1"/>
  <c r="R93" i="8"/>
  <c r="L107" i="8"/>
  <c r="K103" i="8"/>
  <c r="M103" i="8" s="1"/>
  <c r="N20" i="8"/>
  <c r="Q20" i="8" s="1"/>
  <c r="R20" i="8"/>
  <c r="K54" i="8"/>
  <c r="O54" i="8" s="1"/>
  <c r="N119" i="8"/>
  <c r="Q119" i="8" s="1"/>
  <c r="R119" i="8"/>
  <c r="M125" i="8"/>
  <c r="L130" i="8"/>
  <c r="M130" i="8" s="1"/>
  <c r="L133" i="8"/>
  <c r="M133" i="8" s="1"/>
  <c r="M3" i="8"/>
  <c r="N5" i="8"/>
  <c r="O5" i="8" s="1"/>
  <c r="L82" i="8"/>
  <c r="K82" i="8"/>
  <c r="M82" i="8" s="1"/>
  <c r="K56" i="8"/>
  <c r="M56" i="8" s="1"/>
  <c r="N109" i="8"/>
  <c r="R109" i="8"/>
  <c r="N97" i="8"/>
  <c r="L140" i="8"/>
  <c r="N89" i="8"/>
  <c r="O89" i="8" s="1"/>
  <c r="K98" i="8"/>
  <c r="M98" i="8" s="1"/>
  <c r="N138" i="8"/>
  <c r="Q138" i="8" s="1"/>
  <c r="L149" i="8"/>
  <c r="K131" i="8"/>
  <c r="K146" i="8"/>
  <c r="M146" i="8" s="1"/>
  <c r="L51" i="8"/>
  <c r="O51" i="8" s="1"/>
  <c r="K120" i="8"/>
  <c r="M120" i="8" s="1"/>
  <c r="L108" i="8"/>
  <c r="M108" i="8" s="1"/>
  <c r="N139" i="8"/>
  <c r="O139" i="8" s="1"/>
  <c r="N149" i="8"/>
  <c r="Q149" i="8" s="1"/>
  <c r="R149" i="8"/>
  <c r="K137" i="8"/>
  <c r="M137" i="8" s="1"/>
  <c r="L61" i="8"/>
  <c r="N61" i="8"/>
  <c r="R61" i="8"/>
  <c r="K24" i="8"/>
  <c r="L36" i="8"/>
  <c r="N66" i="8"/>
  <c r="O66" i="8" s="1"/>
  <c r="L117" i="8"/>
  <c r="P117" i="8" s="1"/>
  <c r="N4" i="8"/>
  <c r="R4" i="8"/>
  <c r="K25" i="8"/>
  <c r="M25" i="8" s="1"/>
  <c r="N77" i="8"/>
  <c r="R77" i="8"/>
  <c r="K91" i="8"/>
  <c r="M91" i="8" s="1"/>
  <c r="N82" i="8"/>
  <c r="O82" i="8" s="1"/>
  <c r="N32" i="8"/>
  <c r="Q32" i="8" s="1"/>
  <c r="R32" i="8"/>
  <c r="N122" i="8"/>
  <c r="N38" i="8"/>
  <c r="Q38" i="8" s="1"/>
  <c r="M37" i="8"/>
  <c r="K10" i="8"/>
  <c r="M10" i="8" s="1"/>
  <c r="M12" i="8"/>
  <c r="L24" i="8"/>
  <c r="N42" i="8"/>
  <c r="Q42" i="8" s="1"/>
  <c r="L73" i="8"/>
  <c r="K66" i="8"/>
  <c r="M66" i="8" s="1"/>
  <c r="L121" i="8"/>
  <c r="M121" i="8" s="1"/>
  <c r="N135" i="8"/>
  <c r="L127" i="8"/>
  <c r="M127" i="8" s="1"/>
  <c r="N140" i="8"/>
  <c r="Q140" i="8" s="1"/>
  <c r="L141" i="8"/>
  <c r="O141" i="8" s="1"/>
  <c r="K138" i="8"/>
  <c r="N107" i="8"/>
  <c r="Q107" i="8" s="1"/>
  <c r="N145" i="8"/>
  <c r="Q145" i="8" s="1"/>
  <c r="M143" i="8"/>
  <c r="K74" i="8"/>
  <c r="O74" i="8" s="1"/>
  <c r="N12" i="8"/>
  <c r="Q12" i="8" s="1"/>
  <c r="M86" i="8"/>
  <c r="K50" i="8"/>
  <c r="M50" i="8" s="1"/>
  <c r="N45" i="8"/>
  <c r="Q45" i="8" s="1"/>
  <c r="L109" i="8"/>
  <c r="M109" i="8" s="1"/>
  <c r="N123" i="8"/>
  <c r="O123" i="8" s="1"/>
  <c r="K140" i="8"/>
  <c r="M141" i="8"/>
  <c r="N131" i="8"/>
  <c r="P131" i="8" s="1"/>
  <c r="N36" i="8"/>
  <c r="Q36" i="8" s="1"/>
  <c r="L6" i="8"/>
  <c r="N62" i="8"/>
  <c r="Q62" i="8" s="1"/>
  <c r="N130" i="8"/>
  <c r="O130" i="8" s="1"/>
  <c r="K41" i="8"/>
  <c r="M41" i="8" s="1"/>
  <c r="N43" i="8"/>
  <c r="Q43" i="8" s="1"/>
  <c r="K36" i="8"/>
  <c r="K6" i="8"/>
  <c r="N30" i="8"/>
  <c r="Q30" i="8" s="1"/>
  <c r="N73" i="8"/>
  <c r="Q73" i="8" s="1"/>
  <c r="N19" i="8"/>
  <c r="Q19" i="8" s="1"/>
  <c r="N65" i="8"/>
  <c r="P65" i="8" s="1"/>
  <c r="N116" i="8"/>
  <c r="O116" i="8" s="1"/>
  <c r="M101" i="8"/>
  <c r="N127" i="8"/>
  <c r="O127" i="8" s="1"/>
  <c r="L81" i="8"/>
  <c r="K126" i="8"/>
  <c r="M126" i="8" s="1"/>
  <c r="L111" i="8"/>
  <c r="M111" i="8" s="1"/>
  <c r="L99" i="8"/>
  <c r="N2" i="8"/>
  <c r="M68" i="8"/>
  <c r="L134" i="8"/>
  <c r="P134" i="8" s="1"/>
  <c r="L77" i="8"/>
  <c r="M77" i="8" s="1"/>
  <c r="K155" i="8"/>
  <c r="M155" i="8" s="1"/>
  <c r="O922" i="8"/>
  <c r="Q898" i="8"/>
  <c r="O973" i="8"/>
  <c r="O918" i="8"/>
  <c r="P934" i="8"/>
  <c r="P981" i="8"/>
  <c r="Q918" i="8"/>
  <c r="P973" i="8"/>
  <c r="P842" i="8"/>
  <c r="O842" i="8"/>
  <c r="Q969" i="8"/>
  <c r="Q981" i="8"/>
  <c r="P969" i="8"/>
  <c r="Q841" i="8"/>
  <c r="P930" i="8"/>
  <c r="O930" i="8"/>
  <c r="O934" i="8"/>
  <c r="Q946" i="8"/>
  <c r="P898" i="8"/>
  <c r="O841" i="8"/>
  <c r="P946" i="8"/>
  <c r="P922" i="8"/>
  <c r="O113" i="8"/>
  <c r="Q113" i="8"/>
  <c r="O79" i="8"/>
  <c r="P79" i="8"/>
  <c r="Q79" i="8"/>
  <c r="Q83" i="8"/>
  <c r="P118" i="8"/>
  <c r="Q94" i="8"/>
  <c r="O243" i="8"/>
  <c r="Q243" i="8"/>
  <c r="P243" i="8"/>
  <c r="P211" i="8"/>
  <c r="O211" i="8"/>
  <c r="Q211" i="8"/>
  <c r="O284" i="8"/>
  <c r="P284" i="8"/>
  <c r="Q284" i="8"/>
  <c r="O253" i="8"/>
  <c r="P253" i="8"/>
  <c r="Q253" i="8"/>
  <c r="O264" i="8"/>
  <c r="P264" i="8"/>
  <c r="Q264" i="8"/>
  <c r="O285" i="8"/>
  <c r="P285" i="8"/>
  <c r="Q285" i="8"/>
  <c r="O325" i="8"/>
  <c r="Q325" i="8"/>
  <c r="P325" i="8"/>
  <c r="O283" i="8"/>
  <c r="P283" i="8"/>
  <c r="Q283" i="8"/>
  <c r="P230" i="8"/>
  <c r="O230" i="8"/>
  <c r="Q230" i="8"/>
  <c r="P256" i="8"/>
  <c r="O256" i="8"/>
  <c r="Q256" i="8"/>
  <c r="Q308" i="8"/>
  <c r="O295" i="8"/>
  <c r="Q295" i="8"/>
  <c r="P295" i="8"/>
  <c r="P364" i="8"/>
  <c r="Q364" i="8"/>
  <c r="O364" i="8"/>
  <c r="O397" i="8"/>
  <c r="P397" i="8"/>
  <c r="Q397" i="8"/>
  <c r="Q387" i="8"/>
  <c r="Q493" i="8"/>
  <c r="P506" i="8"/>
  <c r="O506" i="8"/>
  <c r="Q506" i="8"/>
  <c r="Q502" i="8"/>
  <c r="Q535" i="8"/>
  <c r="Q532" i="8"/>
  <c r="O582" i="8"/>
  <c r="P582" i="8"/>
  <c r="Q582" i="8"/>
  <c r="O605" i="8"/>
  <c r="P605" i="8"/>
  <c r="Q605" i="8"/>
  <c r="O711" i="8"/>
  <c r="P711" i="8"/>
  <c r="Q711" i="8"/>
  <c r="O730" i="8"/>
  <c r="P730" i="8"/>
  <c r="Q730" i="8"/>
  <c r="O746" i="8"/>
  <c r="P746" i="8"/>
  <c r="Q746" i="8"/>
  <c r="O589" i="8"/>
  <c r="P589" i="8"/>
  <c r="Q589" i="8"/>
  <c r="O731" i="8"/>
  <c r="P731" i="8"/>
  <c r="Q731" i="8"/>
  <c r="Q572" i="8"/>
  <c r="O638" i="8"/>
  <c r="P638" i="8"/>
  <c r="Q638" i="8"/>
  <c r="Q78" i="8"/>
  <c r="Q131" i="8"/>
  <c r="Q201" i="8"/>
  <c r="O201" i="8"/>
  <c r="P201" i="8"/>
  <c r="Q191" i="8"/>
  <c r="Q174" i="8"/>
  <c r="Q199" i="8"/>
  <c r="Q158" i="8"/>
  <c r="P276" i="8"/>
  <c r="Q276" i="8"/>
  <c r="O276" i="8"/>
  <c r="O200" i="8"/>
  <c r="P200" i="8"/>
  <c r="Q200" i="8"/>
  <c r="O205" i="8"/>
  <c r="Q205" i="8"/>
  <c r="P205" i="8"/>
  <c r="O359" i="8"/>
  <c r="P359" i="8"/>
  <c r="Q359" i="8"/>
  <c r="P302" i="8"/>
  <c r="O302" i="8"/>
  <c r="Q302" i="8"/>
  <c r="Q390" i="8"/>
  <c r="O390" i="8"/>
  <c r="P390" i="8"/>
  <c r="Q406" i="8"/>
  <c r="O406" i="8"/>
  <c r="P406" i="8"/>
  <c r="Q246" i="8"/>
  <c r="O420" i="8"/>
  <c r="P420" i="8"/>
  <c r="Q420" i="8"/>
  <c r="Q459" i="8"/>
  <c r="Q411" i="8"/>
  <c r="Q324" i="8"/>
  <c r="Q486" i="8"/>
  <c r="Q403" i="8"/>
  <c r="O588" i="8"/>
  <c r="P588" i="8"/>
  <c r="Q588" i="8"/>
  <c r="O604" i="8"/>
  <c r="P604" i="8"/>
  <c r="Q604" i="8"/>
  <c r="O660" i="8"/>
  <c r="P660" i="8"/>
  <c r="Q660" i="8"/>
  <c r="P524" i="8"/>
  <c r="O524" i="8"/>
  <c r="Q524" i="8"/>
  <c r="O610" i="8"/>
  <c r="P610" i="8"/>
  <c r="Q610" i="8"/>
  <c r="O642" i="8"/>
  <c r="P642" i="8"/>
  <c r="Q642" i="8"/>
  <c r="O637" i="8"/>
  <c r="P637" i="8"/>
  <c r="Q637" i="8"/>
  <c r="Q559" i="8"/>
  <c r="O677" i="8"/>
  <c r="P677" i="8"/>
  <c r="Q677" i="8"/>
  <c r="Q578" i="8"/>
  <c r="O630" i="8"/>
  <c r="P630" i="8"/>
  <c r="Q630" i="8"/>
  <c r="O868" i="8"/>
  <c r="P868" i="8"/>
  <c r="Q868" i="8"/>
  <c r="O756" i="8"/>
  <c r="P756" i="8"/>
  <c r="Q756" i="8"/>
  <c r="P24" i="8"/>
  <c r="Q24" i="8"/>
  <c r="O75" i="8"/>
  <c r="P75" i="8"/>
  <c r="Q75" i="8"/>
  <c r="O88" i="8"/>
  <c r="P88" i="8"/>
  <c r="Q88" i="8"/>
  <c r="P135" i="8"/>
  <c r="Q135" i="8"/>
  <c r="O135" i="8"/>
  <c r="Q13" i="8"/>
  <c r="O223" i="8"/>
  <c r="P223" i="8"/>
  <c r="Q223" i="8"/>
  <c r="O222" i="8"/>
  <c r="Q222" i="8"/>
  <c r="P222" i="8"/>
  <c r="Q261" i="8"/>
  <c r="P261" i="8"/>
  <c r="O261" i="8"/>
  <c r="Q288" i="8"/>
  <c r="P320" i="8"/>
  <c r="Q320" i="8"/>
  <c r="O320" i="8"/>
  <c r="P367" i="8"/>
  <c r="Q367" i="8"/>
  <c r="O367" i="8"/>
  <c r="Q335" i="8"/>
  <c r="O419" i="8"/>
  <c r="P419" i="8"/>
  <c r="Q419" i="8"/>
  <c r="O435" i="8"/>
  <c r="P435" i="8"/>
  <c r="Q435" i="8"/>
  <c r="P478" i="8"/>
  <c r="Q478" i="8"/>
  <c r="O478" i="8"/>
  <c r="O340" i="8"/>
  <c r="P340" i="8"/>
  <c r="Q340" i="8"/>
  <c r="O555" i="8"/>
  <c r="P555" i="8"/>
  <c r="Q555" i="8"/>
  <c r="O530" i="8"/>
  <c r="P530" i="8"/>
  <c r="Q530" i="8"/>
  <c r="Q554" i="8"/>
  <c r="P640" i="8"/>
  <c r="Q640" i="8"/>
  <c r="O640" i="8"/>
  <c r="Q591" i="8"/>
  <c r="O591" i="8"/>
  <c r="P591" i="8"/>
  <c r="Q696" i="8"/>
  <c r="O645" i="8"/>
  <c r="P645" i="8"/>
  <c r="Q645" i="8"/>
  <c r="O755" i="8"/>
  <c r="P755" i="8"/>
  <c r="Q755" i="8"/>
  <c r="P666" i="8"/>
  <c r="O666" i="8"/>
  <c r="Q666" i="8"/>
  <c r="O747" i="8"/>
  <c r="P747" i="8"/>
  <c r="Q747" i="8"/>
  <c r="O622" i="8"/>
  <c r="P622" i="8"/>
  <c r="Q622" i="8"/>
  <c r="Q40" i="8"/>
  <c r="O185" i="8"/>
  <c r="P185" i="8"/>
  <c r="Q185" i="8"/>
  <c r="O213" i="8"/>
  <c r="Q213" i="8"/>
  <c r="P213" i="8"/>
  <c r="O293" i="8"/>
  <c r="P293" i="8"/>
  <c r="Q293" i="8"/>
  <c r="O341" i="8"/>
  <c r="Q341" i="8"/>
  <c r="P341" i="8"/>
  <c r="O231" i="8"/>
  <c r="Q231" i="8"/>
  <c r="P231" i="8"/>
  <c r="O286" i="8"/>
  <c r="P286" i="8"/>
  <c r="Q286" i="8"/>
  <c r="P244" i="8"/>
  <c r="O244" i="8"/>
  <c r="Q244" i="8"/>
  <c r="O368" i="8"/>
  <c r="P368" i="8"/>
  <c r="Q368" i="8"/>
  <c r="Q280" i="8"/>
  <c r="O349" i="8"/>
  <c r="P349" i="8"/>
  <c r="Q349" i="8"/>
  <c r="O444" i="8"/>
  <c r="P444" i="8"/>
  <c r="Q444" i="8"/>
  <c r="Q336" i="8"/>
  <c r="P429" i="8"/>
  <c r="Q429" i="8"/>
  <c r="O429" i="8"/>
  <c r="Q466" i="8"/>
  <c r="Q490" i="8"/>
  <c r="Q557" i="8"/>
  <c r="O557" i="8"/>
  <c r="P557" i="8"/>
  <c r="Q571" i="8"/>
  <c r="O618" i="8"/>
  <c r="P618" i="8"/>
  <c r="Q618" i="8"/>
  <c r="Q508" i="8"/>
  <c r="Q546" i="8"/>
  <c r="O686" i="8"/>
  <c r="P686" i="8"/>
  <c r="Q686" i="8"/>
  <c r="Q629" i="8"/>
  <c r="O597" i="8"/>
  <c r="P597" i="8"/>
  <c r="Q597" i="8"/>
  <c r="O701" i="8"/>
  <c r="P701" i="8"/>
  <c r="Q701" i="8"/>
  <c r="O614" i="8"/>
  <c r="P614" i="8"/>
  <c r="Q614" i="8"/>
  <c r="Q710" i="8"/>
  <c r="Q802" i="8"/>
  <c r="Q10" i="8"/>
  <c r="O12" i="8"/>
  <c r="Q21" i="8"/>
  <c r="P126" i="8"/>
  <c r="O126" i="8"/>
  <c r="Q126" i="8"/>
  <c r="Q176" i="8"/>
  <c r="O176" i="8"/>
  <c r="P176" i="8"/>
  <c r="Q173" i="8"/>
  <c r="O173" i="8"/>
  <c r="P173" i="8"/>
  <c r="P203" i="8"/>
  <c r="Q203" i="8"/>
  <c r="O203" i="8"/>
  <c r="Q232" i="8"/>
  <c r="O275" i="8"/>
  <c r="P275" i="8"/>
  <c r="Q275" i="8"/>
  <c r="P221" i="8"/>
  <c r="Q221" i="8"/>
  <c r="O221" i="8"/>
  <c r="Q259" i="8"/>
  <c r="O287" i="8"/>
  <c r="P287" i="8"/>
  <c r="Q287" i="8"/>
  <c r="Q207" i="8"/>
  <c r="O328" i="8"/>
  <c r="P328" i="8"/>
  <c r="Q328" i="8"/>
  <c r="Q260" i="8"/>
  <c r="P334" i="8"/>
  <c r="O334" i="8"/>
  <c r="Q334" i="8"/>
  <c r="O381" i="8"/>
  <c r="P381" i="8"/>
  <c r="Q381" i="8"/>
  <c r="Q428" i="8"/>
  <c r="Q366" i="8"/>
  <c r="O507" i="8"/>
  <c r="P507" i="8"/>
  <c r="Q507" i="8"/>
  <c r="Q443" i="8"/>
  <c r="P516" i="8"/>
  <c r="Q516" i="8"/>
  <c r="O516" i="8"/>
  <c r="O564" i="8"/>
  <c r="P564" i="8"/>
  <c r="Q564" i="8"/>
  <c r="O636" i="8"/>
  <c r="P636" i="8"/>
  <c r="Q636" i="8"/>
  <c r="P656" i="8"/>
  <c r="Q656" i="8"/>
  <c r="O656" i="8"/>
  <c r="Q679" i="8"/>
  <c r="O679" i="8"/>
  <c r="P679" i="8"/>
  <c r="O594" i="8"/>
  <c r="P594" i="8"/>
  <c r="Q594" i="8"/>
  <c r="O590" i="8"/>
  <c r="P590" i="8"/>
  <c r="Q590" i="8"/>
  <c r="O703" i="8"/>
  <c r="P703" i="8"/>
  <c r="Q703" i="8"/>
  <c r="O763" i="8"/>
  <c r="Q763" i="8"/>
  <c r="P763" i="8"/>
  <c r="Q738" i="8"/>
  <c r="O606" i="8"/>
  <c r="P606" i="8"/>
  <c r="Q606" i="8"/>
  <c r="Q598" i="8"/>
  <c r="O63" i="8"/>
  <c r="P63" i="8"/>
  <c r="Q63" i="8"/>
  <c r="Q132" i="8"/>
  <c r="P132" i="8"/>
  <c r="O132" i="8"/>
  <c r="Q18" i="8"/>
  <c r="O183" i="8"/>
  <c r="P183" i="8"/>
  <c r="Q183" i="8"/>
  <c r="O262" i="8"/>
  <c r="P262" i="8"/>
  <c r="Q262" i="8"/>
  <c r="P258" i="8"/>
  <c r="O258" i="8"/>
  <c r="Q258" i="8"/>
  <c r="Q272" i="8"/>
  <c r="Q398" i="8"/>
  <c r="O398" i="8"/>
  <c r="P398" i="8"/>
  <c r="Q414" i="8"/>
  <c r="O414" i="8"/>
  <c r="P414" i="8"/>
  <c r="O327" i="8"/>
  <c r="P327" i="8"/>
  <c r="Q327" i="8"/>
  <c r="O389" i="8"/>
  <c r="P389" i="8"/>
  <c r="Q389" i="8"/>
  <c r="O413" i="8"/>
  <c r="P413" i="8"/>
  <c r="Q413" i="8"/>
  <c r="O454" i="8"/>
  <c r="P454" i="8"/>
  <c r="Q454" i="8"/>
  <c r="Q318" i="8"/>
  <c r="Q430" i="8"/>
  <c r="Q470" i="8"/>
  <c r="O470" i="8"/>
  <c r="P470" i="8"/>
  <c r="Q312" i="8"/>
  <c r="O543" i="8"/>
  <c r="P543" i="8"/>
  <c r="Q543" i="8"/>
  <c r="O522" i="8"/>
  <c r="P522" i="8"/>
  <c r="Q522" i="8"/>
  <c r="O596" i="8"/>
  <c r="P596" i="8"/>
  <c r="Q596" i="8"/>
  <c r="O652" i="8"/>
  <c r="P652" i="8"/>
  <c r="Q652" i="8"/>
  <c r="P632" i="8"/>
  <c r="Q632" i="8"/>
  <c r="O632" i="8"/>
  <c r="O563" i="8"/>
  <c r="P563" i="8"/>
  <c r="Q563" i="8"/>
  <c r="Q538" i="8"/>
  <c r="O653" i="8"/>
  <c r="P653" i="8"/>
  <c r="Q653" i="8"/>
  <c r="P676" i="8"/>
  <c r="O676" i="8"/>
  <c r="Q676" i="8"/>
  <c r="O723" i="8"/>
  <c r="P723" i="8"/>
  <c r="Q723" i="8"/>
  <c r="O739" i="8"/>
  <c r="P739" i="8"/>
  <c r="Q739" i="8"/>
  <c r="O662" i="8"/>
  <c r="P662" i="8"/>
  <c r="Q662" i="8"/>
  <c r="O6" i="8"/>
  <c r="P6" i="8"/>
  <c r="Q6" i="8"/>
  <c r="Q110" i="8"/>
  <c r="O161" i="8"/>
  <c r="Q161" i="8"/>
  <c r="P161" i="8"/>
  <c r="P171" i="8"/>
  <c r="Q171" i="8"/>
  <c r="O171" i="8"/>
  <c r="O309" i="8"/>
  <c r="Q309" i="8"/>
  <c r="P309" i="8"/>
  <c r="Q252" i="8"/>
  <c r="O252" i="8"/>
  <c r="P252" i="8"/>
  <c r="Q342" i="8"/>
  <c r="O372" i="8"/>
  <c r="P372" i="8"/>
  <c r="Q372" i="8"/>
  <c r="O365" i="8"/>
  <c r="P365" i="8"/>
  <c r="Q365" i="8"/>
  <c r="Q167" i="8"/>
  <c r="O167" i="8"/>
  <c r="P167" i="8"/>
  <c r="P326" i="8"/>
  <c r="O326" i="8"/>
  <c r="Q326" i="8"/>
  <c r="O350" i="8"/>
  <c r="P350" i="8"/>
  <c r="Q350" i="8"/>
  <c r="Q437" i="8"/>
  <c r="O437" i="8"/>
  <c r="P437" i="8"/>
  <c r="O438" i="8"/>
  <c r="P438" i="8"/>
  <c r="Q438" i="8"/>
  <c r="O373" i="8"/>
  <c r="P373" i="8"/>
  <c r="Q373" i="8"/>
  <c r="Q441" i="8"/>
  <c r="O452" i="8"/>
  <c r="P452" i="8"/>
  <c r="Q452" i="8"/>
  <c r="Q311" i="8"/>
  <c r="Q471" i="8"/>
  <c r="O436" i="8"/>
  <c r="P436" i="8"/>
  <c r="Q436" i="8"/>
  <c r="O480" i="8"/>
  <c r="P480" i="8"/>
  <c r="Q480" i="8"/>
  <c r="Q476" i="8"/>
  <c r="O517" i="8"/>
  <c r="P517" i="8"/>
  <c r="Q517" i="8"/>
  <c r="Q531" i="8"/>
  <c r="O531" i="8"/>
  <c r="P531" i="8"/>
  <c r="Q547" i="8"/>
  <c r="O547" i="8"/>
  <c r="P547" i="8"/>
  <c r="O501" i="8"/>
  <c r="P501" i="8"/>
  <c r="Q501" i="8"/>
  <c r="Q567" i="8"/>
  <c r="P608" i="8"/>
  <c r="Q608" i="8"/>
  <c r="O608" i="8"/>
  <c r="Q678" i="8"/>
  <c r="Q712" i="8"/>
  <c r="Q690" i="8"/>
  <c r="O694" i="8"/>
  <c r="P694" i="8"/>
  <c r="Q694" i="8"/>
  <c r="O715" i="8"/>
  <c r="P715" i="8"/>
  <c r="Q715" i="8"/>
  <c r="O654" i="8"/>
  <c r="P654" i="8"/>
  <c r="Q654" i="8"/>
  <c r="O852" i="8"/>
  <c r="P852" i="8"/>
  <c r="Q852" i="8"/>
  <c r="Q9" i="8"/>
  <c r="P157" i="8"/>
  <c r="O157" i="8"/>
  <c r="Q157" i="8"/>
  <c r="P177" i="8"/>
  <c r="Q177" i="8"/>
  <c r="O177" i="8"/>
  <c r="O111" i="8"/>
  <c r="Q111" i="8"/>
  <c r="P111" i="8"/>
  <c r="Q159" i="8"/>
  <c r="O317" i="8"/>
  <c r="Q317" i="8"/>
  <c r="P317" i="8"/>
  <c r="O269" i="8"/>
  <c r="P269" i="8"/>
  <c r="Q269" i="8"/>
  <c r="P356" i="8"/>
  <c r="O356" i="8"/>
  <c r="Q356" i="8"/>
  <c r="M367" i="8"/>
  <c r="O352" i="8"/>
  <c r="P352" i="8"/>
  <c r="Q352" i="8"/>
  <c r="Q216" i="8"/>
  <c r="Q271" i="8"/>
  <c r="O445" i="8"/>
  <c r="P445" i="8"/>
  <c r="Q445" i="8"/>
  <c r="Q354" i="8"/>
  <c r="O427" i="8"/>
  <c r="P427" i="8"/>
  <c r="Q427" i="8"/>
  <c r="Q467" i="8"/>
  <c r="O467" i="8"/>
  <c r="P467" i="8"/>
  <c r="Q379" i="8"/>
  <c r="Q422" i="8"/>
  <c r="Q482" i="8"/>
  <c r="Q484" i="8"/>
  <c r="Q539" i="8"/>
  <c r="O539" i="8"/>
  <c r="P539" i="8"/>
  <c r="M556" i="8"/>
  <c r="O565" i="8"/>
  <c r="P565" i="8"/>
  <c r="Q565" i="8"/>
  <c r="Q613" i="8"/>
  <c r="O714" i="8"/>
  <c r="P714" i="8"/>
  <c r="Q714" i="8"/>
  <c r="O646" i="8"/>
  <c r="P646" i="8"/>
  <c r="Q646" i="8"/>
  <c r="M5" i="8"/>
  <c r="O67" i="8"/>
  <c r="Q67" i="8"/>
  <c r="P67" i="8"/>
  <c r="Q109" i="8"/>
  <c r="Q144" i="8"/>
  <c r="P144" i="8"/>
  <c r="O144" i="8"/>
  <c r="M28" i="8"/>
  <c r="P89" i="8"/>
  <c r="Q89" i="8"/>
  <c r="Q60" i="8"/>
  <c r="O60" i="8"/>
  <c r="P60" i="8"/>
  <c r="Q23" i="8"/>
  <c r="O23" i="8"/>
  <c r="P23" i="8"/>
  <c r="M123" i="8"/>
  <c r="M63" i="8"/>
  <c r="Q74" i="8"/>
  <c r="L48" i="8"/>
  <c r="Q112" i="8"/>
  <c r="O112" i="8"/>
  <c r="P112" i="8"/>
  <c r="Q116" i="8"/>
  <c r="N152" i="8"/>
  <c r="L102" i="8"/>
  <c r="K13" i="8"/>
  <c r="K149" i="8"/>
  <c r="P133" i="8"/>
  <c r="Q133" i="8"/>
  <c r="L156" i="8"/>
  <c r="K156" i="8"/>
  <c r="M213" i="8"/>
  <c r="P219" i="8"/>
  <c r="O219" i="8"/>
  <c r="Q219" i="8"/>
  <c r="K90" i="8"/>
  <c r="M90" i="8" s="1"/>
  <c r="M222" i="8"/>
  <c r="Q277" i="8"/>
  <c r="P277" i="8"/>
  <c r="O277" i="8"/>
  <c r="L362" i="8"/>
  <c r="M362" i="8" s="1"/>
  <c r="O378" i="8"/>
  <c r="P378" i="8"/>
  <c r="Q378" i="8"/>
  <c r="O410" i="8"/>
  <c r="P410" i="8"/>
  <c r="Q410" i="8"/>
  <c r="M167" i="8"/>
  <c r="L280" i="8"/>
  <c r="O280" i="8" s="1"/>
  <c r="M332" i="8"/>
  <c r="K207" i="8"/>
  <c r="P207" i="8" s="1"/>
  <c r="M256" i="8"/>
  <c r="K216" i="8"/>
  <c r="M216" i="8" s="1"/>
  <c r="P248" i="8"/>
  <c r="O248" i="8"/>
  <c r="Q248" i="8"/>
  <c r="L360" i="8"/>
  <c r="N351" i="8"/>
  <c r="K354" i="8"/>
  <c r="M354" i="8" s="1"/>
  <c r="L466" i="8"/>
  <c r="K411" i="8"/>
  <c r="M411" i="8" s="1"/>
  <c r="P362" i="8"/>
  <c r="O362" i="8"/>
  <c r="Q362" i="8"/>
  <c r="L282" i="8"/>
  <c r="P424" i="8"/>
  <c r="Q424" i="8"/>
  <c r="O424" i="8"/>
  <c r="Q297" i="8"/>
  <c r="P297" i="8"/>
  <c r="O297" i="8"/>
  <c r="M340" i="8"/>
  <c r="N446" i="8"/>
  <c r="P399" i="8"/>
  <c r="Q399" i="8"/>
  <c r="O399" i="8"/>
  <c r="M496" i="8"/>
  <c r="L422" i="8"/>
  <c r="L510" i="8"/>
  <c r="M510" i="8" s="1"/>
  <c r="L527" i="8"/>
  <c r="L493" i="8"/>
  <c r="O493" i="8" s="1"/>
  <c r="L498" i="8"/>
  <c r="O400" i="8"/>
  <c r="P400" i="8"/>
  <c r="Q400" i="8"/>
  <c r="L443" i="8"/>
  <c r="O443" i="8" s="1"/>
  <c r="O551" i="8"/>
  <c r="P551" i="8"/>
  <c r="Q551" i="8"/>
  <c r="M530" i="8"/>
  <c r="O658" i="8"/>
  <c r="P658" i="8"/>
  <c r="Q658" i="8"/>
  <c r="N616" i="8"/>
  <c r="Q655" i="8"/>
  <c r="O655" i="8"/>
  <c r="P655" i="8"/>
  <c r="Q671" i="8"/>
  <c r="P671" i="8"/>
  <c r="O671" i="8"/>
  <c r="N599" i="8"/>
  <c r="L546" i="8"/>
  <c r="P687" i="8"/>
  <c r="Q687" i="8"/>
  <c r="O687" i="8"/>
  <c r="M645" i="8"/>
  <c r="L672" i="8"/>
  <c r="K696" i="8"/>
  <c r="M696" i="8" s="1"/>
  <c r="N717" i="8"/>
  <c r="N781" i="8"/>
  <c r="M589" i="8"/>
  <c r="K690" i="8"/>
  <c r="P718" i="8"/>
  <c r="Q718" i="8"/>
  <c r="O718" i="8"/>
  <c r="M730" i="8"/>
  <c r="P750" i="8"/>
  <c r="Q750" i="8"/>
  <c r="O750" i="8"/>
  <c r="O767" i="8"/>
  <c r="P767" i="8"/>
  <c r="Q767" i="8"/>
  <c r="P783" i="8"/>
  <c r="Q783" i="8"/>
  <c r="O783" i="8"/>
  <c r="K572" i="8"/>
  <c r="M572" i="8" s="1"/>
  <c r="M666" i="8"/>
  <c r="K710" i="8"/>
  <c r="M710" i="8" s="1"/>
  <c r="O839" i="8"/>
  <c r="P839" i="8"/>
  <c r="Q839" i="8"/>
  <c r="Q892" i="8"/>
  <c r="M756" i="8"/>
  <c r="M810" i="8"/>
  <c r="M868" i="8"/>
  <c r="O893" i="8"/>
  <c r="P893" i="8"/>
  <c r="Q893" i="8"/>
  <c r="Q925" i="8"/>
  <c r="O925" i="8"/>
  <c r="P925" i="8"/>
  <c r="N764" i="8"/>
  <c r="P873" i="8"/>
  <c r="Q873" i="8"/>
  <c r="O873" i="8"/>
  <c r="O788" i="8"/>
  <c r="P788" i="8"/>
  <c r="Q788" i="8"/>
  <c r="O680" i="8"/>
  <c r="P680" i="8"/>
  <c r="Q680" i="8"/>
  <c r="P913" i="8"/>
  <c r="Q913" i="8"/>
  <c r="O913" i="8"/>
  <c r="O976" i="8"/>
  <c r="P976" i="8"/>
  <c r="Q976" i="8"/>
  <c r="O958" i="8"/>
  <c r="P958" i="8"/>
  <c r="Q958" i="8"/>
  <c r="Q992" i="8"/>
  <c r="Q836" i="8"/>
  <c r="P972" i="8"/>
  <c r="Q972" i="8"/>
  <c r="O972" i="8"/>
  <c r="Q48" i="8"/>
  <c r="O95" i="8"/>
  <c r="P95" i="8"/>
  <c r="Q95" i="8"/>
  <c r="O71" i="8"/>
  <c r="O168" i="8"/>
  <c r="P168" i="8"/>
  <c r="Q168" i="8"/>
  <c r="M17" i="8"/>
  <c r="L40" i="8"/>
  <c r="M40" i="8" s="1"/>
  <c r="K21" i="8"/>
  <c r="M21" i="8" s="1"/>
  <c r="M70" i="8"/>
  <c r="O142" i="8"/>
  <c r="Q142" i="8"/>
  <c r="P142" i="8"/>
  <c r="P160" i="8"/>
  <c r="O160" i="8"/>
  <c r="Q160" i="8"/>
  <c r="Q102" i="8"/>
  <c r="L151" i="8"/>
  <c r="M151" i="8" s="1"/>
  <c r="M73" i="8"/>
  <c r="K81" i="8"/>
  <c r="M81" i="8" s="1"/>
  <c r="O180" i="8"/>
  <c r="P180" i="8"/>
  <c r="Q180" i="8"/>
  <c r="P47" i="8"/>
  <c r="L18" i="8"/>
  <c r="M18" i="8" s="1"/>
  <c r="L94" i="8"/>
  <c r="Q208" i="8"/>
  <c r="P208" i="8"/>
  <c r="O229" i="8"/>
  <c r="P229" i="8"/>
  <c r="Q229" i="8"/>
  <c r="L129" i="8"/>
  <c r="L188" i="8"/>
  <c r="K208" i="8"/>
  <c r="M208" i="8" s="1"/>
  <c r="O292" i="8"/>
  <c r="P292" i="8"/>
  <c r="Q292" i="8"/>
  <c r="P250" i="8"/>
  <c r="O250" i="8"/>
  <c r="Q250" i="8"/>
  <c r="O143" i="8"/>
  <c r="P143" i="8"/>
  <c r="Q143" i="8"/>
  <c r="N225" i="8"/>
  <c r="M364" i="8"/>
  <c r="M280" i="8"/>
  <c r="L288" i="8"/>
  <c r="O288" i="8" s="1"/>
  <c r="M303" i="8"/>
  <c r="O332" i="8"/>
  <c r="P332" i="8"/>
  <c r="Q332" i="8"/>
  <c r="O291" i="8"/>
  <c r="P291" i="8"/>
  <c r="Q291" i="8"/>
  <c r="L335" i="8"/>
  <c r="K360" i="8"/>
  <c r="M360" i="8" s="1"/>
  <c r="O315" i="8"/>
  <c r="P315" i="8"/>
  <c r="Q315" i="8"/>
  <c r="M373" i="8"/>
  <c r="M381" i="8"/>
  <c r="M389" i="8"/>
  <c r="M397" i="8"/>
  <c r="M405" i="8"/>
  <c r="M413" i="8"/>
  <c r="Q360" i="8"/>
  <c r="O360" i="8"/>
  <c r="Q457" i="8"/>
  <c r="M467" i="8"/>
  <c r="O363" i="8"/>
  <c r="Q363" i="8"/>
  <c r="P363" i="8"/>
  <c r="L324" i="8"/>
  <c r="P488" i="8"/>
  <c r="Q488" i="8"/>
  <c r="O488" i="8"/>
  <c r="M498" i="8"/>
  <c r="K422" i="8"/>
  <c r="M422" i="8" s="1"/>
  <c r="L486" i="8"/>
  <c r="P486" i="8" s="1"/>
  <c r="M493" i="8"/>
  <c r="O494" i="8"/>
  <c r="P494" i="8"/>
  <c r="Q494" i="8"/>
  <c r="P498" i="8"/>
  <c r="O498" i="8"/>
  <c r="Q498" i="8"/>
  <c r="O408" i="8"/>
  <c r="P408" i="8"/>
  <c r="Q408" i="8"/>
  <c r="Q523" i="8"/>
  <c r="O523" i="8"/>
  <c r="P523" i="8"/>
  <c r="N549" i="8"/>
  <c r="O527" i="8"/>
  <c r="P527" i="8"/>
  <c r="Q527" i="8"/>
  <c r="L554" i="8"/>
  <c r="P554" i="8" s="1"/>
  <c r="O602" i="8"/>
  <c r="P602" i="8"/>
  <c r="Q602" i="8"/>
  <c r="M576" i="8"/>
  <c r="O628" i="8"/>
  <c r="P628" i="8"/>
  <c r="Q628" i="8"/>
  <c r="P668" i="8"/>
  <c r="Q668" i="8"/>
  <c r="O668" i="8"/>
  <c r="M564" i="8"/>
  <c r="L567" i="8"/>
  <c r="P567" i="8" s="1"/>
  <c r="P592" i="8"/>
  <c r="Q592" i="8"/>
  <c r="O592" i="8"/>
  <c r="Q631" i="8"/>
  <c r="O631" i="8"/>
  <c r="P631" i="8"/>
  <c r="Q583" i="8"/>
  <c r="O583" i="8"/>
  <c r="P583" i="8"/>
  <c r="K546" i="8"/>
  <c r="M546" i="8" s="1"/>
  <c r="M582" i="8"/>
  <c r="O708" i="8"/>
  <c r="P708" i="8"/>
  <c r="Q708" i="8"/>
  <c r="Q757" i="8"/>
  <c r="O757" i="8"/>
  <c r="P757" i="8"/>
  <c r="L682" i="8"/>
  <c r="M682" i="8" s="1"/>
  <c r="Q698" i="8"/>
  <c r="O709" i="8"/>
  <c r="P709" i="8"/>
  <c r="Q709" i="8"/>
  <c r="N782" i="8"/>
  <c r="O735" i="8"/>
  <c r="P735" i="8"/>
  <c r="Q735" i="8"/>
  <c r="M784" i="8"/>
  <c r="O784" i="8"/>
  <c r="P784" i="8"/>
  <c r="O815" i="8"/>
  <c r="P815" i="8"/>
  <c r="Q815" i="8"/>
  <c r="N669" i="8"/>
  <c r="O806" i="8"/>
  <c r="P806" i="8"/>
  <c r="Q806" i="8"/>
  <c r="O819" i="8"/>
  <c r="P819" i="8"/>
  <c r="Q819" i="8"/>
  <c r="O851" i="8"/>
  <c r="P851" i="8"/>
  <c r="Q851" i="8"/>
  <c r="Q860" i="8"/>
  <c r="O810" i="8"/>
  <c r="P810" i="8"/>
  <c r="Q810" i="8"/>
  <c r="O821" i="8"/>
  <c r="P821" i="8"/>
  <c r="Q821" i="8"/>
  <c r="O869" i="8"/>
  <c r="P869" i="8"/>
  <c r="Q869" i="8"/>
  <c r="O748" i="8"/>
  <c r="P748" i="8"/>
  <c r="Q748" i="8"/>
  <c r="P857" i="8"/>
  <c r="Q857" i="8"/>
  <c r="O857" i="8"/>
  <c r="P889" i="8"/>
  <c r="Q889" i="8"/>
  <c r="O889" i="8"/>
  <c r="O919" i="8"/>
  <c r="P919" i="8"/>
  <c r="Q919" i="8"/>
  <c r="Q978" i="8"/>
  <c r="Q940" i="8"/>
  <c r="Q920" i="8"/>
  <c r="Q772" i="8"/>
  <c r="P28" i="8"/>
  <c r="Q28" i="8"/>
  <c r="O28" i="8"/>
  <c r="M22" i="8"/>
  <c r="P115" i="8"/>
  <c r="O115" i="8"/>
  <c r="Q115" i="8"/>
  <c r="Q34" i="8"/>
  <c r="P34" i="8"/>
  <c r="O34" i="8"/>
  <c r="M26" i="8"/>
  <c r="O17" i="8"/>
  <c r="P17" i="8"/>
  <c r="Q17" i="8"/>
  <c r="N37" i="8"/>
  <c r="M29" i="8"/>
  <c r="M6" i="8"/>
  <c r="P73" i="8"/>
  <c r="K9" i="8"/>
  <c r="K45" i="8"/>
  <c r="M45" i="8" s="1"/>
  <c r="K85" i="8"/>
  <c r="M85" i="8" s="1"/>
  <c r="Q27" i="8"/>
  <c r="O27" i="8"/>
  <c r="P27" i="8"/>
  <c r="M106" i="8"/>
  <c r="K48" i="8"/>
  <c r="L54" i="8"/>
  <c r="L78" i="8"/>
  <c r="K102" i="8"/>
  <c r="M102" i="8" s="1"/>
  <c r="N81" i="8"/>
  <c r="M181" i="8"/>
  <c r="O125" i="8"/>
  <c r="Q125" i="8"/>
  <c r="P125" i="8"/>
  <c r="K94" i="8"/>
  <c r="P166" i="8"/>
  <c r="O166" i="8"/>
  <c r="Q166" i="8"/>
  <c r="L193" i="8"/>
  <c r="M193" i="8" s="1"/>
  <c r="K119" i="8"/>
  <c r="K129" i="8"/>
  <c r="M129" i="8" s="1"/>
  <c r="Q136" i="8"/>
  <c r="O136" i="8"/>
  <c r="P136" i="8"/>
  <c r="K188" i="8"/>
  <c r="M188" i="8" s="1"/>
  <c r="L245" i="8"/>
  <c r="L145" i="8"/>
  <c r="K225" i="8"/>
  <c r="M225" i="8" s="1"/>
  <c r="M264" i="8"/>
  <c r="M200" i="8"/>
  <c r="K245" i="8"/>
  <c r="M245" i="8" s="1"/>
  <c r="L272" i="8"/>
  <c r="K319" i="8"/>
  <c r="M319" i="8" s="1"/>
  <c r="O386" i="8"/>
  <c r="P386" i="8"/>
  <c r="Q386" i="8"/>
  <c r="O418" i="8"/>
  <c r="P418" i="8"/>
  <c r="Q418" i="8"/>
  <c r="O236" i="8"/>
  <c r="Q236" i="8"/>
  <c r="P236" i="8"/>
  <c r="K251" i="8"/>
  <c r="M251" i="8" s="1"/>
  <c r="M295" i="8"/>
  <c r="K235" i="8"/>
  <c r="M235" i="8" s="1"/>
  <c r="K342" i="8"/>
  <c r="M342" i="8" s="1"/>
  <c r="Q239" i="8"/>
  <c r="O239" i="8"/>
  <c r="P239" i="8"/>
  <c r="L300" i="8"/>
  <c r="M304" i="8"/>
  <c r="L336" i="8"/>
  <c r="M326" i="8"/>
  <c r="K366" i="8"/>
  <c r="M366" i="8" s="1"/>
  <c r="M460" i="8"/>
  <c r="L441" i="8"/>
  <c r="L459" i="8"/>
  <c r="O459" i="8" s="1"/>
  <c r="L318" i="8"/>
  <c r="P318" i="8" s="1"/>
  <c r="K282" i="8"/>
  <c r="M282" i="8" s="1"/>
  <c r="L430" i="8"/>
  <c r="O430" i="8" s="1"/>
  <c r="K466" i="8"/>
  <c r="M466" i="8" s="1"/>
  <c r="K324" i="8"/>
  <c r="M324" i="8" s="1"/>
  <c r="L471" i="8"/>
  <c r="O471" i="8" s="1"/>
  <c r="K502" i="8"/>
  <c r="M502" i="8" s="1"/>
  <c r="K473" i="8"/>
  <c r="M473" i="8" s="1"/>
  <c r="K481" i="8"/>
  <c r="M481" i="8" s="1"/>
  <c r="N525" i="8"/>
  <c r="O469" i="8"/>
  <c r="P469" i="8"/>
  <c r="Q469" i="8"/>
  <c r="O579" i="8"/>
  <c r="P579" i="8"/>
  <c r="Q579" i="8"/>
  <c r="O497" i="8"/>
  <c r="Q497" i="8"/>
  <c r="P497" i="8"/>
  <c r="K571" i="8"/>
  <c r="M571" i="8" s="1"/>
  <c r="L532" i="8"/>
  <c r="P532" i="8" s="1"/>
  <c r="Q607" i="8"/>
  <c r="O607" i="8"/>
  <c r="P607" i="8"/>
  <c r="L621" i="8"/>
  <c r="K629" i="8"/>
  <c r="M629" i="8" s="1"/>
  <c r="N733" i="8"/>
  <c r="M684" i="8"/>
  <c r="M711" i="8"/>
  <c r="M722" i="8"/>
  <c r="N742" i="8"/>
  <c r="M754" i="8"/>
  <c r="L678" i="8"/>
  <c r="O678" i="8" s="1"/>
  <c r="M830" i="8"/>
  <c r="P849" i="8"/>
  <c r="Q849" i="8"/>
  <c r="O849" i="8"/>
  <c r="Q903" i="8"/>
  <c r="Q935" i="8"/>
  <c r="O928" i="8"/>
  <c r="P928" i="8"/>
  <c r="Q928" i="8"/>
  <c r="Q971" i="8"/>
  <c r="O971" i="8"/>
  <c r="P971" i="8"/>
  <c r="Q995" i="8"/>
  <c r="P995" i="8"/>
  <c r="O995" i="8"/>
  <c r="Q959" i="8"/>
  <c r="P915" i="8"/>
  <c r="O915" i="8"/>
  <c r="Q915" i="8"/>
  <c r="Q35" i="8"/>
  <c r="O35" i="8"/>
  <c r="P35" i="8"/>
  <c r="P8" i="8"/>
  <c r="O8" i="8"/>
  <c r="Q8" i="8"/>
  <c r="Q150" i="8"/>
  <c r="O150" i="8"/>
  <c r="P150" i="8"/>
  <c r="Q97" i="8"/>
  <c r="M135" i="8"/>
  <c r="P101" i="8"/>
  <c r="O101" i="8"/>
  <c r="Q101" i="8"/>
  <c r="Q57" i="8"/>
  <c r="Q14" i="8"/>
  <c r="P14" i="8"/>
  <c r="O14" i="8"/>
  <c r="M34" i="8"/>
  <c r="L33" i="8"/>
  <c r="Q153" i="8"/>
  <c r="P153" i="8"/>
  <c r="M24" i="8"/>
  <c r="L62" i="8"/>
  <c r="N16" i="8"/>
  <c r="Q5" i="8"/>
  <c r="L20" i="8"/>
  <c r="M20" i="8" s="1"/>
  <c r="N59" i="8"/>
  <c r="L30" i="8"/>
  <c r="M30" i="8" s="1"/>
  <c r="M62" i="8"/>
  <c r="L32" i="8"/>
  <c r="M32" i="8" s="1"/>
  <c r="M67" i="8"/>
  <c r="O106" i="8"/>
  <c r="P106" i="8"/>
  <c r="Q106" i="8"/>
  <c r="Q68" i="8"/>
  <c r="O68" i="8"/>
  <c r="P68" i="8"/>
  <c r="K78" i="8"/>
  <c r="N172" i="8"/>
  <c r="Q233" i="8"/>
  <c r="L191" i="8"/>
  <c r="O191" i="8" s="1"/>
  <c r="K192" i="8"/>
  <c r="M192" i="8" s="1"/>
  <c r="L174" i="8"/>
  <c r="O174" i="8" s="1"/>
  <c r="K199" i="8"/>
  <c r="M199" i="8" s="1"/>
  <c r="M276" i="8"/>
  <c r="M221" i="8"/>
  <c r="K212" i="8"/>
  <c r="M212" i="8" s="1"/>
  <c r="M286" i="8"/>
  <c r="K272" i="8"/>
  <c r="M272" i="8" s="1"/>
  <c r="O426" i="8"/>
  <c r="P426" i="8"/>
  <c r="Q426" i="8"/>
  <c r="N382" i="8"/>
  <c r="L433" i="8"/>
  <c r="M433" i="8" s="1"/>
  <c r="M320" i="8"/>
  <c r="M344" i="8"/>
  <c r="M368" i="8"/>
  <c r="K300" i="8"/>
  <c r="M300" i="8" s="1"/>
  <c r="Q313" i="8"/>
  <c r="O313" i="8"/>
  <c r="P313" i="8"/>
  <c r="K335" i="8"/>
  <c r="M335" i="8" s="1"/>
  <c r="N449" i="8"/>
  <c r="M334" i="8"/>
  <c r="K336" i="8"/>
  <c r="M336" i="8" s="1"/>
  <c r="K380" i="8"/>
  <c r="M380" i="8" s="1"/>
  <c r="K388" i="8"/>
  <c r="M388" i="8" s="1"/>
  <c r="K396" i="8"/>
  <c r="M396" i="8" s="1"/>
  <c r="M404" i="8"/>
  <c r="K412" i="8"/>
  <c r="M412" i="8" s="1"/>
  <c r="K441" i="8"/>
  <c r="M441" i="8" s="1"/>
  <c r="O376" i="8"/>
  <c r="P376" i="8"/>
  <c r="Q376" i="8"/>
  <c r="M430" i="8"/>
  <c r="L387" i="8"/>
  <c r="O387" i="8" s="1"/>
  <c r="P306" i="8"/>
  <c r="Q306" i="8"/>
  <c r="O306" i="8"/>
  <c r="K395" i="8"/>
  <c r="M395" i="8" s="1"/>
  <c r="N462" i="8"/>
  <c r="M527" i="8"/>
  <c r="N473" i="8"/>
  <c r="N481" i="8"/>
  <c r="L535" i="8"/>
  <c r="O535" i="8" s="1"/>
  <c r="K479" i="8"/>
  <c r="M479" i="8" s="1"/>
  <c r="M443" i="8"/>
  <c r="Q515" i="8"/>
  <c r="O515" i="8"/>
  <c r="P515" i="8"/>
  <c r="M471" i="8"/>
  <c r="M555" i="8"/>
  <c r="O487" i="8"/>
  <c r="Q487" i="8"/>
  <c r="P487" i="8"/>
  <c r="M626" i="8"/>
  <c r="L548" i="8"/>
  <c r="M548" i="8" s="1"/>
  <c r="O573" i="8"/>
  <c r="P573" i="8"/>
  <c r="Q573" i="8"/>
  <c r="O580" i="8"/>
  <c r="P580" i="8"/>
  <c r="Q580" i="8"/>
  <c r="O644" i="8"/>
  <c r="P644" i="8"/>
  <c r="Q644" i="8"/>
  <c r="Q647" i="8"/>
  <c r="O647" i="8"/>
  <c r="P647" i="8"/>
  <c r="P504" i="8"/>
  <c r="O504" i="8"/>
  <c r="Q504" i="8"/>
  <c r="L538" i="8"/>
  <c r="O538" i="8" s="1"/>
  <c r="L613" i="8"/>
  <c r="P613" i="8" s="1"/>
  <c r="M621" i="8"/>
  <c r="L698" i="8"/>
  <c r="M698" i="8" s="1"/>
  <c r="O722" i="8"/>
  <c r="P722" i="8"/>
  <c r="Q722" i="8"/>
  <c r="L712" i="8"/>
  <c r="O712" i="8" s="1"/>
  <c r="N766" i="8"/>
  <c r="Q790" i="8"/>
  <c r="P790" i="8"/>
  <c r="O790" i="8"/>
  <c r="O727" i="8"/>
  <c r="P727" i="8"/>
  <c r="Q727" i="8"/>
  <c r="L738" i="8"/>
  <c r="O738" i="8" s="1"/>
  <c r="O759" i="8"/>
  <c r="P759" i="8"/>
  <c r="Q759" i="8"/>
  <c r="P791" i="8"/>
  <c r="Q791" i="8"/>
  <c r="O791" i="8"/>
  <c r="L690" i="8"/>
  <c r="K771" i="8"/>
  <c r="M771" i="8" s="1"/>
  <c r="M823" i="8"/>
  <c r="O867" i="8"/>
  <c r="P867" i="8"/>
  <c r="Q867" i="8"/>
  <c r="N804" i="8"/>
  <c r="O786" i="8"/>
  <c r="P786" i="8"/>
  <c r="Q786" i="8"/>
  <c r="P834" i="8"/>
  <c r="O834" i="8"/>
  <c r="Q834" i="8"/>
  <c r="N796" i="8"/>
  <c r="Q823" i="8"/>
  <c r="O823" i="8"/>
  <c r="P823" i="8"/>
  <c r="Q912" i="8"/>
  <c r="O912" i="8"/>
  <c r="P912" i="8"/>
  <c r="Q814" i="8"/>
  <c r="P881" i="8"/>
  <c r="Q881" i="8"/>
  <c r="O881" i="8"/>
  <c r="Q983" i="8"/>
  <c r="Q943" i="8"/>
  <c r="Q855" i="8"/>
  <c r="Q863" i="8"/>
  <c r="O871" i="8"/>
  <c r="P871" i="8"/>
  <c r="Q871" i="8"/>
  <c r="O887" i="8"/>
  <c r="P887" i="8"/>
  <c r="Q887" i="8"/>
  <c r="O114" i="8"/>
  <c r="Q114" i="8"/>
  <c r="P114" i="8"/>
  <c r="O29" i="8"/>
  <c r="P29" i="8"/>
  <c r="Q29" i="8"/>
  <c r="Q80" i="8"/>
  <c r="P80" i="8"/>
  <c r="O80" i="8"/>
  <c r="O189" i="8"/>
  <c r="Q189" i="8"/>
  <c r="P189" i="8"/>
  <c r="Q85" i="8"/>
  <c r="P137" i="8"/>
  <c r="Q137" i="8"/>
  <c r="O137" i="8"/>
  <c r="P195" i="8"/>
  <c r="Q195" i="8"/>
  <c r="O195" i="8"/>
  <c r="O156" i="8"/>
  <c r="Q156" i="8"/>
  <c r="P156" i="8"/>
  <c r="Q170" i="8"/>
  <c r="O170" i="8"/>
  <c r="P170" i="8"/>
  <c r="O214" i="8"/>
  <c r="P214" i="8"/>
  <c r="Q214" i="8"/>
  <c r="M191" i="8"/>
  <c r="O192" i="8"/>
  <c r="P192" i="8"/>
  <c r="Q192" i="8"/>
  <c r="M174" i="8"/>
  <c r="O193" i="8"/>
  <c r="P193" i="8"/>
  <c r="Q193" i="8"/>
  <c r="Q178" i="8"/>
  <c r="O178" i="8"/>
  <c r="P178" i="8"/>
  <c r="P266" i="8"/>
  <c r="O266" i="8"/>
  <c r="Q266" i="8"/>
  <c r="O301" i="8"/>
  <c r="Q301" i="8"/>
  <c r="P301" i="8"/>
  <c r="O333" i="8"/>
  <c r="Q333" i="8"/>
  <c r="P333" i="8"/>
  <c r="Q90" i="8"/>
  <c r="O188" i="8"/>
  <c r="P188" i="8"/>
  <c r="Q188" i="8"/>
  <c r="P187" i="8"/>
  <c r="Q187" i="8"/>
  <c r="O187" i="8"/>
  <c r="O220" i="8"/>
  <c r="P220" i="8"/>
  <c r="Q220" i="8"/>
  <c r="O245" i="8"/>
  <c r="P245" i="8"/>
  <c r="Q245" i="8"/>
  <c r="M145" i="8"/>
  <c r="O394" i="8"/>
  <c r="P394" i="8"/>
  <c r="Q394" i="8"/>
  <c r="O434" i="8"/>
  <c r="P434" i="8"/>
  <c r="Q434" i="8"/>
  <c r="O303" i="8"/>
  <c r="P303" i="8"/>
  <c r="Q303" i="8"/>
  <c r="O344" i="8"/>
  <c r="P344" i="8"/>
  <c r="Q344" i="8"/>
  <c r="P235" i="8"/>
  <c r="O235" i="8"/>
  <c r="Q235" i="8"/>
  <c r="O304" i="8"/>
  <c r="P304" i="8"/>
  <c r="Q304" i="8"/>
  <c r="M349" i="8"/>
  <c r="Q179" i="8"/>
  <c r="O300" i="8"/>
  <c r="P300" i="8"/>
  <c r="Q300" i="8"/>
  <c r="O331" i="8"/>
  <c r="P331" i="8"/>
  <c r="Q331" i="8"/>
  <c r="Q337" i="8"/>
  <c r="O337" i="8"/>
  <c r="P337" i="8"/>
  <c r="O380" i="8"/>
  <c r="P380" i="8"/>
  <c r="Q380" i="8"/>
  <c r="O388" i="8"/>
  <c r="P388" i="8"/>
  <c r="Q388" i="8"/>
  <c r="O396" i="8"/>
  <c r="Q396" i="8"/>
  <c r="O404" i="8"/>
  <c r="P404" i="8"/>
  <c r="Q404" i="8"/>
  <c r="O412" i="8"/>
  <c r="P412" i="8"/>
  <c r="Q412" i="8"/>
  <c r="P282" i="8"/>
  <c r="O282" i="8"/>
  <c r="Q282" i="8"/>
  <c r="M387" i="8"/>
  <c r="O357" i="8"/>
  <c r="P357" i="8"/>
  <c r="Q357" i="8"/>
  <c r="O395" i="8"/>
  <c r="P395" i="8"/>
  <c r="Q395" i="8"/>
  <c r="M446" i="8"/>
  <c r="P474" i="8"/>
  <c r="O474" i="8"/>
  <c r="Q474" i="8"/>
  <c r="M535" i="8"/>
  <c r="O371" i="8"/>
  <c r="Q371" i="8"/>
  <c r="P371" i="8"/>
  <c r="Q472" i="8"/>
  <c r="O472" i="8"/>
  <c r="P472" i="8"/>
  <c r="O541" i="8"/>
  <c r="Q541" i="8"/>
  <c r="P541" i="8"/>
  <c r="Q519" i="8"/>
  <c r="O626" i="8"/>
  <c r="P626" i="8"/>
  <c r="Q626" i="8"/>
  <c r="P548" i="8"/>
  <c r="O548" i="8"/>
  <c r="Q548" i="8"/>
  <c r="O620" i="8"/>
  <c r="P620" i="8"/>
  <c r="Q620" i="8"/>
  <c r="P584" i="8"/>
  <c r="Q584" i="8"/>
  <c r="O584" i="8"/>
  <c r="Q623" i="8"/>
  <c r="O623" i="8"/>
  <c r="P623" i="8"/>
  <c r="P648" i="8"/>
  <c r="Q648" i="8"/>
  <c r="O648" i="8"/>
  <c r="M538" i="8"/>
  <c r="O562" i="8"/>
  <c r="P562" i="8"/>
  <c r="Q562" i="8"/>
  <c r="O693" i="8"/>
  <c r="P693" i="8"/>
  <c r="Q693" i="8"/>
  <c r="M613" i="8"/>
  <c r="O621" i="8"/>
  <c r="P621" i="8"/>
  <c r="Q621" i="8"/>
  <c r="P692" i="8"/>
  <c r="O692" i="8"/>
  <c r="Q692" i="8"/>
  <c r="M712" i="8"/>
  <c r="Q749" i="8"/>
  <c r="O749" i="8"/>
  <c r="P749" i="8"/>
  <c r="Q765" i="8"/>
  <c r="O765" i="8"/>
  <c r="P765" i="8"/>
  <c r="O685" i="8"/>
  <c r="P685" i="8"/>
  <c r="Q685" i="8"/>
  <c r="P734" i="8"/>
  <c r="Q734" i="8"/>
  <c r="O734" i="8"/>
  <c r="O707" i="8"/>
  <c r="Q707" i="8"/>
  <c r="P707" i="8"/>
  <c r="O775" i="8"/>
  <c r="P775" i="8"/>
  <c r="Q775" i="8"/>
  <c r="K559" i="8"/>
  <c r="O559" i="8" s="1"/>
  <c r="O771" i="8"/>
  <c r="P771" i="8"/>
  <c r="Q771" i="8"/>
  <c r="O778" i="8"/>
  <c r="P778" i="8"/>
  <c r="Q778" i="8"/>
  <c r="Q812" i="8"/>
  <c r="O875" i="8"/>
  <c r="P875" i="8"/>
  <c r="Q875" i="8"/>
  <c r="Q876" i="8"/>
  <c r="O794" i="8"/>
  <c r="P794" i="8"/>
  <c r="Q794" i="8"/>
  <c r="O813" i="8"/>
  <c r="P813" i="8"/>
  <c r="Q813" i="8"/>
  <c r="O828" i="8"/>
  <c r="P828" i="8"/>
  <c r="Q828" i="8"/>
  <c r="O837" i="8"/>
  <c r="P837" i="8"/>
  <c r="Q837" i="8"/>
  <c r="O861" i="8"/>
  <c r="P861" i="8"/>
  <c r="Q861" i="8"/>
  <c r="O901" i="8"/>
  <c r="Q901" i="8"/>
  <c r="P901" i="8"/>
  <c r="O883" i="8"/>
  <c r="P883" i="8"/>
  <c r="Q883" i="8"/>
  <c r="O724" i="8"/>
  <c r="P724" i="8"/>
  <c r="Q724" i="8"/>
  <c r="Q905" i="8"/>
  <c r="O952" i="8"/>
  <c r="P952" i="8"/>
  <c r="Q952" i="8"/>
  <c r="O968" i="8"/>
  <c r="P968" i="8"/>
  <c r="Q968" i="8"/>
  <c r="Q950" i="8"/>
  <c r="Q2" i="8"/>
  <c r="O924" i="8"/>
  <c r="P924" i="8"/>
  <c r="Q924" i="8"/>
  <c r="Q822" i="8"/>
  <c r="O879" i="8"/>
  <c r="P879" i="8"/>
  <c r="Q879" i="8"/>
  <c r="P797" i="8"/>
  <c r="Q797" i="8"/>
  <c r="O797" i="8"/>
  <c r="Q72" i="8"/>
  <c r="O72" i="8"/>
  <c r="P72" i="8"/>
  <c r="Q92" i="8"/>
  <c r="P92" i="8"/>
  <c r="O92" i="8"/>
  <c r="P54" i="8"/>
  <c r="Q54" i="8"/>
  <c r="O165" i="8"/>
  <c r="P165" i="8"/>
  <c r="Q165" i="8"/>
  <c r="P124" i="8"/>
  <c r="Q124" i="8"/>
  <c r="O124" i="8"/>
  <c r="P38" i="8"/>
  <c r="M33" i="8"/>
  <c r="O86" i="8"/>
  <c r="P86" i="8"/>
  <c r="Q86" i="8"/>
  <c r="Q117" i="8"/>
  <c r="O117" i="8"/>
  <c r="Q84" i="8"/>
  <c r="O84" i="8"/>
  <c r="P84" i="8"/>
  <c r="M118" i="8"/>
  <c r="Q7" i="8"/>
  <c r="P7" i="8"/>
  <c r="O7" i="8"/>
  <c r="K110" i="8"/>
  <c r="M110" i="8" s="1"/>
  <c r="O197" i="8"/>
  <c r="Q197" i="8"/>
  <c r="P197" i="8"/>
  <c r="Q91" i="8"/>
  <c r="O91" i="8"/>
  <c r="P91" i="8"/>
  <c r="P163" i="8"/>
  <c r="O163" i="8"/>
  <c r="Q163" i="8"/>
  <c r="N146" i="8"/>
  <c r="P181" i="8"/>
  <c r="Q181" i="8"/>
  <c r="O181" i="8"/>
  <c r="Q99" i="8"/>
  <c r="O215" i="8"/>
  <c r="P215" i="8"/>
  <c r="Q215" i="8"/>
  <c r="K58" i="8"/>
  <c r="M58" i="8" s="1"/>
  <c r="M224" i="8"/>
  <c r="O267" i="8"/>
  <c r="P267" i="8"/>
  <c r="Q267" i="8"/>
  <c r="M196" i="8"/>
  <c r="Q194" i="8"/>
  <c r="O194" i="8"/>
  <c r="P194" i="8"/>
  <c r="M258" i="8"/>
  <c r="Q268" i="8"/>
  <c r="O268" i="8"/>
  <c r="P268" i="8"/>
  <c r="K158" i="8"/>
  <c r="M158" i="8" s="1"/>
  <c r="Q202" i="8"/>
  <c r="O202" i="8"/>
  <c r="P202" i="8"/>
  <c r="M204" i="8"/>
  <c r="N343" i="8"/>
  <c r="O442" i="8"/>
  <c r="Q442" i="8"/>
  <c r="P442" i="8"/>
  <c r="L207" i="8"/>
  <c r="M419" i="8"/>
  <c r="O339" i="8"/>
  <c r="P339" i="8"/>
  <c r="Q339" i="8"/>
  <c r="K428" i="8"/>
  <c r="M428" i="8" s="1"/>
  <c r="O209" i="8"/>
  <c r="P209" i="8"/>
  <c r="Q209" i="8"/>
  <c r="P346" i="8"/>
  <c r="Q346" i="8"/>
  <c r="O346" i="8"/>
  <c r="M449" i="8"/>
  <c r="P290" i="8"/>
  <c r="Q290" i="8"/>
  <c r="O290" i="8"/>
  <c r="P415" i="8"/>
  <c r="Q415" i="8"/>
  <c r="O415" i="8"/>
  <c r="M438" i="8"/>
  <c r="P391" i="8"/>
  <c r="Q391" i="8"/>
  <c r="O391" i="8"/>
  <c r="M427" i="8"/>
  <c r="Q431" i="8"/>
  <c r="O431" i="8"/>
  <c r="P431" i="8"/>
  <c r="Q447" i="8"/>
  <c r="O447" i="8"/>
  <c r="P447" i="8"/>
  <c r="K490" i="8"/>
  <c r="M490" i="8" s="1"/>
  <c r="O465" i="8"/>
  <c r="P465" i="8"/>
  <c r="Q465" i="8"/>
  <c r="L519" i="8"/>
  <c r="O519" i="8" s="1"/>
  <c r="K484" i="8"/>
  <c r="P484" i="8" s="1"/>
  <c r="M507" i="8"/>
  <c r="O511" i="8"/>
  <c r="P511" i="8"/>
  <c r="Q511" i="8"/>
  <c r="L514" i="8"/>
  <c r="O634" i="8"/>
  <c r="P634" i="8"/>
  <c r="Q634" i="8"/>
  <c r="M501" i="8"/>
  <c r="M522" i="8"/>
  <c r="N624" i="8"/>
  <c r="Q663" i="8"/>
  <c r="O663" i="8"/>
  <c r="P663" i="8"/>
  <c r="O510" i="8"/>
  <c r="P510" i="8"/>
  <c r="Q510" i="8"/>
  <c r="M524" i="8"/>
  <c r="M605" i="8"/>
  <c r="Q725" i="8"/>
  <c r="O725" i="8"/>
  <c r="P725" i="8"/>
  <c r="P700" i="8"/>
  <c r="Q700" i="8"/>
  <c r="O700" i="8"/>
  <c r="O719" i="8"/>
  <c r="P719" i="8"/>
  <c r="Q719" i="8"/>
  <c r="O751" i="8"/>
  <c r="P751" i="8"/>
  <c r="Q751" i="8"/>
  <c r="Q799" i="8"/>
  <c r="P799" i="8"/>
  <c r="O799" i="8"/>
  <c r="M677" i="8"/>
  <c r="L578" i="8"/>
  <c r="P578" i="8" s="1"/>
  <c r="M676" i="8"/>
  <c r="O891" i="8"/>
  <c r="P891" i="8"/>
  <c r="Q891" i="8"/>
  <c r="Q844" i="8"/>
  <c r="Q732" i="8"/>
  <c r="O805" i="8"/>
  <c r="P805" i="8"/>
  <c r="Q805" i="8"/>
  <c r="Q896" i="8"/>
  <c r="O896" i="8"/>
  <c r="P896" i="8"/>
  <c r="Q970" i="8"/>
  <c r="Q986" i="8"/>
  <c r="P921" i="8"/>
  <c r="Q921" i="8"/>
  <c r="O921" i="8"/>
  <c r="Q965" i="8"/>
  <c r="P965" i="8"/>
  <c r="O965" i="8"/>
  <c r="Q987" i="8"/>
  <c r="P987" i="8"/>
  <c r="O987" i="8"/>
  <c r="O937" i="8"/>
  <c r="P937" i="8"/>
  <c r="Q937" i="8"/>
  <c r="Q966" i="8"/>
  <c r="O966" i="8"/>
  <c r="P966" i="8"/>
  <c r="Q939" i="8"/>
  <c r="Q929" i="8"/>
  <c r="O929" i="8"/>
  <c r="P929" i="8"/>
  <c r="P931" i="8"/>
  <c r="Q931" i="8"/>
  <c r="O931" i="8"/>
  <c r="P996" i="8"/>
  <c r="Q996" i="8"/>
  <c r="O996" i="8"/>
  <c r="Q4" i="8"/>
  <c r="O4" i="8"/>
  <c r="P169" i="8"/>
  <c r="Q169" i="8"/>
  <c r="O169" i="8"/>
  <c r="Q147" i="8"/>
  <c r="P151" i="8"/>
  <c r="O151" i="8"/>
  <c r="Q151" i="8"/>
  <c r="P26" i="8"/>
  <c r="O26" i="8"/>
  <c r="Q26" i="8"/>
  <c r="Q64" i="8"/>
  <c r="O64" i="8"/>
  <c r="P64" i="8"/>
  <c r="L46" i="8"/>
  <c r="L9" i="8"/>
  <c r="M43" i="8"/>
  <c r="M52" i="8"/>
  <c r="N25" i="8"/>
  <c r="N55" i="8"/>
  <c r="Q15" i="8"/>
  <c r="O15" i="8"/>
  <c r="P15" i="8"/>
  <c r="O44" i="8"/>
  <c r="P44" i="8"/>
  <c r="Q44" i="8"/>
  <c r="M95" i="8"/>
  <c r="L97" i="8"/>
  <c r="M97" i="8" s="1"/>
  <c r="N70" i="8"/>
  <c r="Q104" i="8"/>
  <c r="O104" i="8"/>
  <c r="P104" i="8"/>
  <c r="K147" i="8"/>
  <c r="M147" i="8" s="1"/>
  <c r="M169" i="8"/>
  <c r="M71" i="8"/>
  <c r="K152" i="8"/>
  <c r="M152" i="8" s="1"/>
  <c r="M138" i="8"/>
  <c r="L13" i="8"/>
  <c r="K107" i="8"/>
  <c r="M107" i="8" s="1"/>
  <c r="Q182" i="8"/>
  <c r="O182" i="8"/>
  <c r="P182" i="8"/>
  <c r="M233" i="8"/>
  <c r="L233" i="8"/>
  <c r="O233" i="8" s="1"/>
  <c r="L159" i="8"/>
  <c r="O159" i="8" s="1"/>
  <c r="N196" i="8"/>
  <c r="K232" i="8"/>
  <c r="M232" i="8" s="1"/>
  <c r="M242" i="8"/>
  <c r="K259" i="8"/>
  <c r="M259" i="8" s="1"/>
  <c r="M253" i="8"/>
  <c r="K348" i="8"/>
  <c r="M348" i="8" s="1"/>
  <c r="L308" i="8"/>
  <c r="O308" i="8" s="1"/>
  <c r="K370" i="8"/>
  <c r="O402" i="8"/>
  <c r="P402" i="8"/>
  <c r="Q402" i="8"/>
  <c r="O450" i="8"/>
  <c r="Q450" i="8"/>
  <c r="P450" i="8"/>
  <c r="K254" i="8"/>
  <c r="M254" i="8" s="1"/>
  <c r="M262" i="8"/>
  <c r="M294" i="8"/>
  <c r="M316" i="8"/>
  <c r="M359" i="8"/>
  <c r="L370" i="8"/>
  <c r="K246" i="8"/>
  <c r="M246" i="8" s="1"/>
  <c r="K260" i="8"/>
  <c r="M260" i="8" s="1"/>
  <c r="N460" i="8"/>
  <c r="K271" i="8"/>
  <c r="M271" i="8" s="1"/>
  <c r="P330" i="8"/>
  <c r="Q330" i="8"/>
  <c r="O330" i="8"/>
  <c r="L351" i="8"/>
  <c r="L457" i="8"/>
  <c r="O457" i="8" s="1"/>
  <c r="M421" i="8"/>
  <c r="L311" i="8"/>
  <c r="P311" i="8" s="1"/>
  <c r="L312" i="8"/>
  <c r="O312" i="8" s="1"/>
  <c r="M357" i="8"/>
  <c r="M436" i="8"/>
  <c r="L482" i="8"/>
  <c r="Q321" i="8"/>
  <c r="O321" i="8"/>
  <c r="P321" i="8"/>
  <c r="M551" i="8"/>
  <c r="M486" i="8"/>
  <c r="M514" i="8"/>
  <c r="M575" i="8"/>
  <c r="L540" i="8"/>
  <c r="M540" i="8" s="1"/>
  <c r="P600" i="8"/>
  <c r="Q600" i="8"/>
  <c r="O600" i="8"/>
  <c r="Q639" i="8"/>
  <c r="O639" i="8"/>
  <c r="P639" i="8"/>
  <c r="P664" i="8"/>
  <c r="Q664" i="8"/>
  <c r="O664" i="8"/>
  <c r="M532" i="8"/>
  <c r="P575" i="8"/>
  <c r="O575" i="8"/>
  <c r="Q575" i="8"/>
  <c r="K508" i="8"/>
  <c r="M508" i="8" s="1"/>
  <c r="M661" i="8"/>
  <c r="L674" i="8"/>
  <c r="M674" i="8" s="1"/>
  <c r="Q773" i="8"/>
  <c r="O773" i="8"/>
  <c r="P773" i="8"/>
  <c r="M678" i="8"/>
  <c r="P726" i="8"/>
  <c r="Q726" i="8"/>
  <c r="O726" i="8"/>
  <c r="M738" i="8"/>
  <c r="P758" i="8"/>
  <c r="Q758" i="8"/>
  <c r="O758" i="8"/>
  <c r="P774" i="8"/>
  <c r="Q774" i="8"/>
  <c r="O774" i="8"/>
  <c r="M581" i="8"/>
  <c r="P899" i="8"/>
  <c r="Q899" i="8"/>
  <c r="O899" i="8"/>
  <c r="O884" i="8"/>
  <c r="P884" i="8"/>
  <c r="Q884" i="8"/>
  <c r="O877" i="8"/>
  <c r="P877" i="8"/>
  <c r="Q877" i="8"/>
  <c r="P865" i="8"/>
  <c r="Q865" i="8"/>
  <c r="O865" i="8"/>
  <c r="P897" i="8"/>
  <c r="Q897" i="8"/>
  <c r="O897" i="8"/>
  <c r="Q740" i="8"/>
  <c r="P820" i="8"/>
  <c r="Q820" i="8"/>
  <c r="O820" i="8"/>
  <c r="Q864" i="8"/>
  <c r="O864" i="8"/>
  <c r="P864" i="8"/>
  <c r="O780" i="8"/>
  <c r="P780" i="8"/>
  <c r="Q780" i="8"/>
  <c r="O789" i="8"/>
  <c r="P789" i="8"/>
  <c r="Q789" i="8"/>
  <c r="O916" i="8"/>
  <c r="P916" i="8"/>
  <c r="Q916" i="8"/>
  <c r="O932" i="8"/>
  <c r="P932" i="8"/>
  <c r="Q932" i="8"/>
  <c r="Q994" i="8"/>
  <c r="Q779" i="8"/>
  <c r="P947" i="8"/>
  <c r="Q947" i="8"/>
  <c r="O947" i="8"/>
  <c r="P988" i="8"/>
  <c r="Q988" i="8"/>
  <c r="O988" i="8"/>
  <c r="P41" i="8"/>
  <c r="Q41" i="8"/>
  <c r="Q51" i="8"/>
  <c r="P51" i="8"/>
  <c r="M55" i="8"/>
  <c r="O103" i="8"/>
  <c r="Q103" i="8"/>
  <c r="P103" i="8"/>
  <c r="O224" i="8"/>
  <c r="P224" i="8"/>
  <c r="Q224" i="8"/>
  <c r="O237" i="8"/>
  <c r="P237" i="8"/>
  <c r="Q237" i="8"/>
  <c r="O238" i="8"/>
  <c r="P238" i="8"/>
  <c r="Q238" i="8"/>
  <c r="M159" i="8"/>
  <c r="Q108" i="8"/>
  <c r="O108" i="8"/>
  <c r="Q217" i="8"/>
  <c r="O217" i="8"/>
  <c r="P217" i="8"/>
  <c r="O242" i="8"/>
  <c r="P242" i="8"/>
  <c r="Q242" i="8"/>
  <c r="P274" i="8"/>
  <c r="O274" i="8"/>
  <c r="Q274" i="8"/>
  <c r="P69" i="8"/>
  <c r="Q69" i="8"/>
  <c r="O69" i="8"/>
  <c r="O204" i="8"/>
  <c r="P204" i="8"/>
  <c r="Q204" i="8"/>
  <c r="O212" i="8"/>
  <c r="P212" i="8"/>
  <c r="Q212" i="8"/>
  <c r="P348" i="8"/>
  <c r="Q348" i="8"/>
  <c r="Q296" i="8"/>
  <c r="O296" i="8"/>
  <c r="P296" i="8"/>
  <c r="M308" i="8"/>
  <c r="O458" i="8"/>
  <c r="Q458" i="8"/>
  <c r="P458" i="8"/>
  <c r="O251" i="8"/>
  <c r="P251" i="8"/>
  <c r="Q251" i="8"/>
  <c r="O254" i="8"/>
  <c r="P254" i="8"/>
  <c r="Q254" i="8"/>
  <c r="O278" i="8"/>
  <c r="P278" i="8"/>
  <c r="Q278" i="8"/>
  <c r="N319" i="8"/>
  <c r="Q374" i="8"/>
  <c r="O374" i="8"/>
  <c r="P374" i="8"/>
  <c r="O294" i="8"/>
  <c r="P294" i="8"/>
  <c r="Q294" i="8"/>
  <c r="O358" i="8"/>
  <c r="P358" i="8"/>
  <c r="Q358" i="8"/>
  <c r="P310" i="8"/>
  <c r="O310" i="8"/>
  <c r="Q310" i="8"/>
  <c r="O316" i="8"/>
  <c r="P316" i="8"/>
  <c r="Q316" i="8"/>
  <c r="L179" i="8"/>
  <c r="O179" i="8" s="1"/>
  <c r="O461" i="8"/>
  <c r="P461" i="8"/>
  <c r="Q461" i="8"/>
  <c r="M351" i="8"/>
  <c r="O405" i="8"/>
  <c r="P405" i="8"/>
  <c r="Q405" i="8"/>
  <c r="P451" i="8"/>
  <c r="O451" i="8"/>
  <c r="Q451" i="8"/>
  <c r="Q463" i="8"/>
  <c r="O463" i="8"/>
  <c r="P463" i="8"/>
  <c r="M318" i="8"/>
  <c r="P322" i="8"/>
  <c r="Q322" i="8"/>
  <c r="O322" i="8"/>
  <c r="P440" i="8"/>
  <c r="Q440" i="8"/>
  <c r="O440" i="8"/>
  <c r="M457" i="8"/>
  <c r="Q361" i="8"/>
  <c r="P361" i="8"/>
  <c r="O361" i="8"/>
  <c r="O421" i="8"/>
  <c r="P421" i="8"/>
  <c r="Q421" i="8"/>
  <c r="P456" i="8"/>
  <c r="Q456" i="8"/>
  <c r="O456" i="8"/>
  <c r="M311" i="8"/>
  <c r="Q485" i="8"/>
  <c r="O485" i="8"/>
  <c r="P485" i="8"/>
  <c r="P383" i="8"/>
  <c r="Q383" i="8"/>
  <c r="O383" i="8"/>
  <c r="M312" i="8"/>
  <c r="O384" i="8"/>
  <c r="P384" i="8"/>
  <c r="Q384" i="8"/>
  <c r="Q453" i="8"/>
  <c r="O453" i="8"/>
  <c r="P453" i="8"/>
  <c r="K379" i="8"/>
  <c r="M379" i="8" s="1"/>
  <c r="K482" i="8"/>
  <c r="M482" i="8" s="1"/>
  <c r="P375" i="8"/>
  <c r="Q375" i="8"/>
  <c r="O375" i="8"/>
  <c r="K403" i="8"/>
  <c r="M403" i="8" s="1"/>
  <c r="L484" i="8"/>
  <c r="P492" i="8"/>
  <c r="Q492" i="8"/>
  <c r="O492" i="8"/>
  <c r="K476" i="8"/>
  <c r="M476" i="8" s="1"/>
  <c r="O500" i="8"/>
  <c r="P500" i="8"/>
  <c r="Q500" i="8"/>
  <c r="P407" i="8"/>
  <c r="Q407" i="8"/>
  <c r="O407" i="8"/>
  <c r="O479" i="8"/>
  <c r="P479" i="8"/>
  <c r="Q479" i="8"/>
  <c r="O392" i="8"/>
  <c r="P392" i="8"/>
  <c r="Q392" i="8"/>
  <c r="O533" i="8"/>
  <c r="Q533" i="8"/>
  <c r="P533" i="8"/>
  <c r="Q289" i="8"/>
  <c r="O289" i="8"/>
  <c r="P289" i="8"/>
  <c r="O514" i="8"/>
  <c r="P514" i="8"/>
  <c r="Q514" i="8"/>
  <c r="Q556" i="8"/>
  <c r="O556" i="8"/>
  <c r="P556" i="8"/>
  <c r="O586" i="8"/>
  <c r="P586" i="8"/>
  <c r="Q586" i="8"/>
  <c r="O650" i="8"/>
  <c r="P650" i="8"/>
  <c r="Q650" i="8"/>
  <c r="O612" i="8"/>
  <c r="P612" i="8"/>
  <c r="Q612" i="8"/>
  <c r="P540" i="8"/>
  <c r="O540" i="8"/>
  <c r="Q540" i="8"/>
  <c r="P496" i="8"/>
  <c r="O496" i="8"/>
  <c r="Q496" i="8"/>
  <c r="O570" i="8"/>
  <c r="P570" i="8"/>
  <c r="Q570" i="8"/>
  <c r="Q615" i="8"/>
  <c r="O615" i="8"/>
  <c r="P615" i="8"/>
  <c r="M590" i="8"/>
  <c r="O661" i="8"/>
  <c r="P661" i="8"/>
  <c r="Q661" i="8"/>
  <c r="O695" i="8"/>
  <c r="P695" i="8"/>
  <c r="Q695" i="8"/>
  <c r="O702" i="8"/>
  <c r="P702" i="8"/>
  <c r="Q702" i="8"/>
  <c r="P674" i="8"/>
  <c r="O674" i="8"/>
  <c r="Q674" i="8"/>
  <c r="Q741" i="8"/>
  <c r="O741" i="8"/>
  <c r="P741" i="8"/>
  <c r="O754" i="8"/>
  <c r="P754" i="8"/>
  <c r="Q754" i="8"/>
  <c r="O670" i="8"/>
  <c r="P670" i="8"/>
  <c r="Q670" i="8"/>
  <c r="O688" i="8"/>
  <c r="P688" i="8"/>
  <c r="Q688" i="8"/>
  <c r="O581" i="8"/>
  <c r="P581" i="8"/>
  <c r="Q581" i="8"/>
  <c r="N672" i="8"/>
  <c r="O743" i="8"/>
  <c r="P743" i="8"/>
  <c r="Q743" i="8"/>
  <c r="Q807" i="8"/>
  <c r="O807" i="8"/>
  <c r="P807" i="8"/>
  <c r="Q574" i="8"/>
  <c r="O574" i="8"/>
  <c r="P574" i="8"/>
  <c r="M578" i="8"/>
  <c r="M614" i="8"/>
  <c r="N684" i="8"/>
  <c r="Q762" i="8"/>
  <c r="P907" i="8"/>
  <c r="Q907" i="8"/>
  <c r="O907" i="8"/>
  <c r="Q697" i="8"/>
  <c r="P697" i="8"/>
  <c r="O697" i="8"/>
  <c r="Q770" i="8"/>
  <c r="P795" i="8"/>
  <c r="Q795" i="8"/>
  <c r="O798" i="8"/>
  <c r="P798" i="8"/>
  <c r="Q798" i="8"/>
  <c r="O853" i="8"/>
  <c r="P853" i="8"/>
  <c r="Q853" i="8"/>
  <c r="Q917" i="8"/>
  <c r="O917" i="8"/>
  <c r="P917" i="8"/>
  <c r="O787" i="8"/>
  <c r="P787" i="8"/>
  <c r="Q787" i="8"/>
  <c r="Q824" i="8"/>
  <c r="O843" i="8"/>
  <c r="P843" i="8"/>
  <c r="Q843" i="8"/>
  <c r="P831" i="8"/>
  <c r="Q831" i="8"/>
  <c r="O831" i="8"/>
  <c r="Q911" i="8"/>
  <c r="O975" i="8"/>
  <c r="P975" i="8"/>
  <c r="Q975" i="8"/>
  <c r="O991" i="8"/>
  <c r="P991" i="8"/>
  <c r="Q991" i="8"/>
  <c r="O967" i="8"/>
  <c r="P967" i="8"/>
  <c r="Q967" i="8"/>
  <c r="Q979" i="8"/>
  <c r="P979" i="8"/>
  <c r="O979" i="8"/>
  <c r="P980" i="8"/>
  <c r="Q980" i="8"/>
  <c r="O980" i="8"/>
  <c r="M622" i="8"/>
  <c r="M630" i="8"/>
  <c r="M638" i="8"/>
  <c r="M646" i="8"/>
  <c r="M654" i="8"/>
  <c r="M662" i="8"/>
  <c r="O859" i="8"/>
  <c r="P859" i="8"/>
  <c r="Q859" i="8"/>
  <c r="O576" i="8"/>
  <c r="P576" i="8"/>
  <c r="Q576" i="8"/>
  <c r="K770" i="8"/>
  <c r="M770" i="8" s="1"/>
  <c r="K795" i="8"/>
  <c r="M795" i="8" s="1"/>
  <c r="O845" i="8"/>
  <c r="P845" i="8"/>
  <c r="Q845" i="8"/>
  <c r="M884" i="8"/>
  <c r="Q941" i="8"/>
  <c r="O941" i="8"/>
  <c r="P941" i="8"/>
  <c r="K812" i="8"/>
  <c r="M812" i="8" s="1"/>
  <c r="L876" i="8"/>
  <c r="O876" i="8" s="1"/>
  <c r="L598" i="8"/>
  <c r="O598" i="8" s="1"/>
  <c r="L732" i="8"/>
  <c r="O732" i="8" s="1"/>
  <c r="M798" i="8"/>
  <c r="K824" i="8"/>
  <c r="M824" i="8" s="1"/>
  <c r="O858" i="8"/>
  <c r="P858" i="8"/>
  <c r="Q858" i="8"/>
  <c r="O890" i="8"/>
  <c r="P890" i="8"/>
  <c r="Q890" i="8"/>
  <c r="Q954" i="8"/>
  <c r="O954" i="8"/>
  <c r="P954" i="8"/>
  <c r="O998" i="8"/>
  <c r="P998" i="8"/>
  <c r="Q998" i="8"/>
  <c r="O793" i="8"/>
  <c r="P793" i="8"/>
  <c r="Q793" i="8"/>
  <c r="P902" i="8"/>
  <c r="Q902" i="8"/>
  <c r="O902" i="8"/>
  <c r="O809" i="8"/>
  <c r="P809" i="8"/>
  <c r="Q809" i="8"/>
  <c r="O785" i="8"/>
  <c r="P785" i="8"/>
  <c r="Q785" i="8"/>
  <c r="O721" i="8"/>
  <c r="P721" i="8"/>
  <c r="Q721" i="8"/>
  <c r="O736" i="8"/>
  <c r="P736" i="8"/>
  <c r="Q736" i="8"/>
  <c r="O635" i="8"/>
  <c r="P635" i="8"/>
  <c r="Q635" i="8"/>
  <c r="O568" i="8"/>
  <c r="Q568" i="8"/>
  <c r="P568" i="8"/>
  <c r="P561" i="8"/>
  <c r="Q561" i="8"/>
  <c r="O561" i="8"/>
  <c r="O552" i="8"/>
  <c r="Q552" i="8"/>
  <c r="P552" i="8"/>
  <c r="O509" i="8"/>
  <c r="P509" i="8"/>
  <c r="Q509" i="8"/>
  <c r="P526" i="8"/>
  <c r="Q526" i="8"/>
  <c r="O526" i="8"/>
  <c r="O299" i="8"/>
  <c r="P299" i="8"/>
  <c r="Q299" i="8"/>
  <c r="O416" i="8"/>
  <c r="P416" i="8"/>
  <c r="Q416" i="8"/>
  <c r="Q369" i="8"/>
  <c r="O369" i="8"/>
  <c r="P369" i="8"/>
  <c r="O307" i="8"/>
  <c r="P307" i="8"/>
  <c r="Q307" i="8"/>
  <c r="Q281" i="8"/>
  <c r="O281" i="8"/>
  <c r="P281" i="8"/>
  <c r="Q265" i="8"/>
  <c r="O265" i="8"/>
  <c r="P265" i="8"/>
  <c r="Q206" i="8"/>
  <c r="O206" i="8"/>
  <c r="P206" i="8"/>
  <c r="P198" i="8"/>
  <c r="Q198" i="8"/>
  <c r="O198" i="8"/>
  <c r="Q162" i="8"/>
  <c r="P162" i="8"/>
  <c r="O162" i="8"/>
  <c r="O838" i="8"/>
  <c r="P838" i="8"/>
  <c r="Q838" i="8"/>
  <c r="L908" i="8"/>
  <c r="O985" i="8"/>
  <c r="P985" i="8"/>
  <c r="Q985" i="8"/>
  <c r="K903" i="8"/>
  <c r="M903" i="8" s="1"/>
  <c r="K959" i="8"/>
  <c r="M959" i="8" s="1"/>
  <c r="L1000" i="8"/>
  <c r="K803" i="8"/>
  <c r="L822" i="8"/>
  <c r="O822" i="8" s="1"/>
  <c r="M895" i="8"/>
  <c r="P945" i="8"/>
  <c r="Q945" i="8"/>
  <c r="O945" i="8"/>
  <c r="K716" i="8"/>
  <c r="M716" i="8" s="1"/>
  <c r="O885" i="8"/>
  <c r="P885" i="8"/>
  <c r="Q885" i="8"/>
  <c r="M598" i="8"/>
  <c r="M732" i="8"/>
  <c r="N826" i="8"/>
  <c r="P955" i="8"/>
  <c r="O955" i="8"/>
  <c r="Q955" i="8"/>
  <c r="O649" i="8"/>
  <c r="P649" i="8"/>
  <c r="Q649" i="8"/>
  <c r="O894" i="8"/>
  <c r="P894" i="8"/>
  <c r="Q894" i="8"/>
  <c r="O801" i="8"/>
  <c r="P801" i="8"/>
  <c r="Q801" i="8"/>
  <c r="O777" i="8"/>
  <c r="P777" i="8"/>
  <c r="Q777" i="8"/>
  <c r="O713" i="8"/>
  <c r="P713" i="8"/>
  <c r="Q713" i="8"/>
  <c r="O728" i="8"/>
  <c r="P728" i="8"/>
  <c r="Q728" i="8"/>
  <c r="O627" i="8"/>
  <c r="P627" i="8"/>
  <c r="Q627" i="8"/>
  <c r="Q566" i="8"/>
  <c r="O566" i="8"/>
  <c r="P566" i="8"/>
  <c r="P553" i="8"/>
  <c r="Q553" i="8"/>
  <c r="O553" i="8"/>
  <c r="O544" i="8"/>
  <c r="P544" i="8"/>
  <c r="Q544" i="8"/>
  <c r="O505" i="8"/>
  <c r="Q505" i="8"/>
  <c r="P505" i="8"/>
  <c r="O518" i="8"/>
  <c r="P518" i="8"/>
  <c r="Q518" i="8"/>
  <c r="O491" i="8"/>
  <c r="Q491" i="8"/>
  <c r="P491" i="8"/>
  <c r="P370" i="8"/>
  <c r="Q370" i="8"/>
  <c r="O370" i="8"/>
  <c r="O323" i="8"/>
  <c r="P323" i="8"/>
  <c r="Q323" i="8"/>
  <c r="Q226" i="8"/>
  <c r="O226" i="8"/>
  <c r="P226" i="8"/>
  <c r="O279" i="8"/>
  <c r="P279" i="8"/>
  <c r="Q279" i="8"/>
  <c r="O263" i="8"/>
  <c r="P263" i="8"/>
  <c r="Q263" i="8"/>
  <c r="P190" i="8"/>
  <c r="Q190" i="8"/>
  <c r="O190" i="8"/>
  <c r="Q76" i="8"/>
  <c r="O76" i="8"/>
  <c r="P76" i="8"/>
  <c r="Q31" i="8"/>
  <c r="O31" i="8"/>
  <c r="P31" i="8"/>
  <c r="Q938" i="8"/>
  <c r="O938" i="8"/>
  <c r="P938" i="8"/>
  <c r="P1000" i="8"/>
  <c r="O1000" i="8"/>
  <c r="Q1000" i="8"/>
  <c r="M908" i="8"/>
  <c r="Q803" i="8"/>
  <c r="O895" i="8"/>
  <c r="P895" i="8"/>
  <c r="Q895" i="8"/>
  <c r="Q827" i="8"/>
  <c r="Q847" i="8"/>
  <c r="O956" i="8"/>
  <c r="Q956" i="8"/>
  <c r="P956" i="8"/>
  <c r="O716" i="8"/>
  <c r="P716" i="8"/>
  <c r="Q716" i="8"/>
  <c r="O997" i="8"/>
  <c r="P997" i="8"/>
  <c r="Q997" i="8"/>
  <c r="M815" i="8"/>
  <c r="Q856" i="8"/>
  <c r="O856" i="8"/>
  <c r="P856" i="8"/>
  <c r="Q888" i="8"/>
  <c r="O888" i="8"/>
  <c r="P888" i="8"/>
  <c r="O866" i="8"/>
  <c r="P866" i="8"/>
  <c r="Q866" i="8"/>
  <c r="O900" i="8"/>
  <c r="P900" i="8"/>
  <c r="Q900" i="8"/>
  <c r="O936" i="8"/>
  <c r="P936" i="8"/>
  <c r="Q936" i="8"/>
  <c r="O949" i="8"/>
  <c r="P949" i="8"/>
  <c r="Q949" i="8"/>
  <c r="O974" i="8"/>
  <c r="P974" i="8"/>
  <c r="Q974" i="8"/>
  <c r="Q833" i="8"/>
  <c r="P833" i="8"/>
  <c r="O833" i="8"/>
  <c r="O886" i="8"/>
  <c r="P886" i="8"/>
  <c r="Q886" i="8"/>
  <c r="P706" i="8"/>
  <c r="O706" i="8"/>
  <c r="Q706" i="8"/>
  <c r="O769" i="8"/>
  <c r="P769" i="8"/>
  <c r="Q769" i="8"/>
  <c r="O585" i="8"/>
  <c r="P585" i="8"/>
  <c r="Q585" i="8"/>
  <c r="O720" i="8"/>
  <c r="P720" i="8"/>
  <c r="Q720" i="8"/>
  <c r="O619" i="8"/>
  <c r="P619" i="8"/>
  <c r="Q619" i="8"/>
  <c r="O545" i="8"/>
  <c r="P545" i="8"/>
  <c r="Q545" i="8"/>
  <c r="O536" i="8"/>
  <c r="P536" i="8"/>
  <c r="Q536" i="8"/>
  <c r="O499" i="8"/>
  <c r="Q499" i="8"/>
  <c r="P499" i="8"/>
  <c r="O489" i="8"/>
  <c r="P489" i="8"/>
  <c r="Q489" i="8"/>
  <c r="O483" i="8"/>
  <c r="Q483" i="8"/>
  <c r="P483" i="8"/>
  <c r="Q345" i="8"/>
  <c r="P345" i="8"/>
  <c r="O345" i="8"/>
  <c r="O417" i="8"/>
  <c r="P417" i="8"/>
  <c r="Q417" i="8"/>
  <c r="O409" i="8"/>
  <c r="P409" i="8"/>
  <c r="Q409" i="8"/>
  <c r="P298" i="8"/>
  <c r="Q298" i="8"/>
  <c r="O298" i="8"/>
  <c r="O270" i="8"/>
  <c r="P270" i="8"/>
  <c r="Q270" i="8"/>
  <c r="P240" i="8"/>
  <c r="Q240" i="8"/>
  <c r="O240" i="8"/>
  <c r="Q134" i="8"/>
  <c r="Q11" i="8"/>
  <c r="O11" i="8"/>
  <c r="P11" i="8"/>
  <c r="O906" i="8"/>
  <c r="Q906" i="8"/>
  <c r="P906" i="8"/>
  <c r="Q957" i="8"/>
  <c r="P957" i="8"/>
  <c r="M924" i="8"/>
  <c r="O633" i="8"/>
  <c r="P633" i="8"/>
  <c r="Q633" i="8"/>
  <c r="O914" i="8"/>
  <c r="Q914" i="8"/>
  <c r="P914" i="8"/>
  <c r="L855" i="8"/>
  <c r="O855" i="8" s="1"/>
  <c r="L935" i="8"/>
  <c r="M916" i="8"/>
  <c r="O792" i="8"/>
  <c r="P792" i="8"/>
  <c r="Q792" i="8"/>
  <c r="K957" i="8"/>
  <c r="M957" i="8" s="1"/>
  <c r="L970" i="8"/>
  <c r="L978" i="8"/>
  <c r="L986" i="8"/>
  <c r="O986" i="8" s="1"/>
  <c r="L994" i="8"/>
  <c r="L2" i="8"/>
  <c r="L772" i="8"/>
  <c r="L559" i="8"/>
  <c r="M672" i="8"/>
  <c r="L762" i="8"/>
  <c r="M762" i="8" s="1"/>
  <c r="L796" i="8"/>
  <c r="M796" i="8" s="1"/>
  <c r="N830" i="8"/>
  <c r="L814" i="8"/>
  <c r="M814" i="8" s="1"/>
  <c r="M876" i="8"/>
  <c r="O667" i="8"/>
  <c r="Q667" i="8"/>
  <c r="P667" i="8"/>
  <c r="M748" i="8"/>
  <c r="L764" i="8"/>
  <c r="M764" i="8" s="1"/>
  <c r="M724" i="8"/>
  <c r="P800" i="8"/>
  <c r="Q800" i="8"/>
  <c r="O800" i="8"/>
  <c r="O878" i="8"/>
  <c r="P878" i="8"/>
  <c r="Q878" i="8"/>
  <c r="O691" i="8"/>
  <c r="Q691" i="8"/>
  <c r="P691" i="8"/>
  <c r="O761" i="8"/>
  <c r="P761" i="8"/>
  <c r="Q761" i="8"/>
  <c r="O776" i="8"/>
  <c r="P776" i="8"/>
  <c r="Q776" i="8"/>
  <c r="Q705" i="8"/>
  <c r="O705" i="8"/>
  <c r="P705" i="8"/>
  <c r="O611" i="8"/>
  <c r="P611" i="8"/>
  <c r="Q611" i="8"/>
  <c r="O537" i="8"/>
  <c r="P537" i="8"/>
  <c r="Q537" i="8"/>
  <c r="O528" i="8"/>
  <c r="P528" i="8"/>
  <c r="Q528" i="8"/>
  <c r="Q495" i="8"/>
  <c r="O495" i="8"/>
  <c r="P495" i="8"/>
  <c r="P464" i="8"/>
  <c r="Q464" i="8"/>
  <c r="O464" i="8"/>
  <c r="P338" i="8"/>
  <c r="Q338" i="8"/>
  <c r="O338" i="8"/>
  <c r="O401" i="8"/>
  <c r="P401" i="8"/>
  <c r="Q401" i="8"/>
  <c r="O228" i="8"/>
  <c r="P228" i="8"/>
  <c r="Q228" i="8"/>
  <c r="O257" i="8"/>
  <c r="Q257" i="8"/>
  <c r="P257" i="8"/>
  <c r="O249" i="8"/>
  <c r="Q249" i="8"/>
  <c r="P249" i="8"/>
  <c r="O164" i="8"/>
  <c r="Q164" i="8"/>
  <c r="P164" i="8"/>
  <c r="Q154" i="8"/>
  <c r="O154" i="8"/>
  <c r="P154" i="8"/>
  <c r="Q3" i="8"/>
  <c r="O3" i="8"/>
  <c r="P3" i="8"/>
  <c r="K983" i="8"/>
  <c r="M983" i="8" s="1"/>
  <c r="L779" i="8"/>
  <c r="P808" i="8"/>
  <c r="Q808" i="8"/>
  <c r="O808" i="8"/>
  <c r="M900" i="8"/>
  <c r="K992" i="8"/>
  <c r="M992" i="8" s="1"/>
  <c r="K920" i="8"/>
  <c r="M920" i="8" s="1"/>
  <c r="L939" i="8"/>
  <c r="P939" i="8" s="1"/>
  <c r="K836" i="8"/>
  <c r="M836" i="8" s="1"/>
  <c r="L863" i="8"/>
  <c r="O863" i="8" s="1"/>
  <c r="P926" i="8"/>
  <c r="Q926" i="8"/>
  <c r="O926" i="8"/>
  <c r="K935" i="8"/>
  <c r="M935" i="8" s="1"/>
  <c r="K970" i="8"/>
  <c r="M970" i="8" s="1"/>
  <c r="M986" i="8"/>
  <c r="O948" i="8"/>
  <c r="Q948" i="8"/>
  <c r="P948" i="8"/>
  <c r="M971" i="8"/>
  <c r="M979" i="8"/>
  <c r="M987" i="8"/>
  <c r="M995" i="8"/>
  <c r="K772" i="8"/>
  <c r="M772" i="8" s="1"/>
  <c r="O909" i="8"/>
  <c r="Q909" i="8"/>
  <c r="P909" i="8"/>
  <c r="L818" i="8"/>
  <c r="O818" i="8" s="1"/>
  <c r="L860" i="8"/>
  <c r="M860" i="8" s="1"/>
  <c r="L892" i="8"/>
  <c r="O892" i="8" s="1"/>
  <c r="L802" i="8"/>
  <c r="O802" i="8" s="1"/>
  <c r="O593" i="8"/>
  <c r="P593" i="8"/>
  <c r="Q593" i="8"/>
  <c r="Q848" i="8"/>
  <c r="O848" i="8"/>
  <c r="P848" i="8"/>
  <c r="Q880" i="8"/>
  <c r="O880" i="8"/>
  <c r="P880" i="8"/>
  <c r="Q904" i="8"/>
  <c r="O904" i="8"/>
  <c r="P904" i="8"/>
  <c r="O874" i="8"/>
  <c r="P874" i="8"/>
  <c r="Q874" i="8"/>
  <c r="O982" i="8"/>
  <c r="P982" i="8"/>
  <c r="Q982" i="8"/>
  <c r="O870" i="8"/>
  <c r="P870" i="8"/>
  <c r="Q870" i="8"/>
  <c r="O601" i="8"/>
  <c r="P601" i="8"/>
  <c r="Q601" i="8"/>
  <c r="O617" i="8"/>
  <c r="P617" i="8"/>
  <c r="Q617" i="8"/>
  <c r="O753" i="8"/>
  <c r="P753" i="8"/>
  <c r="Q753" i="8"/>
  <c r="O768" i="8"/>
  <c r="P768" i="8"/>
  <c r="Q768" i="8"/>
  <c r="Q681" i="8"/>
  <c r="O681" i="8"/>
  <c r="P681" i="8"/>
  <c r="O560" i="8"/>
  <c r="Q560" i="8"/>
  <c r="P560" i="8"/>
  <c r="O603" i="8"/>
  <c r="P603" i="8"/>
  <c r="Q603" i="8"/>
  <c r="O529" i="8"/>
  <c r="P529" i="8"/>
  <c r="Q529" i="8"/>
  <c r="O520" i="8"/>
  <c r="P520" i="8"/>
  <c r="Q520" i="8"/>
  <c r="Q475" i="8"/>
  <c r="O475" i="8"/>
  <c r="P475" i="8"/>
  <c r="O433" i="8"/>
  <c r="P433" i="8"/>
  <c r="Q433" i="8"/>
  <c r="Q455" i="8"/>
  <c r="P455" i="8"/>
  <c r="O455" i="8"/>
  <c r="P448" i="8"/>
  <c r="Q448" i="8"/>
  <c r="O448" i="8"/>
  <c r="O393" i="8"/>
  <c r="P393" i="8"/>
  <c r="Q393" i="8"/>
  <c r="Q186" i="8"/>
  <c r="P186" i="8"/>
  <c r="O186" i="8"/>
  <c r="Q247" i="8"/>
  <c r="O247" i="8"/>
  <c r="P247" i="8"/>
  <c r="O241" i="8"/>
  <c r="P241" i="8"/>
  <c r="Q241" i="8"/>
  <c r="Q120" i="8"/>
  <c r="O120" i="8"/>
  <c r="Q128" i="8"/>
  <c r="P128" i="8"/>
  <c r="O128" i="8"/>
  <c r="O683" i="8"/>
  <c r="Q683" i="8"/>
  <c r="P683" i="8"/>
  <c r="P942" i="8"/>
  <c r="Q942" i="8"/>
  <c r="O942" i="8"/>
  <c r="L940" i="8"/>
  <c r="M940" i="8" s="1"/>
  <c r="M976" i="8"/>
  <c r="O993" i="8"/>
  <c r="P993" i="8"/>
  <c r="Q993" i="8"/>
  <c r="L803" i="8"/>
  <c r="O803" i="8" s="1"/>
  <c r="M863" i="8"/>
  <c r="M802" i="8"/>
  <c r="K811" i="8"/>
  <c r="M811" i="8" s="1"/>
  <c r="Q818" i="8"/>
  <c r="P840" i="8"/>
  <c r="Q840" i="8"/>
  <c r="O840" i="8"/>
  <c r="M939" i="8"/>
  <c r="O961" i="8"/>
  <c r="P961" i="8"/>
  <c r="Q961" i="8"/>
  <c r="O609" i="8"/>
  <c r="P609" i="8"/>
  <c r="Q609" i="8"/>
  <c r="O704" i="8"/>
  <c r="P704" i="8"/>
  <c r="Q704" i="8"/>
  <c r="O862" i="8"/>
  <c r="P862" i="8"/>
  <c r="Q862" i="8"/>
  <c r="O641" i="8"/>
  <c r="P641" i="8"/>
  <c r="Q641" i="8"/>
  <c r="Q689" i="8"/>
  <c r="O689" i="8"/>
  <c r="P689" i="8"/>
  <c r="O745" i="8"/>
  <c r="P745" i="8"/>
  <c r="Q745" i="8"/>
  <c r="O760" i="8"/>
  <c r="P760" i="8"/>
  <c r="Q760" i="8"/>
  <c r="O675" i="8"/>
  <c r="Q675" i="8"/>
  <c r="P675" i="8"/>
  <c r="O659" i="8"/>
  <c r="P659" i="8"/>
  <c r="Q659" i="8"/>
  <c r="O595" i="8"/>
  <c r="P595" i="8"/>
  <c r="Q595" i="8"/>
  <c r="Q503" i="8"/>
  <c r="O503" i="8"/>
  <c r="P503" i="8"/>
  <c r="O521" i="8"/>
  <c r="P521" i="8"/>
  <c r="Q521" i="8"/>
  <c r="O512" i="8"/>
  <c r="P512" i="8"/>
  <c r="Q512" i="8"/>
  <c r="P550" i="8"/>
  <c r="Q550" i="8"/>
  <c r="O550" i="8"/>
  <c r="P432" i="8"/>
  <c r="Q432" i="8"/>
  <c r="O432" i="8"/>
  <c r="Q439" i="8"/>
  <c r="P439" i="8"/>
  <c r="O439" i="8"/>
  <c r="P314" i="8"/>
  <c r="Q314" i="8"/>
  <c r="O314" i="8"/>
  <c r="O385" i="8"/>
  <c r="P385" i="8"/>
  <c r="Q385" i="8"/>
  <c r="P155" i="8"/>
  <c r="Q155" i="8"/>
  <c r="O155" i="8"/>
  <c r="P227" i="8"/>
  <c r="Q227" i="8"/>
  <c r="O227" i="8"/>
  <c r="Q210" i="8"/>
  <c r="P210" i="8"/>
  <c r="O210" i="8"/>
  <c r="Q234" i="8"/>
  <c r="O234" i="8"/>
  <c r="P234" i="8"/>
  <c r="P49" i="8"/>
  <c r="Q49" i="8"/>
  <c r="L911" i="8"/>
  <c r="P911" i="8" s="1"/>
  <c r="O960" i="8"/>
  <c r="P960" i="8"/>
  <c r="Q960" i="8"/>
  <c r="Q999" i="8"/>
  <c r="O999" i="8"/>
  <c r="P999" i="8"/>
  <c r="M975" i="8"/>
  <c r="O984" i="8"/>
  <c r="P984" i="8"/>
  <c r="Q984" i="8"/>
  <c r="K779" i="8"/>
  <c r="M779" i="8" s="1"/>
  <c r="O977" i="8"/>
  <c r="P977" i="8"/>
  <c r="Q977" i="8"/>
  <c r="P1001" i="8"/>
  <c r="O1001" i="8"/>
  <c r="Q1001" i="8"/>
  <c r="K2" i="8"/>
  <c r="O829" i="8"/>
  <c r="P829" i="8"/>
  <c r="Q829" i="8"/>
  <c r="K994" i="8"/>
  <c r="M994" i="8" s="1"/>
  <c r="L927" i="8"/>
  <c r="O811" i="8"/>
  <c r="P811" i="8"/>
  <c r="Q811" i="8"/>
  <c r="N835" i="8"/>
  <c r="Q872" i="8"/>
  <c r="O872" i="8"/>
  <c r="P872" i="8"/>
  <c r="P682" i="8"/>
  <c r="O682" i="8"/>
  <c r="Q682" i="8"/>
  <c r="M794" i="8"/>
  <c r="O850" i="8"/>
  <c r="P850" i="8"/>
  <c r="Q850" i="8"/>
  <c r="O882" i="8"/>
  <c r="P882" i="8"/>
  <c r="Q882" i="8"/>
  <c r="O908" i="8"/>
  <c r="P908" i="8"/>
  <c r="Q908" i="8"/>
  <c r="Q927" i="8"/>
  <c r="O990" i="8"/>
  <c r="P990" i="8"/>
  <c r="Q990" i="8"/>
  <c r="Q832" i="8"/>
  <c r="O832" i="8"/>
  <c r="P832" i="8"/>
  <c r="O625" i="8"/>
  <c r="P625" i="8"/>
  <c r="Q625" i="8"/>
  <c r="O854" i="8"/>
  <c r="P854" i="8"/>
  <c r="Q854" i="8"/>
  <c r="P817" i="8"/>
  <c r="Q817" i="8"/>
  <c r="O817" i="8"/>
  <c r="O699" i="8"/>
  <c r="Q699" i="8"/>
  <c r="P699" i="8"/>
  <c r="O737" i="8"/>
  <c r="P737" i="8"/>
  <c r="Q737" i="8"/>
  <c r="O752" i="8"/>
  <c r="P752" i="8"/>
  <c r="Q752" i="8"/>
  <c r="O673" i="8"/>
  <c r="Q673" i="8"/>
  <c r="P673" i="8"/>
  <c r="O651" i="8"/>
  <c r="P651" i="8"/>
  <c r="Q651" i="8"/>
  <c r="O587" i="8"/>
  <c r="P587" i="8"/>
  <c r="Q587" i="8"/>
  <c r="Q577" i="8"/>
  <c r="O577" i="8"/>
  <c r="P577" i="8"/>
  <c r="O513" i="8"/>
  <c r="P513" i="8"/>
  <c r="Q513" i="8"/>
  <c r="P542" i="8"/>
  <c r="Q542" i="8"/>
  <c r="O542" i="8"/>
  <c r="O355" i="8"/>
  <c r="Q355" i="8"/>
  <c r="P355" i="8"/>
  <c r="O468" i="8"/>
  <c r="P468" i="8"/>
  <c r="Q468" i="8"/>
  <c r="Q305" i="8"/>
  <c r="O305" i="8"/>
  <c r="P305" i="8"/>
  <c r="Q255" i="8"/>
  <c r="P255" i="8"/>
  <c r="O255" i="8"/>
  <c r="O377" i="8"/>
  <c r="P377" i="8"/>
  <c r="Q377" i="8"/>
  <c r="O175" i="8"/>
  <c r="P175" i="8"/>
  <c r="Q175" i="8"/>
  <c r="Q218" i="8"/>
  <c r="P218" i="8"/>
  <c r="O218" i="8"/>
  <c r="O184" i="8"/>
  <c r="P184" i="8"/>
  <c r="Q184" i="8"/>
  <c r="Q100" i="8"/>
  <c r="O100" i="8"/>
  <c r="P100" i="8"/>
  <c r="Q96" i="8"/>
  <c r="O96" i="8"/>
  <c r="P96" i="8"/>
  <c r="M911" i="8"/>
  <c r="M919" i="8"/>
  <c r="M1000" i="8"/>
  <c r="N923" i="8"/>
  <c r="K943" i="8"/>
  <c r="M943" i="8" s="1"/>
  <c r="L950" i="8"/>
  <c r="O950" i="8" s="1"/>
  <c r="K827" i="8"/>
  <c r="M827" i="8" s="1"/>
  <c r="O944" i="8"/>
  <c r="P944" i="8"/>
  <c r="Q944" i="8"/>
  <c r="O964" i="8"/>
  <c r="P964" i="8"/>
  <c r="Q964" i="8"/>
  <c r="K927" i="8"/>
  <c r="P927" i="8" s="1"/>
  <c r="Q933" i="8"/>
  <c r="P933" i="8"/>
  <c r="O933" i="8"/>
  <c r="M806" i="8"/>
  <c r="L844" i="8"/>
  <c r="O844" i="8" s="1"/>
  <c r="L740" i="8"/>
  <c r="M740" i="8" s="1"/>
  <c r="M692" i="8"/>
  <c r="O953" i="8"/>
  <c r="P953" i="8"/>
  <c r="Q953" i="8"/>
  <c r="P963" i="8"/>
  <c r="O963" i="8"/>
  <c r="Q963" i="8"/>
  <c r="Q825" i="8"/>
  <c r="O825" i="8"/>
  <c r="P825" i="8"/>
  <c r="P910" i="8"/>
  <c r="Q910" i="8"/>
  <c r="O910" i="8"/>
  <c r="O846" i="8"/>
  <c r="P846" i="8"/>
  <c r="Q846" i="8"/>
  <c r="Q816" i="8"/>
  <c r="O816" i="8"/>
  <c r="P816" i="8"/>
  <c r="O657" i="8"/>
  <c r="P657" i="8"/>
  <c r="Q657" i="8"/>
  <c r="O729" i="8"/>
  <c r="P729" i="8"/>
  <c r="Q729" i="8"/>
  <c r="O744" i="8"/>
  <c r="P744" i="8"/>
  <c r="Q744" i="8"/>
  <c r="O665" i="8"/>
  <c r="Q665" i="8"/>
  <c r="P665" i="8"/>
  <c r="O643" i="8"/>
  <c r="P643" i="8"/>
  <c r="Q643" i="8"/>
  <c r="P569" i="8"/>
  <c r="Q569" i="8"/>
  <c r="O569" i="8"/>
  <c r="Q477" i="8"/>
  <c r="O477" i="8"/>
  <c r="P477" i="8"/>
  <c r="P534" i="8"/>
  <c r="Q534" i="8"/>
  <c r="O534" i="8"/>
  <c r="O347" i="8"/>
  <c r="P347" i="8"/>
  <c r="Q347" i="8"/>
  <c r="O425" i="8"/>
  <c r="P425" i="8"/>
  <c r="Q425" i="8"/>
  <c r="Q423" i="8"/>
  <c r="O423" i="8"/>
  <c r="P423" i="8"/>
  <c r="Q353" i="8"/>
  <c r="O353" i="8"/>
  <c r="P353" i="8"/>
  <c r="Q329" i="8"/>
  <c r="O329" i="8"/>
  <c r="P329" i="8"/>
  <c r="Q273" i="8"/>
  <c r="O273" i="8"/>
  <c r="P273" i="8"/>
  <c r="O52" i="8"/>
  <c r="P52" i="8"/>
  <c r="Q52" i="8"/>
  <c r="Q39" i="8"/>
  <c r="P39" i="8"/>
  <c r="O39" i="8"/>
  <c r="O951" i="8"/>
  <c r="P951" i="8"/>
  <c r="Q951" i="8"/>
  <c r="Q962" i="8"/>
  <c r="O962" i="8"/>
  <c r="P962" i="8"/>
  <c r="L905" i="8"/>
  <c r="P905" i="8" s="1"/>
  <c r="K978" i="8"/>
  <c r="M978" i="8" s="1"/>
  <c r="P558" i="8"/>
  <c r="Q558" i="8"/>
  <c r="O558" i="8"/>
  <c r="M797" i="8"/>
  <c r="L847" i="8"/>
  <c r="O847" i="8" s="1"/>
  <c r="O989" i="8"/>
  <c r="P989" i="8"/>
  <c r="Q989" i="8"/>
  <c r="O138" i="8" l="1"/>
  <c r="Q71" i="8"/>
  <c r="P12" i="8"/>
  <c r="Q118" i="8"/>
  <c r="P36" i="8"/>
  <c r="O47" i="8"/>
  <c r="O22" i="8"/>
  <c r="O140" i="8"/>
  <c r="Q66" i="8"/>
  <c r="P42" i="8"/>
  <c r="P66" i="8"/>
  <c r="O105" i="8"/>
  <c r="O42" i="8"/>
  <c r="Q105" i="8"/>
  <c r="O73" i="8"/>
  <c r="P50" i="8"/>
  <c r="P93" i="8"/>
  <c r="O19" i="8"/>
  <c r="O62" i="8"/>
  <c r="P22" i="8"/>
  <c r="P19" i="8"/>
  <c r="M117" i="8"/>
  <c r="P108" i="8"/>
  <c r="P5" i="8"/>
  <c r="P53" i="8"/>
  <c r="M54" i="8"/>
  <c r="P123" i="8"/>
  <c r="Q65" i="8"/>
  <c r="M156" i="8"/>
  <c r="Q121" i="8"/>
  <c r="Q139" i="8"/>
  <c r="Q98" i="8"/>
  <c r="O10" i="8"/>
  <c r="O77" i="8"/>
  <c r="Q130" i="8"/>
  <c r="Q82" i="8"/>
  <c r="P77" i="8"/>
  <c r="P140" i="8"/>
  <c r="V2" i="8"/>
  <c r="AG2" i="8" s="1" a="1"/>
  <c r="AG2" i="8" s="1"/>
  <c r="AI2" i="8" s="1"/>
  <c r="M149" i="8"/>
  <c r="P46" i="8"/>
  <c r="O61" i="8"/>
  <c r="P4" i="8"/>
  <c r="O53" i="8"/>
  <c r="P57" i="8"/>
  <c r="Q123" i="8"/>
  <c r="O65" i="8"/>
  <c r="Q148" i="8"/>
  <c r="O109" i="8"/>
  <c r="P139" i="8"/>
  <c r="P98" i="8"/>
  <c r="P10" i="8"/>
  <c r="P130" i="8"/>
  <c r="P82" i="8"/>
  <c r="P83" i="8"/>
  <c r="O122" i="8"/>
  <c r="P61" i="8"/>
  <c r="O56" i="8"/>
  <c r="O24" i="8"/>
  <c r="P141" i="8"/>
  <c r="P99" i="8"/>
  <c r="O57" i="8"/>
  <c r="M119" i="8"/>
  <c r="P148" i="8"/>
  <c r="M99" i="8"/>
  <c r="P116" i="8"/>
  <c r="P109" i="8"/>
  <c r="P138" i="8"/>
  <c r="O83" i="8"/>
  <c r="M140" i="8"/>
  <c r="AG4" i="8" a="1"/>
  <c r="AG4" i="8" s="1"/>
  <c r="AH4" i="8" s="1"/>
  <c r="O41" i="8"/>
  <c r="M94" i="8"/>
  <c r="M36" i="8"/>
  <c r="O33" i="8"/>
  <c r="P145" i="8"/>
  <c r="P56" i="8"/>
  <c r="O131" i="8"/>
  <c r="Q77" i="8"/>
  <c r="O134" i="8"/>
  <c r="O38" i="8"/>
  <c r="O87" i="8"/>
  <c r="O43" i="8"/>
  <c r="O36" i="8"/>
  <c r="O50" i="8"/>
  <c r="O93" i="8"/>
  <c r="P120" i="8"/>
  <c r="O121" i="8"/>
  <c r="Q56" i="8"/>
  <c r="P43" i="8"/>
  <c r="M51" i="8"/>
  <c r="P127" i="8"/>
  <c r="M78" i="8"/>
  <c r="O9" i="8"/>
  <c r="O133" i="8"/>
  <c r="P74" i="8"/>
  <c r="Q61" i="8"/>
  <c r="Q127" i="8"/>
  <c r="O147" i="8"/>
  <c r="O90" i="8"/>
  <c r="P85" i="8"/>
  <c r="M48" i="8"/>
  <c r="Q122" i="8"/>
  <c r="O85" i="8"/>
  <c r="M46" i="8"/>
  <c r="M74" i="8"/>
  <c r="P87" i="8"/>
  <c r="P122" i="8"/>
  <c r="M2" i="8"/>
  <c r="P90" i="8"/>
  <c r="AU2" i="8" a="1"/>
  <c r="K13" i="7"/>
  <c r="H13" i="7" a="1"/>
  <c r="H13" i="7" s="1"/>
  <c r="E13" i="7" a="1"/>
  <c r="E13" i="7" s="1"/>
  <c r="E18" i="7"/>
  <c r="AH2" i="8"/>
  <c r="AM3" i="8"/>
  <c r="B13" i="7"/>
  <c r="Z2" i="8" a="1"/>
  <c r="B8" i="7"/>
  <c r="AL3" i="8"/>
  <c r="Q13" i="7"/>
  <c r="N13" i="7"/>
  <c r="AO2" i="8" a="1"/>
  <c r="E19" i="7"/>
  <c r="AM2" i="8"/>
  <c r="B18" i="7"/>
  <c r="AI3" i="8"/>
  <c r="B19" i="7"/>
  <c r="AH3" i="8"/>
  <c r="AL2" i="8"/>
  <c r="O957" i="8"/>
  <c r="P847" i="8"/>
  <c r="M822" i="8"/>
  <c r="M847" i="8"/>
  <c r="O911" i="8"/>
  <c r="P824" i="8"/>
  <c r="M892" i="8"/>
  <c r="M370" i="8"/>
  <c r="O970" i="8"/>
  <c r="P732" i="8"/>
  <c r="O146" i="8"/>
  <c r="Q146" i="8"/>
  <c r="P146" i="8"/>
  <c r="O812" i="8"/>
  <c r="P179" i="8"/>
  <c r="P855" i="8"/>
  <c r="P16" i="8"/>
  <c r="Q16" i="8"/>
  <c r="O16" i="8"/>
  <c r="P959" i="8"/>
  <c r="O903" i="8"/>
  <c r="M519" i="8"/>
  <c r="P81" i="8"/>
  <c r="O81" i="8"/>
  <c r="Q81" i="8"/>
  <c r="O978" i="8"/>
  <c r="M844" i="8"/>
  <c r="P860" i="8"/>
  <c r="P457" i="8"/>
  <c r="P764" i="8"/>
  <c r="O764" i="8"/>
  <c r="Q764" i="8"/>
  <c r="M690" i="8"/>
  <c r="P446" i="8"/>
  <c r="Q446" i="8"/>
  <c r="O446" i="8"/>
  <c r="O613" i="8"/>
  <c r="P422" i="8"/>
  <c r="O129" i="8"/>
  <c r="P9" i="8"/>
  <c r="O690" i="8"/>
  <c r="O311" i="8"/>
  <c r="P312" i="8"/>
  <c r="O46" i="8"/>
  <c r="P428" i="8"/>
  <c r="O207" i="8"/>
  <c r="O232" i="8"/>
  <c r="P710" i="8"/>
  <c r="O554" i="8"/>
  <c r="P62" i="8"/>
  <c r="O45" i="8"/>
  <c r="P459" i="8"/>
  <c r="P199" i="8"/>
  <c r="O78" i="8"/>
  <c r="P535" i="8"/>
  <c r="P308" i="8"/>
  <c r="M927" i="8"/>
  <c r="O927" i="8"/>
  <c r="M950" i="8"/>
  <c r="M855" i="8"/>
  <c r="O824" i="8"/>
  <c r="O795" i="8"/>
  <c r="O460" i="8"/>
  <c r="P460" i="8"/>
  <c r="Q460" i="8"/>
  <c r="O70" i="8"/>
  <c r="P70" i="8"/>
  <c r="Q70" i="8"/>
  <c r="P2" i="8"/>
  <c r="P876" i="8"/>
  <c r="P766" i="8"/>
  <c r="Q766" i="8"/>
  <c r="O766" i="8"/>
  <c r="P462" i="8"/>
  <c r="O462" i="8"/>
  <c r="Q462" i="8"/>
  <c r="M179" i="8"/>
  <c r="O97" i="8"/>
  <c r="O959" i="8"/>
  <c r="M554" i="8"/>
  <c r="O37" i="8"/>
  <c r="Q37" i="8"/>
  <c r="P37" i="8"/>
  <c r="P920" i="8"/>
  <c r="O860" i="8"/>
  <c r="P836" i="8"/>
  <c r="M13" i="8"/>
  <c r="O484" i="8"/>
  <c r="O422" i="8"/>
  <c r="P129" i="8"/>
  <c r="P690" i="8"/>
  <c r="P342" i="8"/>
  <c r="O145" i="8"/>
  <c r="O318" i="8"/>
  <c r="P443" i="8"/>
  <c r="O58" i="8"/>
  <c r="P33" i="8"/>
  <c r="O710" i="8"/>
  <c r="P490" i="8"/>
  <c r="P107" i="8"/>
  <c r="P45" i="8"/>
  <c r="P324" i="8"/>
  <c r="O199" i="8"/>
  <c r="P493" i="8"/>
  <c r="P94" i="8"/>
  <c r="O835" i="8"/>
  <c r="P835" i="8"/>
  <c r="Q835" i="8"/>
  <c r="P803" i="8"/>
  <c r="P672" i="8"/>
  <c r="O672" i="8"/>
  <c r="Q672" i="8"/>
  <c r="O939" i="8"/>
  <c r="P624" i="8"/>
  <c r="Q624" i="8"/>
  <c r="O624" i="8"/>
  <c r="P97" i="8"/>
  <c r="O920" i="8"/>
  <c r="O698" i="8"/>
  <c r="P225" i="8"/>
  <c r="Q225" i="8"/>
  <c r="O225" i="8"/>
  <c r="P102" i="8"/>
  <c r="O836" i="8"/>
  <c r="Q781" i="8"/>
  <c r="O781" i="8"/>
  <c r="P781" i="8"/>
  <c r="P271" i="8"/>
  <c r="O476" i="8"/>
  <c r="P149" i="8"/>
  <c r="P18" i="8"/>
  <c r="P738" i="8"/>
  <c r="O428" i="8"/>
  <c r="P260" i="8"/>
  <c r="P546" i="8"/>
  <c r="O490" i="8"/>
  <c r="O107" i="8"/>
  <c r="O324" i="8"/>
  <c r="P174" i="8"/>
  <c r="P502" i="8"/>
  <c r="O94" i="8"/>
  <c r="P923" i="8"/>
  <c r="O923" i="8"/>
  <c r="Q923" i="8"/>
  <c r="P818" i="8"/>
  <c r="P827" i="8"/>
  <c r="M905" i="8"/>
  <c r="M803" i="8"/>
  <c r="P770" i="8"/>
  <c r="O319" i="8"/>
  <c r="Q319" i="8"/>
  <c r="P319" i="8"/>
  <c r="P779" i="8"/>
  <c r="P740" i="8"/>
  <c r="M818" i="8"/>
  <c r="P986" i="8"/>
  <c r="P844" i="8"/>
  <c r="O2" i="8"/>
  <c r="P943" i="8"/>
  <c r="P814" i="8"/>
  <c r="O449" i="8"/>
  <c r="P449" i="8"/>
  <c r="Q449" i="8"/>
  <c r="Q59" i="8"/>
  <c r="O59" i="8"/>
  <c r="P59" i="8"/>
  <c r="Q733" i="8"/>
  <c r="O733" i="8"/>
  <c r="P733" i="8"/>
  <c r="M9" i="8"/>
  <c r="H19" i="7" s="1"/>
  <c r="O669" i="8"/>
  <c r="P669" i="8"/>
  <c r="Q669" i="8"/>
  <c r="P698" i="8"/>
  <c r="O102" i="8"/>
  <c r="O48" i="8"/>
  <c r="P992" i="8"/>
  <c r="P892" i="8"/>
  <c r="Q717" i="8"/>
  <c r="O717" i="8"/>
  <c r="P717" i="8"/>
  <c r="Q599" i="8"/>
  <c r="O599" i="8"/>
  <c r="P599" i="8"/>
  <c r="P616" i="8"/>
  <c r="Q616" i="8"/>
  <c r="O616" i="8"/>
  <c r="P379" i="8"/>
  <c r="O271" i="8"/>
  <c r="P119" i="8"/>
  <c r="P712" i="8"/>
  <c r="P538" i="8"/>
  <c r="O18" i="8"/>
  <c r="O260" i="8"/>
  <c r="P58" i="8"/>
  <c r="O546" i="8"/>
  <c r="P571" i="8"/>
  <c r="P336" i="8"/>
  <c r="M288" i="8"/>
  <c r="P30" i="8"/>
  <c r="O32" i="8"/>
  <c r="P559" i="8"/>
  <c r="P403" i="8"/>
  <c r="O502" i="8"/>
  <c r="O827" i="8"/>
  <c r="O770" i="8"/>
  <c r="P762" i="8"/>
  <c r="O779" i="8"/>
  <c r="O740" i="8"/>
  <c r="O343" i="8"/>
  <c r="P343" i="8"/>
  <c r="Q343" i="8"/>
  <c r="P822" i="8"/>
  <c r="P519" i="8"/>
  <c r="O943" i="8"/>
  <c r="O814" i="8"/>
  <c r="O796" i="8"/>
  <c r="P796" i="8"/>
  <c r="Q796" i="8"/>
  <c r="O804" i="8"/>
  <c r="P804" i="8"/>
  <c r="Q804" i="8"/>
  <c r="P233" i="8"/>
  <c r="O20" i="8"/>
  <c r="P935" i="8"/>
  <c r="P940" i="8"/>
  <c r="P360" i="8"/>
  <c r="O208" i="8"/>
  <c r="P48" i="8"/>
  <c r="O152" i="8"/>
  <c r="P152" i="8"/>
  <c r="Q152" i="8"/>
  <c r="O379" i="8"/>
  <c r="O354" i="8"/>
  <c r="O216" i="8"/>
  <c r="P159" i="8"/>
  <c r="O119" i="8"/>
  <c r="O567" i="8"/>
  <c r="P476" i="8"/>
  <c r="P471" i="8"/>
  <c r="O149" i="8"/>
  <c r="P598" i="8"/>
  <c r="P21" i="8"/>
  <c r="P629" i="8"/>
  <c r="O571" i="8"/>
  <c r="P466" i="8"/>
  <c r="O336" i="8"/>
  <c r="O30" i="8"/>
  <c r="O40" i="8"/>
  <c r="P335" i="8"/>
  <c r="P288" i="8"/>
  <c r="P13" i="8"/>
  <c r="P32" i="8"/>
  <c r="O403" i="8"/>
  <c r="P411" i="8"/>
  <c r="P158" i="8"/>
  <c r="O572" i="8"/>
  <c r="O532" i="8"/>
  <c r="P387" i="8"/>
  <c r="O830" i="8"/>
  <c r="P830" i="8"/>
  <c r="Q830" i="8"/>
  <c r="O762" i="8"/>
  <c r="O348" i="8"/>
  <c r="O55" i="8"/>
  <c r="Q55" i="8"/>
  <c r="P55" i="8"/>
  <c r="P147" i="8"/>
  <c r="M484" i="8"/>
  <c r="P950" i="8"/>
  <c r="P396" i="8"/>
  <c r="P863" i="8"/>
  <c r="P20" i="8"/>
  <c r="O935" i="8"/>
  <c r="O525" i="8"/>
  <c r="Q525" i="8"/>
  <c r="P525" i="8"/>
  <c r="O940" i="8"/>
  <c r="Q782" i="8"/>
  <c r="O782" i="8"/>
  <c r="P782" i="8"/>
  <c r="O992" i="8"/>
  <c r="M567" i="8"/>
  <c r="P482" i="8"/>
  <c r="P354" i="8"/>
  <c r="P441" i="8"/>
  <c r="O21" i="8"/>
  <c r="P802" i="8"/>
  <c r="O629" i="8"/>
  <c r="P508" i="8"/>
  <c r="O466" i="8"/>
  <c r="P280" i="8"/>
  <c r="P40" i="8"/>
  <c r="O696" i="8"/>
  <c r="O335" i="8"/>
  <c r="O13" i="8"/>
  <c r="O578" i="8"/>
  <c r="O411" i="8"/>
  <c r="P246" i="8"/>
  <c r="O158" i="8"/>
  <c r="P826" i="8"/>
  <c r="O826" i="8"/>
  <c r="Q826" i="8"/>
  <c r="P684" i="8"/>
  <c r="O684" i="8"/>
  <c r="Q684" i="8"/>
  <c r="P994" i="8"/>
  <c r="O25" i="8"/>
  <c r="Q25" i="8"/>
  <c r="P25" i="8"/>
  <c r="O905" i="8"/>
  <c r="P983" i="8"/>
  <c r="O481" i="8"/>
  <c r="P481" i="8"/>
  <c r="Q481" i="8"/>
  <c r="Q382" i="8"/>
  <c r="O382" i="8"/>
  <c r="P382" i="8"/>
  <c r="O172" i="8"/>
  <c r="P172" i="8"/>
  <c r="Q172" i="8"/>
  <c r="P772" i="8"/>
  <c r="P978" i="8"/>
  <c r="O549" i="8"/>
  <c r="Q549" i="8"/>
  <c r="P549" i="8"/>
  <c r="M207" i="8"/>
  <c r="O482" i="8"/>
  <c r="P216" i="8"/>
  <c r="P678" i="8"/>
  <c r="O441" i="8"/>
  <c r="P110" i="8"/>
  <c r="P430" i="8"/>
  <c r="P272" i="8"/>
  <c r="P366" i="8"/>
  <c r="P259" i="8"/>
  <c r="O508" i="8"/>
  <c r="M459" i="8"/>
  <c r="O486" i="8"/>
  <c r="O246" i="8"/>
  <c r="P191" i="8"/>
  <c r="P572" i="8"/>
  <c r="O994" i="8"/>
  <c r="O196" i="8"/>
  <c r="P196" i="8"/>
  <c r="Q196" i="8"/>
  <c r="P970" i="8"/>
  <c r="P812" i="8"/>
  <c r="M559" i="8"/>
  <c r="O983" i="8"/>
  <c r="O473" i="8"/>
  <c r="P473" i="8"/>
  <c r="Q473" i="8"/>
  <c r="P903" i="8"/>
  <c r="P742" i="8"/>
  <c r="Q742" i="8"/>
  <c r="O742" i="8"/>
  <c r="O772" i="8"/>
  <c r="P351" i="8"/>
  <c r="Q351" i="8"/>
  <c r="O351" i="8"/>
  <c r="O342" i="8"/>
  <c r="O110" i="8"/>
  <c r="O272" i="8"/>
  <c r="O366" i="8"/>
  <c r="O259" i="8"/>
  <c r="P232" i="8"/>
  <c r="P696" i="8"/>
  <c r="P78" i="8"/>
  <c r="AI4" i="8" l="1"/>
  <c r="H18" i="7"/>
  <c r="AU2" i="8"/>
  <c r="F101" i="7" s="1" a="1"/>
  <c r="F101" i="7" s="1"/>
  <c r="Q18" i="7"/>
  <c r="AO2" i="8"/>
  <c r="AQ2" i="8" s="1" a="1"/>
  <c r="AQ2" i="8" s="1"/>
  <c r="AQ9" i="8" a="1"/>
  <c r="AQ9" i="8" s="1"/>
  <c r="AQ10" i="8" a="1"/>
  <c r="AQ10" i="8" s="1"/>
  <c r="AQ3" i="8" a="1"/>
  <c r="AQ3" i="8" s="1"/>
  <c r="AQ11" i="8" a="1"/>
  <c r="AQ11" i="8" s="1"/>
  <c r="AQ4" i="8" a="1"/>
  <c r="AQ4" i="8" s="1"/>
  <c r="AQ5" i="8" a="1"/>
  <c r="AQ5" i="8" s="1"/>
  <c r="AQ6" i="8" a="1"/>
  <c r="AQ6" i="8" s="1"/>
  <c r="AQ7" i="8" a="1"/>
  <c r="AQ7" i="8" s="1"/>
  <c r="AQ8" i="8" a="1"/>
  <c r="AQ8" i="8" s="1"/>
  <c r="K18" i="7"/>
  <c r="N18" i="7"/>
  <c r="Z2" i="8"/>
  <c r="AB2" i="8" s="1" a="1"/>
  <c r="AB2" i="8" s="1"/>
  <c r="AB5" i="8" a="1"/>
  <c r="AB5" i="8" s="1"/>
  <c r="AB8" i="8" a="1"/>
  <c r="AB8" i="8" s="1"/>
  <c r="AB9" i="8" a="1"/>
  <c r="AB9" i="8" s="1"/>
  <c r="AB13" i="8" a="1"/>
  <c r="AB13" i="8" s="1"/>
  <c r="AB6" i="8" a="1"/>
  <c r="AB6" i="8" s="1"/>
  <c r="AB16" i="8" a="1"/>
  <c r="AB16" i="8" s="1"/>
  <c r="AB7" i="8" a="1"/>
  <c r="AB7" i="8" s="1"/>
  <c r="AB10" i="8" a="1"/>
  <c r="AB10" i="8" s="1"/>
  <c r="AB14" i="8" a="1"/>
  <c r="AB14" i="8" s="1"/>
  <c r="AB11" i="8" a="1"/>
  <c r="AB11" i="8" s="1"/>
  <c r="AB12" i="8" a="1"/>
  <c r="AB12" i="8" s="1"/>
  <c r="AB15" i="8" a="1"/>
  <c r="AB15" i="8" s="1"/>
  <c r="AB3" i="8" a="1"/>
  <c r="AB3" i="8" s="1"/>
  <c r="AB4" i="8" a="1"/>
  <c r="AB4" i="8" s="1"/>
  <c r="K101" i="7" l="1" a="1"/>
  <c r="K101" i="7" s="1"/>
  <c r="M101" i="7" a="1"/>
  <c r="M101" i="7" s="1"/>
  <c r="O101" i="7" a="1"/>
  <c r="O101" i="7" s="1"/>
  <c r="P101" i="7" a="1"/>
  <c r="Q101" i="7" a="1"/>
  <c r="Q101" i="7" s="1"/>
  <c r="B101" i="7" a="1"/>
  <c r="B101" i="7" s="1"/>
  <c r="B67" i="7" a="1"/>
  <c r="AE2" i="8"/>
  <c r="AC2" i="8"/>
  <c r="AD2" i="8"/>
  <c r="AC8" i="8"/>
  <c r="AD8" i="8"/>
  <c r="AE8" i="8"/>
  <c r="AR5" i="8"/>
  <c r="AS5" i="8"/>
  <c r="AC14" i="8"/>
  <c r="AE14" i="8"/>
  <c r="AD14" i="8"/>
  <c r="AC5" i="8"/>
  <c r="AD5" i="8"/>
  <c r="AE5" i="8"/>
  <c r="AR2" i="8"/>
  <c r="AS2" i="8"/>
  <c r="AS11" i="8"/>
  <c r="AR11" i="8"/>
  <c r="AR3" i="8"/>
  <c r="AS3" i="8"/>
  <c r="AR4" i="8"/>
  <c r="AS4" i="8"/>
  <c r="AC7" i="8"/>
  <c r="AD7" i="8"/>
  <c r="AE7" i="8"/>
  <c r="AC3" i="8"/>
  <c r="AD3" i="8"/>
  <c r="AE3" i="8"/>
  <c r="AD16" i="8"/>
  <c r="AE16" i="8"/>
  <c r="AC16" i="8"/>
  <c r="AD15" i="8"/>
  <c r="AE15" i="8"/>
  <c r="AC15" i="8"/>
  <c r="AR10" i="8"/>
  <c r="AS10" i="8"/>
  <c r="AC6" i="8"/>
  <c r="AE6" i="8"/>
  <c r="AD6" i="8"/>
  <c r="AR8" i="8"/>
  <c r="AS8" i="8"/>
  <c r="AE12" i="8"/>
  <c r="AD12" i="8"/>
  <c r="AC12" i="8"/>
  <c r="AC13" i="8"/>
  <c r="AD13" i="8"/>
  <c r="AE13" i="8"/>
  <c r="AS7" i="8"/>
  <c r="AR7" i="8"/>
  <c r="AR9" i="8"/>
  <c r="AS9" i="8"/>
  <c r="AC10" i="8"/>
  <c r="AE10" i="8"/>
  <c r="AD10" i="8"/>
  <c r="AD4" i="8"/>
  <c r="AE4" i="8"/>
  <c r="AC4" i="8"/>
  <c r="AC11" i="8"/>
  <c r="AD11" i="8"/>
  <c r="AE11" i="8"/>
  <c r="AC9" i="8"/>
  <c r="AE9" i="8"/>
  <c r="AD9" i="8"/>
  <c r="AR6" i="8"/>
  <c r="AS6" i="8"/>
  <c r="B67" i="7" l="1"/>
  <c r="P67" i="7" s="1" a="1"/>
  <c r="P67" i="7" s="1"/>
  <c r="P101" i="7"/>
  <c r="S101" i="7" s="1" a="1"/>
  <c r="S101" i="7" s="1"/>
  <c r="N67" i="7" l="1" a="1"/>
  <c r="N67" i="7" s="1"/>
  <c r="G67" i="7" a="1"/>
  <c r="G67" i="7" s="1"/>
  <c r="L67" i="7" a="1"/>
  <c r="L67" i="7" s="1"/>
  <c r="J67" i="7" a="1"/>
  <c r="J67" i="7" s="1"/>
  <c r="S67" i="7" l="1" a="1"/>
  <c r="S67" i="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<sst xmlns="http://schemas.openxmlformats.org/spreadsheetml/2006/main" count="566" uniqueCount="226">
  <si>
    <t>Biyokimya</t>
  </si>
  <si>
    <t>Bitki Koruma</t>
  </si>
  <si>
    <t>Tarla Bitkileri</t>
  </si>
  <si>
    <t>Halkla İlişkiler ve Tanıtım</t>
  </si>
  <si>
    <t>Moda Tasarımı</t>
  </si>
  <si>
    <t>Çocuk Gelişimi</t>
  </si>
  <si>
    <t>Bankacılık ve Sigortacılık</t>
  </si>
  <si>
    <t>Gıda Teknolojisi</t>
  </si>
  <si>
    <t>Grafik Tasarımı</t>
  </si>
  <si>
    <t>İnsan Kaynakları Yönetimi</t>
  </si>
  <si>
    <t>Pazarlama</t>
  </si>
  <si>
    <t>KKTC</t>
  </si>
  <si>
    <t>Program Kodu</t>
  </si>
  <si>
    <t>Program Adı</t>
  </si>
  <si>
    <t>Fakülte/Yüksekokul Adı</t>
  </si>
  <si>
    <t>Yerleşen</t>
  </si>
  <si>
    <t>Kontenjan</t>
  </si>
  <si>
    <t>Kooperatifçilik</t>
  </si>
  <si>
    <t>Turizm ve Otel İşletmeciliği</t>
  </si>
  <si>
    <t>Bilgisayar Programcılığı</t>
  </si>
  <si>
    <t>Muhasebe ve Vergi Uygulamaları</t>
  </si>
  <si>
    <t>Otomotiv Teknolojisi</t>
  </si>
  <si>
    <t>İşletme Yönetimi</t>
  </si>
  <si>
    <t>İnşaat Teknolojisi</t>
  </si>
  <si>
    <t>Lojistik</t>
  </si>
  <si>
    <t>Gıda Kalite Kontrolü ve Analizi</t>
  </si>
  <si>
    <t>Dış Ticaret</t>
  </si>
  <si>
    <t>Ormancılık ve Orman Ürünleri</t>
  </si>
  <si>
    <t>İç Mekan Tasarımı</t>
  </si>
  <si>
    <t>Elektrik</t>
  </si>
  <si>
    <t>Elektronik Teknolojisi</t>
  </si>
  <si>
    <t>Laborant ve Veteriner Sağlık</t>
  </si>
  <si>
    <t>Peyzaj ve Süs Bitkileri Yetiştiriciliği</t>
  </si>
  <si>
    <t>Mimari Dekoratif Sanatlar</t>
  </si>
  <si>
    <t>Mobilya ve Dekorasyon</t>
  </si>
  <si>
    <t>Sondaj Teknolojisi</t>
  </si>
  <si>
    <t>Makine</t>
  </si>
  <si>
    <t>Tıbbi Laboratuvar Teknikleri</t>
  </si>
  <si>
    <t>Turizm ve Seyahat Hizmetleri</t>
  </si>
  <si>
    <t>Mekatronik</t>
  </si>
  <si>
    <t>Süt ve Ürünleri Teknolojisi</t>
  </si>
  <si>
    <t>Alternatif Enerji Kaynakları Teknolojisi</t>
  </si>
  <si>
    <t>Organik Tarım</t>
  </si>
  <si>
    <t>Laboratuvar Teknolojisi</t>
  </si>
  <si>
    <t>Biyomedikal Cihaz Teknolojisi</t>
  </si>
  <si>
    <t>Geleneksel El Sanatları</t>
  </si>
  <si>
    <t>Eczane Hizmetleri</t>
  </si>
  <si>
    <t>Fotoğrafçılık ve Kameramanlık</t>
  </si>
  <si>
    <t>Elektronörofizyoloji</t>
  </si>
  <si>
    <t>Deniz ve Liman İşletmeciliği</t>
  </si>
  <si>
    <t>Turist Rehberliği</t>
  </si>
  <si>
    <t>Elektrik Enerjisi Üretim, İletim ve Dağıtımı</t>
  </si>
  <si>
    <t>Giyim Üretim Teknolojisi</t>
  </si>
  <si>
    <t>Madencilik Teknolojisi</t>
  </si>
  <si>
    <t>Gemi İnşaatı</t>
  </si>
  <si>
    <t>Fidan Yetiştiriciliği</t>
  </si>
  <si>
    <t>Enerji Tesisleri İşletmeciliği</t>
  </si>
  <si>
    <t>Fidan Yetiştiriciliği (KKTC Uyruklu)</t>
  </si>
  <si>
    <t>Su Altı Teknolojisi</t>
  </si>
  <si>
    <t>Mobil Teknolojileri</t>
  </si>
  <si>
    <t>Su Altı Kaynak Teknolojisi</t>
  </si>
  <si>
    <t>Otonom Sistemler Teknikerliği</t>
  </si>
  <si>
    <t>Oyun Geliştirme ve Programlama</t>
  </si>
  <si>
    <t>İnsansız Araç Teknikerliği</t>
  </si>
  <si>
    <t>Robotik ve Yapay Zeka</t>
  </si>
  <si>
    <t>Yenilenebilir Enerji Teknikerliği</t>
  </si>
  <si>
    <t>Elektrik Enerjisi Üretim, İletim ve Dağıtımı (KKTC Uyruklu)</t>
  </si>
  <si>
    <t>Karbon Yönetimi Teknikerliği</t>
  </si>
  <si>
    <t>Eczane Hizmetleri (KKTC Uyruklu)</t>
  </si>
  <si>
    <t>Talaşlı Üretim Teknikerliği</t>
  </si>
  <si>
    <t>Yapı Yüzeyi Tasarım Teknikerliği</t>
  </si>
  <si>
    <t>Akıllı Tarım ve Gıda Yönetimi</t>
  </si>
  <si>
    <t>Genel Ek Kontenjan</t>
  </si>
  <si>
    <t>34 Yaş Üstü Kadın Ek Kontenjanı</t>
  </si>
  <si>
    <t>ÇANAKKALE TEKNİK BİLİMLER MESLEK YÜKSEKOKULU</t>
  </si>
  <si>
    <t>AYVACIK MESLEK YÜKSEKOKULU</t>
  </si>
  <si>
    <t>BİGA MESLEK YÜKSEKOKULU</t>
  </si>
  <si>
    <t>ÇAN MESLEK YÜKSEKOKULU</t>
  </si>
  <si>
    <t>GELİBOLU PİRİ REİS MESLEK YÜKSEKOKULU</t>
  </si>
  <si>
    <t>GÖKÇEADA MESLEK YÜKSEKOKULU</t>
  </si>
  <si>
    <t>YENİCE MESLEK YÜKSEKOKULU</t>
  </si>
  <si>
    <t>LAPSEKİ MESLEK YÜKSEKOKULU</t>
  </si>
  <si>
    <t>ÇANAKKALE SOSYAL BİLİMLER MESLEK YÜKSEKOKULU</t>
  </si>
  <si>
    <t>ÇANAKKALE SAĞLIK HİZMETLERİ MESLEK YÜKSEKOKULU</t>
  </si>
  <si>
    <t>BAYRAMİÇ MESLEK YÜKSEKOKULU</t>
  </si>
  <si>
    <t>DENİZCİLİK MESLEK YÜKSEKOKULU</t>
  </si>
  <si>
    <t>EZİNE GIDA İHTİSAS ORGANİZE SANAYİ BÖLGESİ MESLEK YÜKSEKOKULU</t>
  </si>
  <si>
    <t>Balıkçılık Teknolojisi</t>
  </si>
  <si>
    <t>BİGA İKTİSADİ VE İDARİ BİLİMLER FAKÜLTESİ</t>
  </si>
  <si>
    <t>Çalışma Ekonomisi ve Endüstri İlişkileri</t>
  </si>
  <si>
    <t>Ekonometri</t>
  </si>
  <si>
    <t>İktisat</t>
  </si>
  <si>
    <t>İşletme</t>
  </si>
  <si>
    <t>Kamu Yönetimi</t>
  </si>
  <si>
    <t>Maliye</t>
  </si>
  <si>
    <t>Uluslararası İlişkiler</t>
  </si>
  <si>
    <t>BİGA UYGULAMALI BİLİMLER FAKÜLTESİ</t>
  </si>
  <si>
    <t>Finans ve Bankacılık</t>
  </si>
  <si>
    <t>Uluslararası Ticaret ve Lojistik</t>
  </si>
  <si>
    <t>ÇAN UYGULAMALI BİLİMLER FAKÜLTESİ</t>
  </si>
  <si>
    <t>İş Sağlığı ve Güvenliği</t>
  </si>
  <si>
    <t>İş Sağlığı ve Güvenliği (KKTC Uyruklu)</t>
  </si>
  <si>
    <t>Uluslararası Ticaret ve İşletmecilik</t>
  </si>
  <si>
    <t>ÇANAKKALE UYGULAMALI BİLİMLER FAKÜLTESİ</t>
  </si>
  <si>
    <t>Enerji Yönetimi</t>
  </si>
  <si>
    <t>Müzecilik</t>
  </si>
  <si>
    <t>DENİZ BİLİMLERİ VE TEKNOLOJİSİ FAKÜLTESİ</t>
  </si>
  <si>
    <t>Deniz Ulaştırma İşletme Mühendisliği</t>
  </si>
  <si>
    <t>Su Ürünleri Endüstrisi Mühendisliği</t>
  </si>
  <si>
    <t>Su Ürünleri Mühendisliği</t>
  </si>
  <si>
    <t>EĞİTİM FAKÜLTESİ</t>
  </si>
  <si>
    <t>Coğrafya Öğretmenliği</t>
  </si>
  <si>
    <t>Fen Bilgisi Öğretmenliği</t>
  </si>
  <si>
    <t>İlköğretim Matematik Öğretmenliği</t>
  </si>
  <si>
    <t>Kimya Öğretmenliği</t>
  </si>
  <si>
    <t>Okul Öncesi Öğretmenliği</t>
  </si>
  <si>
    <t>Özel Eğitim Öğretmenliği</t>
  </si>
  <si>
    <t>Sınıf Öğretmenliği (KKTC Uyruklu)</t>
  </si>
  <si>
    <t>Sosyal Bilgiler Öğretmenliği</t>
  </si>
  <si>
    <t>FEN FAKÜLTESİ</t>
  </si>
  <si>
    <t>Biyoloji (KKTC Uyruklu)</t>
  </si>
  <si>
    <t>Fizik</t>
  </si>
  <si>
    <t>İstatistik</t>
  </si>
  <si>
    <t>Kimya</t>
  </si>
  <si>
    <t>Matematik</t>
  </si>
  <si>
    <t>Moleküler Biyoloji ve Genetik (İngilizce) (KKTC Uyruklu)</t>
  </si>
  <si>
    <t>Uzay Bilimleri ve Teknolojileri (KKTC Uyruklu)</t>
  </si>
  <si>
    <t>GÖKÇEADA UYGULAMALI BİLİMLER YÜKSEKOKULU</t>
  </si>
  <si>
    <t>Gastronomi ve Mutfak Sanatları</t>
  </si>
  <si>
    <t>İLAHİYAT FAKÜLTESİ</t>
  </si>
  <si>
    <t>İlahiyat</t>
  </si>
  <si>
    <t>İLETİŞİM FAKÜLTESİ</t>
  </si>
  <si>
    <t>Gazetecilik</t>
  </si>
  <si>
    <t>Yeni Medya ve İletişim</t>
  </si>
  <si>
    <t>İNSAN VE TOPLUM BİLİMLERİ FAKÜLTESİ</t>
  </si>
  <si>
    <t>Arkeoloji</t>
  </si>
  <si>
    <t>Coğrafya</t>
  </si>
  <si>
    <t>Felsefe</t>
  </si>
  <si>
    <t>İngiliz Dili ve Edebiyatı</t>
  </si>
  <si>
    <t>Psikoloji</t>
  </si>
  <si>
    <t>Sanat Tarihi</t>
  </si>
  <si>
    <t>Sosyoloji</t>
  </si>
  <si>
    <t>Tarih</t>
  </si>
  <si>
    <t>MİMARLIK VE TASARIM FAKÜLTESİ</t>
  </si>
  <si>
    <t>Peyzaj Mimarlığı</t>
  </si>
  <si>
    <t>MÜHENDİSLİK FAKÜLTESİ</t>
  </si>
  <si>
    <t>Bilgisayar Mühendisliği</t>
  </si>
  <si>
    <t>Gıda Mühendisliği</t>
  </si>
  <si>
    <t>Yazılım Mühendisliği (İngilizce)</t>
  </si>
  <si>
    <t>SAĞLIK BİLİMLERİ FAKÜLTESİ</t>
  </si>
  <si>
    <t>Acil Yardım ve Afet Yönetimi</t>
  </si>
  <si>
    <t>Hemşirelik</t>
  </si>
  <si>
    <t>SİYASAL BİLGİLER FAKÜLTESİ</t>
  </si>
  <si>
    <t>İktisat (İngilizce)</t>
  </si>
  <si>
    <t>İşletme (İngilizce)</t>
  </si>
  <si>
    <t>Siyaset Bilimi ve Kamu Yönetimi</t>
  </si>
  <si>
    <t>Uluslararası İlişkiler (İngilizce)</t>
  </si>
  <si>
    <t>TURİZM FAKÜLTESİ</t>
  </si>
  <si>
    <t>Seyahat İşletmeciliği ve Turizm Rehberliği</t>
  </si>
  <si>
    <t>ZİRAAT FAKÜLTESİ</t>
  </si>
  <si>
    <t>Tarım Ekonomisi</t>
  </si>
  <si>
    <t>Tarımsal Yapılar ve Sulama</t>
  </si>
  <si>
    <t>Zootekni</t>
  </si>
  <si>
    <t>LİSANS</t>
  </si>
  <si>
    <t>Eğitim Düzeyi</t>
  </si>
  <si>
    <t>ÖNLİSANS</t>
  </si>
  <si>
    <t>Tümü</t>
  </si>
  <si>
    <t>XLMind Dashboard</t>
  </si>
  <si>
    <t>{"Version":2,"DashboardId":"XLMind Dashboard","DashboardSheetName":"XLMind Dashboard","SourceSheetName":"Sayfa2","SourceRangeAddress":"$B$2:$N$156","TemplateId":"VIS-DASH-EXEC","ThemeId":"corporate-blue","SurfaceStyle":1,"HasHeader":true,"Sections":[2,4,5,11],"MappingColumns":[-1,0,7,6,5,9,10,-1],"SemanticProfiles":[{"ColumnIndex":0,"SemanticRole":2,"NumberFormatKind":0,"CurrencySymbol":"","MeasureSemantic":0,"SuggestedAggregation":0,"CanSum":false,"CanAverage":false,"CanMinMax":false,"CanTrend":false,"CanRank":true,"CanShare":true,"CanDelta":false,"Confidence":0.0,"IsUserOverridden":false},{"ColumnIndex":1,"SemanticRole":2,"NumberFormatKind":0,"CurrencySymbol":"","MeasureSemantic":0,"SuggestedAggregation":0,"CanSum":false,"CanAverage":false,"CanMinMax":false,"CanTrend":false,"CanRank":true,"CanShare":true,"CanDelta":false,"Confidence":0.0,"IsUserOverridden":false},{"ColumnIndex":2,"SemanticRole":2,"NumberFormatKind":0,"CurrencySymbol":"","MeasureSemantic":0,"SuggestedAggregation":0,"CanSum":false,"CanAverage":false,"CanMinMax":false,"CanTrend":false,"CanRank":true,"CanShare":true,"CanDelta":false,"Confidence":0.0,"IsUserOverridden":false},{"ColumnIndex":3,"SemanticRole":2,"NumberFormatKind":0,"CurrencySymbol":"","MeasureSemantic":0,"SuggestedAggregation":0,"CanSum":false,"CanAverage":false,"CanMinMax":false,"CanTrend":false,"CanRank":true,"CanShare":true,"CanDelta":false,"Confidence":0.0,"IsUserOverridden":false},{"ColumnIndex":4,"SemanticRole":2,"NumberFormatKind":0,"CurrencySymbol":"","MeasureSemantic":0,"SuggestedAggregation":0,"CanSum":false,"CanAverage":false,"CanMinMax":false,"CanTrend":false,"CanRank":true,"CanShare":true,"CanDelta":false,"Confidence":0.0,"IsUserOverridden":false},{"ColumnIndex":5,"SemanticRole":15,"NumberFormatKind":0,"CurrencySymbol":"","MeasureSemantic":1,"SuggestedAggregation":1,"CanSum":true,"CanAverage":true,"CanMinMax":true,"CanTrend":true,"CanRank":true,"CanShare":true,"CanDelta":true,"Confidence":0.5,"IsUserOverridden":false},{"ColumnIndex":6,"SemanticRole":15,"NumberFormatKind":0,"CurrencySymbol":"","MeasureSemantic":1,"SuggestedAggregation":1,"CanSum":true,"CanAverage":true,"CanMinMax":true,"CanTrend":true,"CanRank":true,"CanShare":true,"CanDelta":true,"Confidence":0.5,"IsUserOverridden":false},{"ColumnIndex":7,"SemanticRole":15,"NumberFormatKind":0,"CurrencySymbol":"","MeasureSemantic":12,"SuggestedAggregation":2,"CanSum":false,"CanAverage":true,"CanMinMax":true,"CanTrend":true,"CanRank":true,"CanShare":false,"CanDelta":true,"Confidence":0.85,"IsUserOverridden":false},{"ColumnIndex":8,"SemanticRole":15,"NumberFormatKind":0,"CurrencySymbol":"","MeasureSemantic":12,"SuggestedAggregation":2,"CanSum":false,"CanAverage":true,"CanMinMax":true,"CanTrend":true,"CanRank":true,"CanShare":false,"CanDelta":true,"Confidence":0.85,"IsUserOverridden":false},{"ColumnIndex":9,"SemanticRole":15,"NumberFormatKind":0,"CurrencySymbol":"","MeasureSemantic":1,"SuggestedAggregation":1,"CanSum":true,"CanAverage":true,"CanMinMax":true,"CanTrend":true,"CanRank":true,"CanShare":true,"CanDelta":true,"Confidence":0.5,"IsUserOverridden":false},{"ColumnIndex":10,"SemanticRole":15,"NumberFormatKind":0,"CurrencySymbol":"","MeasureSemantic":1,"SuggestedAggregation":1,"CanSum":true,"CanAverage":true,"CanMinMax":true,"CanTrend":true,"CanRank":true,"CanShare":true,"CanDelta":true,"Confidence":0.5,"IsUserOverridden":false},{"ColumnIndex":11,"SemanticRole":15,"NumberFormatKind":0,"CurrencySymbol":"","MeasureSemantic":12,"SuggestedAggregation":2,"CanSum":false,"CanAverage":true,"CanMinMax":true,"CanTrend":true,"CanRank":true,"CanShare":false,"CanDelta":true,"Confidence":0.85,"IsUserOverridden":false},{"ColumnIndex":12,"SemanticRole":15,"NumberFormatKind":0,"CurrencySymbol":"","MeasureSemantic":12,"SuggestedAggregation":2,"CanSum":false,"CanAverage":true,"CanMinMax":true,"CanTrend":true,"CanRank":true,"CanShare":false,"CanDelta":true,"Confidence":0.85,"IsUserOverridden":false}],"SheetTitle":"2026 YKS EK KONTENJAN İLE YERLEŞEN SONUÇLARININ ÖZETİ","GeneratedAt":"2026-09-28 21:17","FilterEnabled":true,"FilterColumnIndex":2,"FilterColumnName":"Fakülte/Yüksekokul Adı","FilterValueKind":0,"FilterIncludeAll":true,"FilterIncludeBlanks":true,"FilterDefaultValue":null,"FilterAllLabel":"Tümü","TriggerCellAddress":"B1","TriggerListRangeName":"XLMind_DashFilter","PrimaryShapeName":"XLMind_Dashboard_IMG","InsertWidthPt":620.0,"RendererType":"Picture","RefreshMode":"Auto"}</t>
  </si>
  <si>
    <t>Toplam Kontenjan</t>
  </si>
  <si>
    <t>Geçerli</t>
  </si>
  <si>
    <t>Fakülte/Yüksekokul</t>
  </si>
  <si>
    <t>KKTC_PROGRAMI</t>
  </si>
  <si>
    <t>Genel Kontenjan</t>
  </si>
  <si>
    <t>Genel Yerleşen</t>
  </si>
  <si>
    <t>34+ Kadın Kontenjan</t>
  </si>
  <si>
    <t>34+ Kadın Yerleşen</t>
  </si>
  <si>
    <t>Toplam Yerleşen</t>
  </si>
  <si>
    <t>Boş Kontenjan</t>
  </si>
  <si>
    <t>Dahil (Filtre)</t>
  </si>
  <si>
    <t>Tam Dolu</t>
  </si>
  <si>
    <t>Yerleşen Yok</t>
  </si>
  <si>
    <t>KKTC Dahil</t>
  </si>
  <si>
    <t>PARAMETRE</t>
  </si>
  <si>
    <t>DEĞER</t>
  </si>
  <si>
    <t>KKTC Dahil?</t>
  </si>
  <si>
    <t>Fakülte (sıralı)</t>
  </si>
  <si>
    <t>Fakülte</t>
  </si>
  <si>
    <t>Etiket</t>
  </si>
  <si>
    <t>Kontenjan Türü</t>
  </si>
  <si>
    <t>Program (sıralı)</t>
  </si>
  <si>
    <t>Program</t>
  </si>
  <si>
    <t>2026 YKS Ek Kontenjan — Kontenjan ve Yerleşen Sayıları  |  Kaynak: Sayfa2 (Genel Ek Kontenjan + 34 Yaş Üstü Kadın Ek Kontenjanı)</t>
  </si>
  <si>
    <t>FİLTRELER / SEÇİMLER</t>
  </si>
  <si>
    <t>EĞİTİM DÜZEYİ</t>
  </si>
  <si>
    <t>FAKÜLTE / YÜKSEKOKUL</t>
  </si>
  <si>
    <t>PROGRAM ADI</t>
  </si>
  <si>
    <t>TEMEL GÖSTERGELER (KPI)</t>
  </si>
  <si>
    <t>PROGRAM SAYISI</t>
  </si>
  <si>
    <t>BENZERSİZ PROGRAM ADI</t>
  </si>
  <si>
    <t>FAKÜLTE / YO / MYO SAYISI</t>
  </si>
  <si>
    <t>TOPLAM KONTENJAN</t>
  </si>
  <si>
    <t>TOPLAM YERLEŞEN</t>
  </si>
  <si>
    <t>GENEL EK KONTENJAN</t>
  </si>
  <si>
    <t>34 YAŞ ÜSTÜ KADIN KONTENJANI</t>
  </si>
  <si>
    <t>BOŞ KALAN KONTENJAN</t>
  </si>
  <si>
    <t>TAM DOLAN PROGRAM</t>
  </si>
  <si>
    <t>YERLEŞEN OLMAYAN PROGRAM</t>
  </si>
  <si>
    <t>KKTC UYRUKLU PROGRAM</t>
  </si>
  <si>
    <t>GRAFİKLER VE ANALİZLER</t>
  </si>
  <si>
    <t>Fakülte (Kısa)</t>
  </si>
  <si>
    <t>Detay satır sırası</t>
  </si>
  <si>
    <t>ÖZET TABLO — FAKÜLTE / YÜKSEKOKUL BAZINDA (kontenjana göre sıralı)</t>
  </si>
  <si>
    <t>Fakülte / Yüksekokul</t>
  </si>
  <si>
    <t>Boş</t>
  </si>
  <si>
    <t>Doluluk</t>
  </si>
  <si>
    <t>PROGRAM DETAY LİSTESİ (seçili filtrelere göre)</t>
  </si>
  <si>
    <t>NOTLAR</t>
  </si>
  <si>
    <t>Bu sayfa DASHBOARD hesaplamaları içindir; Sayfa2 ham verisi değiştirilmez.</t>
  </si>
  <si>
    <t>Satır 2-1001 → Sayfa2 satır 3-1002 (Program Kodu boş olan satırlar, ör. toplam satırı, hariç).</t>
  </si>
  <si>
    <t>KKTC_PROGRAMI: Program Adı içinde 'KKTC Uyruklu' geçiyorsa EVET (SEARCH ile, kısmi eşleşme).</t>
  </si>
  <si>
    <t>34 Yaş Üstü Kadın kontenjan hücreleri boşsa 0 kabul edilir (kontenjan yok).</t>
  </si>
  <si>
    <t>Dahil (Filtre)=1 → DASHBOARD filtreleri + KKTC seçimi ile hesaplamaya giren kayıt.</t>
  </si>
  <si>
    <t>KKTC Uyruklu Kontenjanı</t>
  </si>
  <si>
    <t>EK KONTENJAN DOLULUK ORANI</t>
  </si>
  <si>
    <t>2026 YKS-EK KONTENJAN YERLEŞEN SAYILARI DASHBOARD - ÇANAKKALE ONSEKİZ MART ÜNİVERSİTESİ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</si>
</sst>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1F2937"/>
      <name val="Calibri"/>
      <family val="2"/>
      <charset val="162"/>
      <scheme val="minor"/>
    </font>
    <font>
      <b/>
      <sz val="24"/>
      <color rgb="FFFFFFFF"/>
      <name val="Calibri"/>
      <family val="2"/>
      <charset val="162"/>
      <scheme val="minor"/>
    </font>
    <font>
      <i/>
      <sz val="10"/>
      <color rgb="FF1F3864"/>
      <name val="Calibri"/>
      <family val="2"/>
      <charset val="162"/>
      <scheme val="minor"/>
    </font>
    <font>
      <b/>
      <sz val="11"/>
      <color rgb="FF1F3864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9"/>
      <color rgb="FF595959"/>
      <name val="Calibri"/>
      <family val="2"/>
      <charset val="162"/>
      <scheme val="minor"/>
    </font>
    <font>
      <b/>
      <sz val="11"/>
      <color rgb="FF0000FF"/>
      <name val="Calibri"/>
      <family val="2"/>
      <charset val="162"/>
      <scheme val="minor"/>
    </font>
    <font>
      <sz val="14"/>
      <color rgb="FF1F2937"/>
      <name val="Calibri"/>
      <family val="2"/>
      <charset val="162"/>
      <scheme val="minor"/>
    </font>
    <font>
      <b/>
      <sz val="9"/>
      <color rgb="FFC55A11"/>
      <name val="Calibri"/>
      <family val="2"/>
      <charset val="162"/>
      <scheme val="minor"/>
    </font>
    <font>
      <i/>
      <sz val="9"/>
      <color rgb="FF595959"/>
      <name val="Calibri"/>
      <family val="2"/>
      <charset val="162"/>
      <scheme val="minor"/>
    </font>
    <font>
      <b/>
      <sz val="8.5"/>
      <color rgb="FF595959"/>
      <name val="Calibri"/>
      <family val="2"/>
      <charset val="162"/>
      <scheme val="minor"/>
    </font>
    <font>
      <b/>
      <sz val="22"/>
      <color rgb="FF1F3864"/>
      <name val="Calibri"/>
      <family val="2"/>
      <charset val="162"/>
      <scheme val="minor"/>
    </font>
    <font>
      <sz val="8.5"/>
      <color rgb="FF7F7F7F"/>
      <name val="Calibri"/>
      <family val="2"/>
      <charset val="162"/>
      <scheme val="minor"/>
    </font>
    <font>
      <b/>
      <sz val="22"/>
      <color rgb="FFC55A11"/>
      <name val="Calibri"/>
      <family val="2"/>
      <charset val="162"/>
      <scheme val="minor"/>
    </font>
    <font>
      <b/>
      <sz val="9"/>
      <color rgb="FFFFFFFF"/>
      <name val="Calibri"/>
      <family val="2"/>
      <charset val="162"/>
      <scheme val="minor"/>
    </font>
    <font>
      <sz val="9"/>
      <color rgb="FF1F2937"/>
      <name val="Calibri"/>
      <family val="2"/>
      <charset val="162"/>
      <scheme val="minor"/>
    </font>
    <font>
      <i/>
      <sz val="11"/>
      <color rgb="FF595959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rgb="FFFFF8E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2F5FA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1F3864"/>
      </bottom>
      <diagonal/>
    </border>
    <border>
      <left/>
      <right/>
      <top style="medium">
        <color rgb="FF1F3864"/>
      </top>
      <bottom/>
      <diagonal/>
    </border>
    <border>
      <left/>
      <right/>
      <top style="thin">
        <color rgb="FF8EA9DB"/>
      </top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  <border>
      <left/>
      <right/>
      <top style="medium">
        <color rgb="FFC55A11"/>
      </top>
      <bottom/>
      <diagonal/>
    </border>
    <border>
      <left/>
      <right/>
      <top style="medium">
        <color rgb="FFC55A11"/>
      </top>
      <bottom style="medium">
        <color rgb="FFC55A11"/>
      </bottom>
      <diagonal/>
    </border>
    <border>
      <left style="medium">
        <color rgb="FFC55A11"/>
      </left>
      <right/>
      <top style="medium">
        <color rgb="FFC55A11"/>
      </top>
      <bottom style="medium">
        <color rgb="FFC55A11"/>
      </bottom>
      <diagonal/>
    </border>
    <border>
      <left/>
      <right style="medium">
        <color rgb="FFC55A11"/>
      </right>
      <top style="medium">
        <color rgb="FFC55A11"/>
      </top>
      <bottom style="medium">
        <color rgb="FFC55A11"/>
      </bottom>
      <diagonal/>
    </border>
    <border>
      <left/>
      <right/>
      <top style="thick">
        <color rgb="FF1F3864"/>
      </top>
      <bottom/>
      <diagonal/>
    </border>
    <border>
      <left style="thick">
        <color rgb="FFFFFFFF"/>
      </left>
      <right/>
      <top style="thick">
        <color rgb="FF1F3864"/>
      </top>
      <bottom/>
      <diagonal/>
    </border>
    <border>
      <left style="thick">
        <color rgb="FFFFFFFF"/>
      </left>
      <right/>
      <top/>
      <bottom/>
      <diagonal/>
    </border>
    <border>
      <left/>
      <right style="thick">
        <color rgb="FFFFFFFF"/>
      </right>
      <top style="thick">
        <color rgb="FF1F3864"/>
      </top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 style="thick">
        <color rgb="FFC55A11"/>
      </top>
      <bottom/>
      <diagonal/>
    </border>
    <border>
      <left/>
      <right/>
      <top style="thick">
        <color rgb="FFC55A11"/>
      </top>
      <bottom/>
      <diagonal/>
    </border>
    <border>
      <left/>
      <right style="thick">
        <color rgb="FFFFFFFF"/>
      </right>
      <top style="thick">
        <color rgb="FFC55A1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0" borderId="0" xfId="0" applyNumberFormat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49" fontId="0" fillId="0" borderId="1" xfId="0" applyNumberFormat="1" applyBorder="1"/>
    <xf numFmtId="0" fontId="0" fillId="0" borderId="1" xfId="0" applyBorder="1"/>
    <xf numFmtId="0" fontId="2" fillId="0" borderId="0" xfId="0" applyFont="1"/>
    <xf numFmtId="0" fontId="2" fillId="3" borderId="0" xfId="0" applyFont="1" applyFill="1"/>
    <xf numFmtId="0" fontId="3" fillId="0" borderId="0" xfId="0" applyFont="1"/>
    <xf numFmtId="0" fontId="10" fillId="6" borderId="9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center" indent="1"/>
    </xf>
    <xf numFmtId="3" fontId="18" fillId="0" borderId="0" xfId="0" applyNumberFormat="1" applyFont="1" applyAlignment="1">
      <alignment vertical="center"/>
    </xf>
    <xf numFmtId="164" fontId="18" fillId="0" borderId="0" xfId="0" applyNumberFormat="1" applyFont="1" applyAlignment="1">
      <alignment vertical="center"/>
    </xf>
    <xf numFmtId="0" fontId="17" fillId="4" borderId="0" xfId="0" applyFont="1" applyFill="1" applyAlignment="1">
      <alignment horizontal="right" vertical="center"/>
    </xf>
    <xf numFmtId="0" fontId="18" fillId="0" borderId="0" xfId="0" applyFont="1" applyAlignment="1">
      <alignment horizontal="left" vertical="center"/>
    </xf>
    <xf numFmtId="3" fontId="0" fillId="0" borderId="0" xfId="0" applyNumberFormat="1"/>
    <xf numFmtId="0" fontId="19" fillId="0" borderId="0" xfId="0" applyFont="1"/>
    <xf numFmtId="0" fontId="17" fillId="4" borderId="3" xfId="0" applyFont="1" applyFill="1" applyBorder="1" applyAlignment="1">
      <alignment horizontal="right" vertical="center"/>
    </xf>
    <xf numFmtId="0" fontId="6" fillId="0" borderId="2" xfId="0" applyFont="1" applyBorder="1"/>
    <xf numFmtId="0" fontId="17" fillId="4" borderId="3" xfId="0" applyFont="1" applyFill="1" applyBorder="1" applyAlignment="1">
      <alignment vertical="center" indent="1"/>
    </xf>
    <xf numFmtId="0" fontId="17" fillId="4" borderId="3" xfId="0" applyFont="1" applyFill="1" applyBorder="1" applyAlignment="1">
      <alignment vertical="center"/>
    </xf>
    <xf numFmtId="0" fontId="13" fillId="6" borderId="16" xfId="0" applyFont="1" applyFill="1" applyBorder="1" applyAlignment="1">
      <alignment indent="1"/>
    </xf>
    <xf numFmtId="0" fontId="13" fillId="6" borderId="17" xfId="0" applyFont="1" applyFill="1" applyBorder="1" applyAlignment="1">
      <alignment indent="1"/>
    </xf>
    <xf numFmtId="0" fontId="13" fillId="6" borderId="18" xfId="0" applyFont="1" applyFill="1" applyBorder="1" applyAlignment="1">
      <alignment indent="1"/>
    </xf>
    <xf numFmtId="3" fontId="16" fillId="6" borderId="13" xfId="0" applyNumberFormat="1" applyFont="1" applyFill="1" applyBorder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0" fontId="16" fillId="6" borderId="15" xfId="0" applyFont="1" applyFill="1" applyBorder="1" applyAlignment="1">
      <alignment horizontal="left" vertical="center" indent="1"/>
    </xf>
    <xf numFmtId="0" fontId="15" fillId="6" borderId="13" xfId="0" applyFont="1" applyFill="1" applyBorder="1" applyAlignment="1">
      <alignment vertical="top" indent="1"/>
    </xf>
    <xf numFmtId="0" fontId="15" fillId="6" borderId="0" xfId="0" applyFont="1" applyFill="1" applyAlignment="1">
      <alignment vertical="top" indent="1"/>
    </xf>
    <xf numFmtId="0" fontId="15" fillId="6" borderId="15" xfId="0" applyFont="1" applyFill="1" applyBorder="1" applyAlignment="1">
      <alignment vertical="top" indent="1"/>
    </xf>
    <xf numFmtId="3" fontId="14" fillId="7" borderId="13" xfId="0" applyNumberFormat="1" applyFont="1" applyFill="1" applyBorder="1" applyAlignment="1">
      <alignment horizontal="left" vertical="center" indent="1"/>
    </xf>
    <xf numFmtId="0" fontId="14" fillId="7" borderId="0" xfId="0" applyFont="1" applyFill="1" applyAlignment="1">
      <alignment horizontal="left" vertical="center" indent="1"/>
    </xf>
    <xf numFmtId="0" fontId="15" fillId="7" borderId="13" xfId="0" applyFont="1" applyFill="1" applyBorder="1" applyAlignment="1">
      <alignment vertical="top" indent="1"/>
    </xf>
    <xf numFmtId="0" fontId="15" fillId="7" borderId="0" xfId="0" applyFont="1" applyFill="1" applyAlignment="1">
      <alignment vertical="top" indent="1"/>
    </xf>
    <xf numFmtId="0" fontId="13" fillId="7" borderId="12" xfId="0" applyFont="1" applyFill="1" applyBorder="1" applyAlignment="1">
      <alignment indent="1"/>
    </xf>
    <xf numFmtId="0" fontId="13" fillId="7" borderId="11" xfId="0" applyFont="1" applyFill="1" applyBorder="1" applyAlignment="1">
      <alignment indent="1"/>
    </xf>
    <xf numFmtId="0" fontId="13" fillId="7" borderId="14" xfId="0" applyFont="1" applyFill="1" applyBorder="1" applyAlignment="1">
      <alignment indent="1"/>
    </xf>
    <xf numFmtId="164" fontId="14" fillId="7" borderId="13" xfId="0" applyNumberFormat="1" applyFont="1" applyFill="1" applyBorder="1" applyAlignment="1">
      <alignment horizontal="left" vertical="center" indent="1"/>
    </xf>
    <xf numFmtId="0" fontId="14" fillId="7" borderId="15" xfId="0" applyFont="1" applyFill="1" applyBorder="1" applyAlignment="1">
      <alignment horizontal="left" vertical="center" indent="1"/>
    </xf>
    <xf numFmtId="0" fontId="15" fillId="7" borderId="15" xfId="0" applyFont="1" applyFill="1" applyBorder="1" applyAlignment="1">
      <alignment vertical="top" indent="1"/>
    </xf>
    <xf numFmtId="3" fontId="14" fillId="8" borderId="13" xfId="0" applyNumberFormat="1" applyFont="1" applyFill="1" applyBorder="1" applyAlignment="1">
      <alignment horizontal="left" vertical="center" indent="1"/>
    </xf>
    <xf numFmtId="0" fontId="14" fillId="8" borderId="0" xfId="0" applyFont="1" applyFill="1" applyAlignment="1">
      <alignment horizontal="left" vertical="center" indent="1"/>
    </xf>
    <xf numFmtId="0" fontId="9" fillId="5" borderId="5" xfId="0" applyFont="1" applyFill="1" applyBorder="1" applyAlignment="1">
      <alignment vertical="center" indent="1"/>
    </xf>
    <xf numFmtId="0" fontId="9" fillId="5" borderId="6" xfId="0" applyFont="1" applyFill="1" applyBorder="1" applyAlignment="1">
      <alignment vertical="center" indent="1"/>
    </xf>
    <xf numFmtId="0" fontId="9" fillId="5" borderId="4" xfId="0" applyFont="1" applyFill="1" applyBorder="1" applyAlignment="1">
      <alignment vertical="center" indent="1"/>
    </xf>
    <xf numFmtId="0" fontId="7" fillId="6" borderId="8" xfId="0" applyFont="1" applyFill="1" applyBorder="1" applyAlignment="1">
      <alignment vertical="center"/>
    </xf>
    <xf numFmtId="0" fontId="7" fillId="6" borderId="10" xfId="0" applyFont="1" applyFill="1" applyBorder="1" applyAlignment="1">
      <alignment vertical="center"/>
    </xf>
    <xf numFmtId="0" fontId="11" fillId="0" borderId="7" xfId="0" applyFont="1" applyBorder="1" applyAlignment="1">
      <alignment horizontal="center"/>
    </xf>
    <xf numFmtId="0" fontId="12" fillId="0" borderId="0" xfId="0" applyFont="1" applyAlignment="1">
      <alignment vertical="center"/>
    </xf>
    <xf numFmtId="0" fontId="4" fillId="4" borderId="0" xfId="0" applyFont="1" applyFill="1" applyAlignment="1">
      <alignment vertical="center" indent="1"/>
    </xf>
    <xf numFmtId="0" fontId="5" fillId="3" borderId="0" xfId="0" applyFont="1" applyFill="1" applyAlignment="1">
      <alignment vertical="center" indent="1"/>
    </xf>
    <xf numFmtId="0" fontId="8" fillId="0" borderId="3" xfId="0" applyFont="1" applyBorder="1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color rgb="FFC00000"/>
      </font>
    </dxf>
    <dxf>
      <fill>
        <patternFill patternType="solid">
          <fgColor indexed="64"/>
          <bgColor rgb="FFFCE4D6"/>
        </patternFill>
      </fill>
    </dxf>
    <dxf>
      <border>
        <bottom style="thin">
          <color rgb="FFD9D9D9"/>
        </bottom>
      </border>
    </dxf>
    <dxf>
      <border>
        <bottom style="thin">
          <color rgb="FFD9D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40404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Fakülte / Yüksekokul Bazında Kontenjan ve Yerleşen (İlk 15)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40404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DASH_HESAP!$AD$1</c:f>
              <c:strCache>
                <c:ptCount val="1"/>
                <c:pt idx="0">
                  <c:v>Kontenjan</c:v>
                </c:pt>
              </c:strCache>
            </c:strRef>
          </c:tx>
          <c:spPr>
            <a:solidFill>
              <a:srgbClr val="9DC3E6"/>
            </a:solidFill>
            <a:ln>
              <a:noFill/>
            </a:ln>
            <a:effectLst/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rgbClr val="40404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DASH_HESAP!$AC$2:$AC$16</c:f>
              <c:strCache>
                <c:ptCount val="15"/>
                <c:pt idx="0">
                  <c:v>ÇAN MYO</c:v>
                </c:pt>
                <c:pt idx="1">
                  <c:v>YENİCE MYO</c:v>
                </c:pt>
                <c:pt idx="2">
                  <c:v>BİGA MYO</c:v>
                </c:pt>
                <c:pt idx="3">
                  <c:v>ÇANAKKALE TEKNİK BİLİMLER MYO</c:v>
                </c:pt>
                <c:pt idx="4">
                  <c:v>EZİNE GIDA İHTİSAS OSB MYO</c:v>
                </c:pt>
                <c:pt idx="5">
                  <c:v>LAPSEKİ MYO</c:v>
                </c:pt>
                <c:pt idx="6">
                  <c:v>EĞİTİM FAK.</c:v>
                </c:pt>
                <c:pt idx="7">
                  <c:v>BAYRAMİÇ MYO</c:v>
                </c:pt>
                <c:pt idx="8">
                  <c:v>AYVACIK MYO</c:v>
                </c:pt>
                <c:pt idx="9">
                  <c:v>GELİBOLU PİRİ REİS MYO</c:v>
                </c:pt>
                <c:pt idx="10">
                  <c:v>GÖKÇEADA MYO</c:v>
                </c:pt>
                <c:pt idx="11">
                  <c:v>BİGA İİBF</c:v>
                </c:pt>
                <c:pt idx="12">
                  <c:v>ÇANAKKALE SOSYAL BİLİMLER MYO</c:v>
                </c:pt>
                <c:pt idx="13">
                  <c:v>DENİZCİLİK MYO</c:v>
                </c:pt>
                <c:pt idx="14">
                  <c:v>İNSAN VE TOPLUM BİLİMLERİ FAK.</c:v>
                </c:pt>
              </c:strCache>
            </c:strRef>
          </c:cat>
          <c:val>
            <c:numRef>
              <c:f>DASH_HESAP!$AD$2:$AD$16</c:f>
              <c:numCache>
                <c:formatCode>#,##0</c:formatCode>
                <c:ptCount val="15"/>
                <c:pt idx="0">
                  <c:v>85</c:v>
                </c:pt>
                <c:pt idx="1">
                  <c:v>65</c:v>
                </c:pt>
                <c:pt idx="2">
                  <c:v>54</c:v>
                </c:pt>
                <c:pt idx="3">
                  <c:v>50</c:v>
                </c:pt>
                <c:pt idx="4">
                  <c:v>48</c:v>
                </c:pt>
                <c:pt idx="5">
                  <c:v>44</c:v>
                </c:pt>
                <c:pt idx="6">
                  <c:v>29</c:v>
                </c:pt>
                <c:pt idx="7">
                  <c:v>28</c:v>
                </c:pt>
                <c:pt idx="8">
                  <c:v>26</c:v>
                </c:pt>
                <c:pt idx="9">
                  <c:v>25</c:v>
                </c:pt>
                <c:pt idx="10">
                  <c:v>25</c:v>
                </c:pt>
                <c:pt idx="11">
                  <c:v>24</c:v>
                </c:pt>
                <c:pt idx="12">
                  <c:v>24</c:v>
                </c:pt>
                <c:pt idx="13">
                  <c:v>22</c:v>
                </c:pt>
                <c:pt idx="1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7A-41DB-BD57-EF5C03845CA5}"/>
            </c:ext>
          </c:extLst>
        </c:ser>
        <c:ser>
          <c:idx val="1"/>
          <c:order val="1"/>
          <c:tx>
            <c:strRef>
              <c:f>DASH_HESAP!$AE$1</c:f>
              <c:strCache>
                <c:ptCount val="1"/>
                <c:pt idx="0">
                  <c:v>Yerleşen</c:v>
                </c:pt>
              </c:strCache>
            </c:strRef>
          </c:tx>
          <c:spPr>
            <a:solidFill>
              <a:srgbClr val="1F3864"/>
            </a:solidFill>
            <a:ln>
              <a:noFill/>
            </a:ln>
            <a:effectLst/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rgbClr val="40404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DASH_HESAP!$AC$2:$AC$16</c:f>
              <c:strCache>
                <c:ptCount val="15"/>
                <c:pt idx="0">
                  <c:v>ÇAN MYO</c:v>
                </c:pt>
                <c:pt idx="1">
                  <c:v>YENİCE MYO</c:v>
                </c:pt>
                <c:pt idx="2">
                  <c:v>BİGA MYO</c:v>
                </c:pt>
                <c:pt idx="3">
                  <c:v>ÇANAKKALE TEKNİK BİLİMLER MYO</c:v>
                </c:pt>
                <c:pt idx="4">
                  <c:v>EZİNE GIDA İHTİSAS OSB MYO</c:v>
                </c:pt>
                <c:pt idx="5">
                  <c:v>LAPSEKİ MYO</c:v>
                </c:pt>
                <c:pt idx="6">
                  <c:v>EĞİTİM FAK.</c:v>
                </c:pt>
                <c:pt idx="7">
                  <c:v>BAYRAMİÇ MYO</c:v>
                </c:pt>
                <c:pt idx="8">
                  <c:v>AYVACIK MYO</c:v>
                </c:pt>
                <c:pt idx="9">
                  <c:v>GELİBOLU PİRİ REİS MYO</c:v>
                </c:pt>
                <c:pt idx="10">
                  <c:v>GÖKÇEADA MYO</c:v>
                </c:pt>
                <c:pt idx="11">
                  <c:v>BİGA İİBF</c:v>
                </c:pt>
                <c:pt idx="12">
                  <c:v>ÇANAKKALE SOSYAL BİLİMLER MYO</c:v>
                </c:pt>
                <c:pt idx="13">
                  <c:v>DENİZCİLİK MYO</c:v>
                </c:pt>
                <c:pt idx="14">
                  <c:v>İNSAN VE TOPLUM BİLİMLERİ FAK.</c:v>
                </c:pt>
              </c:strCache>
            </c:strRef>
          </c:cat>
          <c:val>
            <c:numRef>
              <c:f>DASH_HESAP!$AE$2:$AE$16</c:f>
              <c:numCache>
                <c:formatCode>#,##0</c:formatCode>
                <c:ptCount val="15"/>
                <c:pt idx="0">
                  <c:v>78</c:v>
                </c:pt>
                <c:pt idx="1">
                  <c:v>49</c:v>
                </c:pt>
                <c:pt idx="2">
                  <c:v>49</c:v>
                </c:pt>
                <c:pt idx="3">
                  <c:v>32</c:v>
                </c:pt>
                <c:pt idx="4">
                  <c:v>48</c:v>
                </c:pt>
                <c:pt idx="5">
                  <c:v>41</c:v>
                </c:pt>
                <c:pt idx="6">
                  <c:v>8</c:v>
                </c:pt>
                <c:pt idx="7">
                  <c:v>27</c:v>
                </c:pt>
                <c:pt idx="8">
                  <c:v>21</c:v>
                </c:pt>
                <c:pt idx="9">
                  <c:v>15</c:v>
                </c:pt>
                <c:pt idx="10">
                  <c:v>23</c:v>
                </c:pt>
                <c:pt idx="11">
                  <c:v>23</c:v>
                </c:pt>
                <c:pt idx="12">
                  <c:v>18</c:v>
                </c:pt>
                <c:pt idx="13">
                  <c:v>10</c:v>
                </c:pt>
                <c:pt idx="1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7A-41DB-BD57-EF5C03845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112650543"/>
        <c:axId val="1045312879"/>
      </c:barChart>
      <c:catAx>
        <c:axId val="111265054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40404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45312879"/>
        <c:crosses val="autoZero"/>
        <c:auto val="1"/>
        <c:lblAlgn val="ctr"/>
        <c:lblOffset val="100"/>
        <c:noMultiLvlLbl val="0"/>
      </c:catAx>
      <c:valAx>
        <c:axId val="1045312879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111265054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40404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D9D9D9"/>
      </a:solidFill>
      <a:prstDash val="solid"/>
      <a:round/>
    </a:ln>
    <a:effectLst/>
  </c:spPr>
  <c:txPr>
    <a:bodyPr/>
    <a:lstStyle/>
    <a:p>
      <a:pPr>
        <a:defRPr>
          <a:solidFill>
            <a:srgbClr val="40404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40404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Eğitim Düzeyine Göre Yerleşen Dağılımı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40404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1"/>
          <c:order val="0"/>
          <c:tx>
            <c:strRef>
              <c:f>DASH_HESAP!$AI$1</c:f>
              <c:strCache>
                <c:ptCount val="1"/>
                <c:pt idx="0">
                  <c:v>Yerleşen</c:v>
                </c:pt>
              </c:strCache>
            </c:strRef>
          </c:tx>
          <c:dPt>
            <c:idx val="0"/>
            <c:bubble3D val="0"/>
            <c:spPr>
              <a:solidFill>
                <a:srgbClr val="2E75B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8CB1-417E-B711-C81BB047864F}"/>
              </c:ext>
            </c:extLst>
          </c:dPt>
          <c:dPt>
            <c:idx val="1"/>
            <c:bubble3D val="0"/>
            <c:spPr>
              <a:solidFill>
                <a:srgbClr val="1F386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CB1-417E-B711-C81BB047864F}"/>
              </c:ext>
            </c:extLst>
          </c:dPt>
          <c:dLbls>
            <c:numFmt formatCode="#,#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FFFFFF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DASH_HESAP!$AG$2:$AG$3</c:f>
              <c:strCache>
                <c:ptCount val="2"/>
                <c:pt idx="0">
                  <c:v>LİSANS</c:v>
                </c:pt>
                <c:pt idx="1">
                  <c:v>ÖNLİSANS</c:v>
                </c:pt>
              </c:strCache>
            </c:strRef>
          </c:cat>
          <c:val>
            <c:numRef>
              <c:f>DASH_HESAP!$AI$2:$AI$3</c:f>
              <c:numCache>
                <c:formatCode>#,##0</c:formatCode>
                <c:ptCount val="2"/>
                <c:pt idx="0">
                  <c:v>107</c:v>
                </c:pt>
                <c:pt idx="1">
                  <c:v>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B1-417E-B711-C81BB04786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5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40404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D9D9D9"/>
      </a:solidFill>
      <a:prstDash val="solid"/>
      <a:round/>
    </a:ln>
    <a:effectLst/>
  </c:spPr>
  <c:txPr>
    <a:bodyPr/>
    <a:lstStyle/>
    <a:p>
      <a:pPr>
        <a:defRPr>
          <a:solidFill>
            <a:srgbClr val="40404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40404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Kontenjan Türüne Göre Kontenjan ve Yerleşen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40404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DASH_HESAP!$AL$1</c:f>
              <c:strCache>
                <c:ptCount val="1"/>
                <c:pt idx="0">
                  <c:v>Kontenjan</c:v>
                </c:pt>
              </c:strCache>
            </c:strRef>
          </c:tx>
          <c:spPr>
            <a:solidFill>
              <a:srgbClr val="9DC3E6"/>
            </a:solidFill>
            <a:ln>
              <a:noFill/>
            </a:ln>
            <a:effectLst/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rgbClr val="40404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DASH_HESAP!$AK$2:$AK$3</c:f>
              <c:strCache>
                <c:ptCount val="2"/>
                <c:pt idx="0">
                  <c:v>Genel Ek Kontenjan</c:v>
                </c:pt>
                <c:pt idx="1">
                  <c:v>34 Yaş Üstü Kadın Ek Kontenjanı</c:v>
                </c:pt>
              </c:strCache>
            </c:strRef>
          </c:cat>
          <c:val>
            <c:numRef>
              <c:f>DASH_HESAP!$AL$2:$AL$3</c:f>
              <c:numCache>
                <c:formatCode>#,##0</c:formatCode>
                <c:ptCount val="2"/>
                <c:pt idx="0">
                  <c:v>602</c:v>
                </c:pt>
                <c:pt idx="1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11-4C46-860F-3A4E63567C1E}"/>
            </c:ext>
          </c:extLst>
        </c:ser>
        <c:ser>
          <c:idx val="1"/>
          <c:order val="1"/>
          <c:tx>
            <c:strRef>
              <c:f>DASH_HESAP!$AM$1</c:f>
              <c:strCache>
                <c:ptCount val="1"/>
                <c:pt idx="0">
                  <c:v>Yerleşen</c:v>
                </c:pt>
              </c:strCache>
            </c:strRef>
          </c:tx>
          <c:spPr>
            <a:solidFill>
              <a:srgbClr val="1F3864"/>
            </a:solidFill>
            <a:ln>
              <a:noFill/>
            </a:ln>
            <a:effectLst/>
          </c:spPr>
          <c:invertIfNegative val="0"/>
          <c:dLbls>
            <c:numFmt formatCode="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rgbClr val="40404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DASH_HESAP!$AK$2:$AK$3</c:f>
              <c:strCache>
                <c:ptCount val="2"/>
                <c:pt idx="0">
                  <c:v>Genel Ek Kontenjan</c:v>
                </c:pt>
                <c:pt idx="1">
                  <c:v>34 Yaş Üstü Kadın Ek Kontenjanı</c:v>
                </c:pt>
              </c:strCache>
            </c:strRef>
          </c:cat>
          <c:val>
            <c:numRef>
              <c:f>DASH_HESAP!$AM$2:$AM$3</c:f>
              <c:numCache>
                <c:formatCode>#,##0</c:formatCode>
                <c:ptCount val="2"/>
                <c:pt idx="0">
                  <c:v>475</c:v>
                </c:pt>
                <c:pt idx="1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11-4C46-860F-3A4E63567C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-27"/>
        <c:axId val="1112574911"/>
        <c:axId val="1045146799"/>
      </c:barChart>
      <c:catAx>
        <c:axId val="1112574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40404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45146799"/>
        <c:crosses val="autoZero"/>
        <c:auto val="1"/>
        <c:lblAlgn val="ctr"/>
        <c:lblOffset val="100"/>
        <c:noMultiLvlLbl val="0"/>
      </c:catAx>
      <c:valAx>
        <c:axId val="10451467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DEDED"/>
              </a:solidFill>
              <a:prstDash val="solid"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40404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125749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40404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D9D9D9"/>
      </a:solidFill>
      <a:prstDash val="solid"/>
      <a:round/>
    </a:ln>
    <a:effectLst/>
  </c:spPr>
  <c:txPr>
    <a:bodyPr/>
    <a:lstStyle/>
    <a:p>
      <a:pPr>
        <a:defRPr>
          <a:solidFill>
            <a:srgbClr val="40404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rgbClr val="40404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Kontenjanı En Yüksek 10 Program — Kontenjan ve Yerleşen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rgbClr val="40404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DASH_HESAP!$AR$1</c:f>
              <c:strCache>
                <c:ptCount val="1"/>
                <c:pt idx="0">
                  <c:v>Kontenjan</c:v>
                </c:pt>
              </c:strCache>
            </c:strRef>
          </c:tx>
          <c:spPr>
            <a:solidFill>
              <a:srgbClr val="9DC3E6"/>
            </a:solidFill>
            <a:ln>
              <a:noFill/>
            </a:ln>
            <a:effectLst/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rgbClr val="40404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DASH_HESAP!$AQ$2:$AQ$11</c:f>
              <c:strCache>
                <c:ptCount val="10"/>
                <c:pt idx="0">
                  <c:v>Halkla İlişkiler ve Tanıtım</c:v>
                </c:pt>
                <c:pt idx="1">
                  <c:v>Mimari Dekoratif Sanatlar</c:v>
                </c:pt>
                <c:pt idx="2">
                  <c:v>Lojistik</c:v>
                </c:pt>
                <c:pt idx="3">
                  <c:v>İşletme Yönetimi</c:v>
                </c:pt>
                <c:pt idx="4">
                  <c:v>Bankacılık ve Sigortacılık</c:v>
                </c:pt>
                <c:pt idx="5">
                  <c:v>Dış Ticaret</c:v>
                </c:pt>
                <c:pt idx="6">
                  <c:v>Kimya Öğretmenliği</c:v>
                </c:pt>
                <c:pt idx="7">
                  <c:v>Moda Tasarımı</c:v>
                </c:pt>
                <c:pt idx="8">
                  <c:v>Laboratuvar Teknolojisi</c:v>
                </c:pt>
                <c:pt idx="9">
                  <c:v>Turizm ve Otel İşletmeciliği</c:v>
                </c:pt>
              </c:strCache>
            </c:strRef>
          </c:cat>
          <c:val>
            <c:numRef>
              <c:f>DASH_HESAP!$AR$2:$AR$11</c:f>
              <c:numCache>
                <c:formatCode>#,##0</c:formatCode>
                <c:ptCount val="10"/>
                <c:pt idx="0">
                  <c:v>36</c:v>
                </c:pt>
                <c:pt idx="1">
                  <c:v>32</c:v>
                </c:pt>
                <c:pt idx="2">
                  <c:v>29</c:v>
                </c:pt>
                <c:pt idx="3">
                  <c:v>26</c:v>
                </c:pt>
                <c:pt idx="4">
                  <c:v>18</c:v>
                </c:pt>
                <c:pt idx="5">
                  <c:v>18</c:v>
                </c:pt>
                <c:pt idx="6">
                  <c:v>16</c:v>
                </c:pt>
                <c:pt idx="7">
                  <c:v>16</c:v>
                </c:pt>
                <c:pt idx="8">
                  <c:v>13</c:v>
                </c:pt>
                <c:pt idx="9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EB-44A1-8B91-43CEEF1A4BED}"/>
            </c:ext>
          </c:extLst>
        </c:ser>
        <c:ser>
          <c:idx val="1"/>
          <c:order val="1"/>
          <c:tx>
            <c:strRef>
              <c:f>DASH_HESAP!$AS$1</c:f>
              <c:strCache>
                <c:ptCount val="1"/>
                <c:pt idx="0">
                  <c:v>Yerleşen</c:v>
                </c:pt>
              </c:strCache>
            </c:strRef>
          </c:tx>
          <c:spPr>
            <a:solidFill>
              <a:srgbClr val="1F3864"/>
            </a:solidFill>
            <a:ln>
              <a:noFill/>
            </a:ln>
            <a:effectLst/>
          </c:spPr>
          <c:invertIfNegative val="0"/>
          <c:dLbls>
            <c:numFmt formatCode="0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rgbClr val="40404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DASH_HESAP!$AQ$2:$AQ$11</c:f>
              <c:strCache>
                <c:ptCount val="10"/>
                <c:pt idx="0">
                  <c:v>Halkla İlişkiler ve Tanıtım</c:v>
                </c:pt>
                <c:pt idx="1">
                  <c:v>Mimari Dekoratif Sanatlar</c:v>
                </c:pt>
                <c:pt idx="2">
                  <c:v>Lojistik</c:v>
                </c:pt>
                <c:pt idx="3">
                  <c:v>İşletme Yönetimi</c:v>
                </c:pt>
                <c:pt idx="4">
                  <c:v>Bankacılık ve Sigortacılık</c:v>
                </c:pt>
                <c:pt idx="5">
                  <c:v>Dış Ticaret</c:v>
                </c:pt>
                <c:pt idx="6">
                  <c:v>Kimya Öğretmenliği</c:v>
                </c:pt>
                <c:pt idx="7">
                  <c:v>Moda Tasarımı</c:v>
                </c:pt>
                <c:pt idx="8">
                  <c:v>Laboratuvar Teknolojisi</c:v>
                </c:pt>
                <c:pt idx="9">
                  <c:v>Turizm ve Otel İşletmeciliği</c:v>
                </c:pt>
              </c:strCache>
            </c:strRef>
          </c:cat>
          <c:val>
            <c:numRef>
              <c:f>DASH_HESAP!$AS$2:$AS$11</c:f>
              <c:numCache>
                <c:formatCode>#,##0</c:formatCode>
                <c:ptCount val="10"/>
                <c:pt idx="0">
                  <c:v>35</c:v>
                </c:pt>
                <c:pt idx="1">
                  <c:v>32</c:v>
                </c:pt>
                <c:pt idx="2">
                  <c:v>25</c:v>
                </c:pt>
                <c:pt idx="3">
                  <c:v>26</c:v>
                </c:pt>
                <c:pt idx="4">
                  <c:v>15</c:v>
                </c:pt>
                <c:pt idx="5">
                  <c:v>17</c:v>
                </c:pt>
                <c:pt idx="6">
                  <c:v>3</c:v>
                </c:pt>
                <c:pt idx="7">
                  <c:v>4</c:v>
                </c:pt>
                <c:pt idx="8">
                  <c:v>13</c:v>
                </c:pt>
                <c:pt idx="9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EB-44A1-8B91-43CEEF1A4B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-27"/>
        <c:axId val="1112647759"/>
        <c:axId val="1045229839"/>
      </c:barChart>
      <c:catAx>
        <c:axId val="11126477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40404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45229839"/>
        <c:crosses val="autoZero"/>
        <c:auto val="1"/>
        <c:lblAlgn val="ctr"/>
        <c:lblOffset val="100"/>
        <c:noMultiLvlLbl val="0"/>
      </c:catAx>
      <c:valAx>
        <c:axId val="10452298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EDEDED"/>
              </a:solidFill>
              <a:prstDash val="solid"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40404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126477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40404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D9D9D9"/>
      </a:solidFill>
      <a:prstDash val="solid"/>
      <a:round/>
    </a:ln>
    <a:effectLst/>
  </c:spPr>
  <c:txPr>
    <a:bodyPr/>
    <a:lstStyle/>
    <a:p>
      <a:pPr>
        <a:defRPr>
          <a:solidFill>
            <a:srgbClr val="40404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</xdr:row>
      <xdr:rowOff>0</xdr:rowOff>
    </xdr:from>
    <xdr:to>
      <xdr:col>10</xdr:col>
      <xdr:colOff>0</xdr:colOff>
      <xdr:row>44</xdr:row>
      <xdr:rowOff>0</xdr:rowOff>
    </xdr:to>
    <xdr:graphicFrame macro="">
      <xdr:nvGraphicFramePr>
        <xdr:cNvPr id="4" name="chFakulte">
          <a:extLst>
            <a:ext uri="{FF2B5EF4-FFF2-40B4-BE49-F238E27FC236}">
              <a16:creationId xmlns:a16="http://schemas.microsoft.com/office/drawing/2014/main" id="{3B15F932-A50A-C4BC-FF97-DD1D81AAED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21</xdr:row>
      <xdr:rowOff>0</xdr:rowOff>
    </xdr:from>
    <xdr:to>
      <xdr:col>19</xdr:col>
      <xdr:colOff>0</xdr:colOff>
      <xdr:row>32</xdr:row>
      <xdr:rowOff>0</xdr:rowOff>
    </xdr:to>
    <xdr:graphicFrame macro="">
      <xdr:nvGraphicFramePr>
        <xdr:cNvPr id="5" name="chDuzey">
          <a:extLst>
            <a:ext uri="{FF2B5EF4-FFF2-40B4-BE49-F238E27FC236}">
              <a16:creationId xmlns:a16="http://schemas.microsoft.com/office/drawing/2014/main" id="{1A2BBC14-AC5B-515A-DA69-0FCE62BA26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33</xdr:row>
      <xdr:rowOff>0</xdr:rowOff>
    </xdr:from>
    <xdr:to>
      <xdr:col>19</xdr:col>
      <xdr:colOff>0</xdr:colOff>
      <xdr:row>44</xdr:row>
      <xdr:rowOff>0</xdr:rowOff>
    </xdr:to>
    <xdr:graphicFrame macro="">
      <xdr:nvGraphicFramePr>
        <xdr:cNvPr id="6" name="chTur">
          <a:extLst>
            <a:ext uri="{FF2B5EF4-FFF2-40B4-BE49-F238E27FC236}">
              <a16:creationId xmlns:a16="http://schemas.microsoft.com/office/drawing/2014/main" id="{344CB4AD-37D0-82BE-AF55-3E3D9E22AA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45</xdr:row>
      <xdr:rowOff>0</xdr:rowOff>
    </xdr:from>
    <xdr:to>
      <xdr:col>19</xdr:col>
      <xdr:colOff>0</xdr:colOff>
      <xdr:row>63</xdr:row>
      <xdr:rowOff>0</xdr:rowOff>
    </xdr:to>
    <xdr:graphicFrame macro="">
      <xdr:nvGraphicFramePr>
        <xdr:cNvPr id="7" name="chProgram">
          <a:extLst>
            <a:ext uri="{FF2B5EF4-FFF2-40B4-BE49-F238E27FC236}">
              <a16:creationId xmlns:a16="http://schemas.microsoft.com/office/drawing/2014/main" id="{BFE73E4D-EF97-F275-908E-20EB3D4944E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DB9B57A-CEC1-4F18-A15A-5FB14621120E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214fad9a-cea9-4732-909f-eef509627dba&quot;"/>
  </we:properties>
  <we:bindings/>
  <we:snapshot xmlns:r="http://schemas.openxmlformats.org/officeDocument/2006/relationships"/>
</we:webextension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F9D53-7328-4175-8ED2-A32019384A0D}">
  <dimension ref="A1:B1"/>
  <sheetViews>
    <sheetView workbookViewId="0"/>
  </sheetViews>
  <sheetFormatPr defaultRowHeight="14.5" x14ac:dyDescent="0.35"/>
  <sheetData>
    <row r="1" spans="1:2" x14ac:dyDescent="0.35">
      <c r="A1" s="1" t="s">
        <v>167</v>
      </c>
      <c r="B1" s="1" t="s">
        <v>168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E8501-0C6E-4BBB-A0F5-B712D8A4FB29}">
  <sheetPr>
    <tabColor rgb="FF002060"/>
  </sheetPr>
  <dimension ref="A1:H157"/>
  <sheetViews>
    <sheetView workbookViewId="0">
      <selection activeCell="A10" sqref="A10"/>
    </sheetView>
  </sheetViews>
  <sheetFormatPr defaultRowHeight="14.5" x14ac:dyDescent="0.35"/>
  <cols>
    <col min="1" max="1" width="12.90625" bestFit="1" customWidth="1"/>
    <col min="2" max="2" width="14.54296875" bestFit="1" customWidth="1"/>
    <col min="3" max="3" width="60.54296875" bestFit="1" customWidth="1"/>
    <col min="4" max="4" width="48.36328125" bestFit="1" customWidth="1"/>
    <col min="5" max="8" width="18.6328125" customWidth="1"/>
  </cols>
  <sheetData>
    <row r="1" spans="1:8" s="1" customFormat="1" ht="30.75" customHeight="1" x14ac:dyDescent="0.35">
      <c r="E1" s="53" t="s">
        <v>72</v>
      </c>
      <c r="F1" s="53"/>
      <c r="G1" s="53" t="s">
        <v>73</v>
      </c>
      <c r="H1" s="53"/>
    </row>
    <row r="2" spans="1:8" s="1" customFormat="1" ht="24.75" customHeight="1" x14ac:dyDescent="0.35">
      <c r="A2" s="2" t="s">
        <v>12</v>
      </c>
      <c r="B2" s="3" t="s">
        <v>164</v>
      </c>
      <c r="C2" s="3" t="s">
        <v>14</v>
      </c>
      <c r="D2" s="3" t="s">
        <v>13</v>
      </c>
      <c r="E2" s="2" t="s">
        <v>16</v>
      </c>
      <c r="F2" s="2" t="s">
        <v>15</v>
      </c>
      <c r="G2" s="2" t="s">
        <v>16</v>
      </c>
      <c r="H2" s="2" t="s">
        <v>15</v>
      </c>
    </row>
    <row r="3" spans="1:8" x14ac:dyDescent="0.35">
      <c r="A3" s="5">
        <v>102751021</v>
      </c>
      <c r="B3" s="5" t="s">
        <v>165</v>
      </c>
      <c r="C3" s="5" t="s">
        <v>75</v>
      </c>
      <c r="D3" s="5" t="s">
        <v>6</v>
      </c>
      <c r="E3" s="5">
        <v>6</v>
      </c>
      <c r="F3" s="5">
        <v>6</v>
      </c>
      <c r="G3" s="5"/>
      <c r="H3" s="5"/>
    </row>
    <row r="4" spans="1:8" x14ac:dyDescent="0.35">
      <c r="A4" s="5">
        <v>102751269</v>
      </c>
      <c r="B4" s="5" t="s">
        <v>165</v>
      </c>
      <c r="C4" s="5" t="s">
        <v>75</v>
      </c>
      <c r="D4" s="5" t="s">
        <v>45</v>
      </c>
      <c r="E4" s="5">
        <v>4</v>
      </c>
      <c r="F4" s="5">
        <v>4</v>
      </c>
      <c r="G4" s="5"/>
      <c r="H4" s="5"/>
    </row>
    <row r="5" spans="1:8" x14ac:dyDescent="0.35">
      <c r="A5" s="5">
        <v>102750826</v>
      </c>
      <c r="B5" s="5" t="s">
        <v>165</v>
      </c>
      <c r="C5" s="5" t="s">
        <v>75</v>
      </c>
      <c r="D5" s="5" t="s">
        <v>22</v>
      </c>
      <c r="E5" s="5">
        <v>2</v>
      </c>
      <c r="F5" s="5">
        <v>2</v>
      </c>
      <c r="G5" s="5"/>
      <c r="H5" s="5"/>
    </row>
    <row r="6" spans="1:8" x14ac:dyDescent="0.35">
      <c r="A6" s="5">
        <v>102790173</v>
      </c>
      <c r="B6" s="5" t="s">
        <v>165</v>
      </c>
      <c r="C6" s="5" t="s">
        <v>75</v>
      </c>
      <c r="D6" s="5" t="s">
        <v>50</v>
      </c>
      <c r="E6" s="5">
        <v>8</v>
      </c>
      <c r="F6" s="5">
        <v>3</v>
      </c>
      <c r="G6" s="5">
        <v>2</v>
      </c>
      <c r="H6" s="5">
        <v>2</v>
      </c>
    </row>
    <row r="7" spans="1:8" x14ac:dyDescent="0.35">
      <c r="A7" s="5">
        <v>102750156</v>
      </c>
      <c r="B7" s="5" t="s">
        <v>165</v>
      </c>
      <c r="C7" s="5" t="s">
        <v>75</v>
      </c>
      <c r="D7" s="5" t="s">
        <v>18</v>
      </c>
      <c r="E7" s="5">
        <v>4</v>
      </c>
      <c r="F7" s="5">
        <v>4</v>
      </c>
      <c r="G7" s="5"/>
      <c r="H7" s="5"/>
    </row>
    <row r="8" spans="1:8" x14ac:dyDescent="0.35">
      <c r="A8" s="5">
        <v>102790172</v>
      </c>
      <c r="B8" s="5" t="s">
        <v>165</v>
      </c>
      <c r="C8" s="5" t="s">
        <v>84</v>
      </c>
      <c r="D8" s="5" t="s">
        <v>5</v>
      </c>
      <c r="E8" s="5">
        <v>4</v>
      </c>
      <c r="F8" s="5">
        <v>4</v>
      </c>
      <c r="G8" s="5">
        <v>1</v>
      </c>
      <c r="H8" s="5">
        <v>1</v>
      </c>
    </row>
    <row r="9" spans="1:8" x14ac:dyDescent="0.35">
      <c r="A9" s="5">
        <v>102751339</v>
      </c>
      <c r="B9" s="5" t="s">
        <v>165</v>
      </c>
      <c r="C9" s="5" t="s">
        <v>84</v>
      </c>
      <c r="D9" s="5" t="s">
        <v>3</v>
      </c>
      <c r="E9" s="5">
        <v>10</v>
      </c>
      <c r="F9" s="5">
        <v>10</v>
      </c>
      <c r="G9" s="5"/>
      <c r="H9" s="5"/>
    </row>
    <row r="10" spans="1:8" x14ac:dyDescent="0.35">
      <c r="A10" s="5">
        <v>102790211</v>
      </c>
      <c r="B10" s="5" t="s">
        <v>165</v>
      </c>
      <c r="C10" s="5" t="s">
        <v>84</v>
      </c>
      <c r="D10" s="5" t="s">
        <v>43</v>
      </c>
      <c r="E10" s="5">
        <v>9</v>
      </c>
      <c r="F10" s="5">
        <v>9</v>
      </c>
      <c r="G10" s="5">
        <v>1</v>
      </c>
      <c r="H10" s="5">
        <v>1</v>
      </c>
    </row>
    <row r="11" spans="1:8" x14ac:dyDescent="0.35">
      <c r="A11" s="5">
        <v>102790212</v>
      </c>
      <c r="B11" s="5" t="s">
        <v>165</v>
      </c>
      <c r="C11" s="5" t="s">
        <v>84</v>
      </c>
      <c r="D11" s="5" t="s">
        <v>27</v>
      </c>
      <c r="E11" s="5">
        <v>3</v>
      </c>
      <c r="F11" s="5">
        <v>2</v>
      </c>
      <c r="G11" s="5"/>
      <c r="H11" s="5"/>
    </row>
    <row r="12" spans="1:8" x14ac:dyDescent="0.35">
      <c r="A12" s="5">
        <v>102750208</v>
      </c>
      <c r="B12" s="5" t="s">
        <v>165</v>
      </c>
      <c r="C12" s="5" t="s">
        <v>76</v>
      </c>
      <c r="D12" s="5" t="s">
        <v>29</v>
      </c>
      <c r="E12" s="5">
        <v>2</v>
      </c>
      <c r="F12" s="5">
        <v>2</v>
      </c>
      <c r="G12" s="5"/>
      <c r="H12" s="5"/>
    </row>
    <row r="13" spans="1:8" x14ac:dyDescent="0.35">
      <c r="A13" s="5">
        <v>102751375</v>
      </c>
      <c r="B13" s="5" t="s">
        <v>165</v>
      </c>
      <c r="C13" s="5" t="s">
        <v>76</v>
      </c>
      <c r="D13" s="5" t="s">
        <v>51</v>
      </c>
      <c r="E13" s="5">
        <v>1</v>
      </c>
      <c r="F13" s="5">
        <v>1</v>
      </c>
      <c r="G13" s="5">
        <v>1</v>
      </c>
      <c r="H13" s="5">
        <v>1</v>
      </c>
    </row>
    <row r="14" spans="1:8" x14ac:dyDescent="0.35">
      <c r="A14" s="5">
        <v>102751515</v>
      </c>
      <c r="B14" s="5" t="s">
        <v>165</v>
      </c>
      <c r="C14" s="5" t="s">
        <v>76</v>
      </c>
      <c r="D14" s="5" t="s">
        <v>66</v>
      </c>
      <c r="E14" s="5">
        <v>1</v>
      </c>
      <c r="F14" s="5">
        <v>0</v>
      </c>
      <c r="G14" s="5"/>
      <c r="H14" s="5"/>
    </row>
    <row r="15" spans="1:8" x14ac:dyDescent="0.35">
      <c r="A15" s="5">
        <v>102751012</v>
      </c>
      <c r="B15" s="5" t="s">
        <v>165</v>
      </c>
      <c r="C15" s="5" t="s">
        <v>76</v>
      </c>
      <c r="D15" s="5" t="s">
        <v>7</v>
      </c>
      <c r="E15" s="5">
        <v>3</v>
      </c>
      <c r="F15" s="5">
        <v>3</v>
      </c>
      <c r="G15" s="5"/>
      <c r="H15" s="5"/>
    </row>
    <row r="16" spans="1:8" x14ac:dyDescent="0.35">
      <c r="A16" s="5">
        <v>102751003</v>
      </c>
      <c r="B16" s="5" t="s">
        <v>165</v>
      </c>
      <c r="C16" s="5" t="s">
        <v>76</v>
      </c>
      <c r="D16" s="5" t="s">
        <v>22</v>
      </c>
      <c r="E16" s="5">
        <v>4</v>
      </c>
      <c r="F16" s="5">
        <v>4</v>
      </c>
      <c r="G16" s="5"/>
      <c r="H16" s="5"/>
    </row>
    <row r="17" spans="1:8" x14ac:dyDescent="0.35">
      <c r="A17" s="5">
        <v>102750226</v>
      </c>
      <c r="B17" s="5" t="s">
        <v>165</v>
      </c>
      <c r="C17" s="5" t="s">
        <v>76</v>
      </c>
      <c r="D17" s="5" t="s">
        <v>17</v>
      </c>
      <c r="E17" s="5">
        <v>10</v>
      </c>
      <c r="F17" s="5">
        <v>10</v>
      </c>
      <c r="G17" s="5"/>
      <c r="H17" s="5"/>
    </row>
    <row r="18" spans="1:8" x14ac:dyDescent="0.35">
      <c r="A18" s="5">
        <v>102750235</v>
      </c>
      <c r="B18" s="5" t="s">
        <v>165</v>
      </c>
      <c r="C18" s="5" t="s">
        <v>76</v>
      </c>
      <c r="D18" s="5" t="s">
        <v>36</v>
      </c>
      <c r="E18" s="5">
        <v>2</v>
      </c>
      <c r="F18" s="5">
        <v>2</v>
      </c>
      <c r="G18" s="5"/>
      <c r="H18" s="5"/>
    </row>
    <row r="19" spans="1:8" x14ac:dyDescent="0.35">
      <c r="A19" s="5">
        <v>102790364</v>
      </c>
      <c r="B19" s="5" t="s">
        <v>165</v>
      </c>
      <c r="C19" s="5" t="s">
        <v>76</v>
      </c>
      <c r="D19" s="5" t="s">
        <v>34</v>
      </c>
      <c r="E19" s="5">
        <v>8</v>
      </c>
      <c r="F19" s="5">
        <v>8</v>
      </c>
      <c r="G19" s="5"/>
      <c r="H19" s="5"/>
    </row>
    <row r="20" spans="1:8" x14ac:dyDescent="0.35">
      <c r="A20" s="5">
        <v>102750747</v>
      </c>
      <c r="B20" s="5" t="s">
        <v>165</v>
      </c>
      <c r="C20" s="5" t="s">
        <v>76</v>
      </c>
      <c r="D20" s="5" t="s">
        <v>20</v>
      </c>
      <c r="E20" s="5">
        <v>3</v>
      </c>
      <c r="F20" s="5">
        <v>3</v>
      </c>
      <c r="G20" s="5"/>
      <c r="H20" s="5"/>
    </row>
    <row r="21" spans="1:8" x14ac:dyDescent="0.35">
      <c r="A21" s="5">
        <v>102750808</v>
      </c>
      <c r="B21" s="5" t="s">
        <v>165</v>
      </c>
      <c r="C21" s="5" t="s">
        <v>76</v>
      </c>
      <c r="D21" s="5" t="s">
        <v>21</v>
      </c>
      <c r="E21" s="5">
        <v>6</v>
      </c>
      <c r="F21" s="5">
        <v>1</v>
      </c>
      <c r="G21" s="5">
        <v>1</v>
      </c>
      <c r="H21" s="5">
        <v>1</v>
      </c>
    </row>
    <row r="22" spans="1:8" x14ac:dyDescent="0.35">
      <c r="A22" s="5">
        <v>102750271</v>
      </c>
      <c r="B22" s="5" t="s">
        <v>165</v>
      </c>
      <c r="C22" s="5" t="s">
        <v>76</v>
      </c>
      <c r="D22" s="5" t="s">
        <v>10</v>
      </c>
      <c r="E22" s="5">
        <v>4</v>
      </c>
      <c r="F22" s="5">
        <v>4</v>
      </c>
      <c r="G22" s="5"/>
      <c r="H22" s="5"/>
    </row>
    <row r="23" spans="1:8" x14ac:dyDescent="0.35">
      <c r="A23" s="5">
        <v>102750695</v>
      </c>
      <c r="B23" s="5" t="s">
        <v>165</v>
      </c>
      <c r="C23" s="5" t="s">
        <v>76</v>
      </c>
      <c r="D23" s="5" t="s">
        <v>40</v>
      </c>
      <c r="E23" s="5">
        <v>6</v>
      </c>
      <c r="F23" s="5">
        <v>6</v>
      </c>
      <c r="G23" s="5"/>
      <c r="H23" s="5"/>
    </row>
    <row r="24" spans="1:8" x14ac:dyDescent="0.35">
      <c r="A24" s="5">
        <v>102790539</v>
      </c>
      <c r="B24" s="5" t="s">
        <v>165</v>
      </c>
      <c r="C24" s="5" t="s">
        <v>76</v>
      </c>
      <c r="D24" s="5" t="s">
        <v>65</v>
      </c>
      <c r="E24" s="5">
        <v>3</v>
      </c>
      <c r="F24" s="5">
        <v>3</v>
      </c>
      <c r="G24" s="5"/>
      <c r="H24" s="5"/>
    </row>
    <row r="25" spans="1:8" x14ac:dyDescent="0.35">
      <c r="A25" s="5">
        <v>102790218</v>
      </c>
      <c r="B25" s="5" t="s">
        <v>165</v>
      </c>
      <c r="C25" s="5" t="s">
        <v>77</v>
      </c>
      <c r="D25" s="5" t="s">
        <v>41</v>
      </c>
      <c r="E25" s="5">
        <v>5</v>
      </c>
      <c r="F25" s="5">
        <v>5</v>
      </c>
      <c r="G25" s="5"/>
      <c r="H25" s="5"/>
    </row>
    <row r="26" spans="1:8" x14ac:dyDescent="0.35">
      <c r="A26" s="5">
        <v>102751303</v>
      </c>
      <c r="B26" s="5" t="s">
        <v>165</v>
      </c>
      <c r="C26" s="5" t="s">
        <v>77</v>
      </c>
      <c r="D26" s="5" t="s">
        <v>44</v>
      </c>
      <c r="E26" s="5">
        <v>2</v>
      </c>
      <c r="F26" s="5">
        <v>2</v>
      </c>
      <c r="G26" s="5">
        <v>1</v>
      </c>
      <c r="H26" s="5">
        <v>1</v>
      </c>
    </row>
    <row r="27" spans="1:8" x14ac:dyDescent="0.35">
      <c r="A27" s="5">
        <v>102751172</v>
      </c>
      <c r="B27" s="5" t="s">
        <v>165</v>
      </c>
      <c r="C27" s="5" t="s">
        <v>77</v>
      </c>
      <c r="D27" s="5" t="s">
        <v>51</v>
      </c>
      <c r="E27" s="5">
        <v>4</v>
      </c>
      <c r="F27" s="5">
        <v>4</v>
      </c>
      <c r="G27" s="5">
        <v>1</v>
      </c>
      <c r="H27" s="5">
        <v>1</v>
      </c>
    </row>
    <row r="28" spans="1:8" x14ac:dyDescent="0.35">
      <c r="A28" s="5">
        <v>102751066</v>
      </c>
      <c r="B28" s="5" t="s">
        <v>165</v>
      </c>
      <c r="C28" s="5" t="s">
        <v>77</v>
      </c>
      <c r="D28" s="5" t="s">
        <v>30</v>
      </c>
      <c r="E28" s="5">
        <v>5</v>
      </c>
      <c r="F28" s="5">
        <v>3</v>
      </c>
      <c r="G28" s="5">
        <v>1</v>
      </c>
      <c r="H28" s="5">
        <v>1</v>
      </c>
    </row>
    <row r="29" spans="1:8" x14ac:dyDescent="0.35">
      <c r="A29" s="5">
        <v>102751296</v>
      </c>
      <c r="B29" s="5" t="s">
        <v>165</v>
      </c>
      <c r="C29" s="5" t="s">
        <v>77</v>
      </c>
      <c r="D29" s="5" t="s">
        <v>56</v>
      </c>
      <c r="E29" s="5">
        <v>5</v>
      </c>
      <c r="F29" s="5">
        <v>5</v>
      </c>
      <c r="G29" s="5">
        <v>1</v>
      </c>
      <c r="H29" s="5">
        <v>1</v>
      </c>
    </row>
    <row r="30" spans="1:8" x14ac:dyDescent="0.35">
      <c r="A30" s="5">
        <v>102790546</v>
      </c>
      <c r="B30" s="5" t="s">
        <v>165</v>
      </c>
      <c r="C30" s="5" t="s">
        <v>77</v>
      </c>
      <c r="D30" s="5" t="s">
        <v>67</v>
      </c>
      <c r="E30" s="5">
        <v>6</v>
      </c>
      <c r="F30" s="5">
        <v>6</v>
      </c>
      <c r="G30" s="5"/>
      <c r="H30" s="5"/>
    </row>
    <row r="31" spans="1:8" x14ac:dyDescent="0.35">
      <c r="A31" s="5">
        <v>102750332</v>
      </c>
      <c r="B31" s="5" t="s">
        <v>165</v>
      </c>
      <c r="C31" s="5" t="s">
        <v>77</v>
      </c>
      <c r="D31" s="5" t="s">
        <v>24</v>
      </c>
      <c r="E31" s="5">
        <v>11</v>
      </c>
      <c r="F31" s="5">
        <v>7</v>
      </c>
      <c r="G31" s="5">
        <v>1</v>
      </c>
      <c r="H31" s="5">
        <v>1</v>
      </c>
    </row>
    <row r="32" spans="1:8" x14ac:dyDescent="0.35">
      <c r="A32" s="5">
        <v>102790234</v>
      </c>
      <c r="B32" s="5" t="s">
        <v>165</v>
      </c>
      <c r="C32" s="5" t="s">
        <v>77</v>
      </c>
      <c r="D32" s="5" t="s">
        <v>53</v>
      </c>
      <c r="E32" s="5">
        <v>4</v>
      </c>
      <c r="F32" s="5">
        <v>4</v>
      </c>
      <c r="G32" s="5">
        <v>1</v>
      </c>
      <c r="H32" s="5">
        <v>1</v>
      </c>
    </row>
    <row r="33" spans="1:8" x14ac:dyDescent="0.35">
      <c r="A33" s="5">
        <v>102750323</v>
      </c>
      <c r="B33" s="5" t="s">
        <v>165</v>
      </c>
      <c r="C33" s="5" t="s">
        <v>77</v>
      </c>
      <c r="D33" s="5" t="s">
        <v>39</v>
      </c>
      <c r="E33" s="5">
        <v>7</v>
      </c>
      <c r="F33" s="5">
        <v>6</v>
      </c>
      <c r="G33" s="5">
        <v>2</v>
      </c>
      <c r="H33" s="5">
        <v>2</v>
      </c>
    </row>
    <row r="34" spans="1:8" x14ac:dyDescent="0.35">
      <c r="A34" s="5">
        <v>102751278</v>
      </c>
      <c r="B34" s="5" t="s">
        <v>165</v>
      </c>
      <c r="C34" s="5" t="s">
        <v>77</v>
      </c>
      <c r="D34" s="5" t="s">
        <v>33</v>
      </c>
      <c r="E34" s="5">
        <v>20</v>
      </c>
      <c r="F34" s="5">
        <v>20</v>
      </c>
      <c r="G34" s="5"/>
      <c r="H34" s="5"/>
    </row>
    <row r="35" spans="1:8" x14ac:dyDescent="0.35">
      <c r="A35" s="5">
        <v>102751057</v>
      </c>
      <c r="B35" s="5" t="s">
        <v>165</v>
      </c>
      <c r="C35" s="5" t="s">
        <v>77</v>
      </c>
      <c r="D35" s="5" t="s">
        <v>20</v>
      </c>
      <c r="E35" s="5">
        <v>3</v>
      </c>
      <c r="F35" s="5">
        <v>3</v>
      </c>
      <c r="G35" s="5"/>
      <c r="H35" s="5"/>
    </row>
    <row r="36" spans="1:8" x14ac:dyDescent="0.35">
      <c r="A36" s="5">
        <v>102751551</v>
      </c>
      <c r="B36" s="5" t="s">
        <v>165</v>
      </c>
      <c r="C36" s="5" t="s">
        <v>77</v>
      </c>
      <c r="D36" s="5" t="s">
        <v>35</v>
      </c>
      <c r="E36" s="5">
        <v>5</v>
      </c>
      <c r="F36" s="5">
        <v>5</v>
      </c>
      <c r="G36" s="5"/>
      <c r="H36" s="5"/>
    </row>
    <row r="37" spans="1:8" x14ac:dyDescent="0.35">
      <c r="A37" s="5">
        <v>102790308</v>
      </c>
      <c r="B37" s="5" t="s">
        <v>165</v>
      </c>
      <c r="C37" s="5" t="s">
        <v>83</v>
      </c>
      <c r="D37" s="5" t="s">
        <v>46</v>
      </c>
      <c r="E37" s="5">
        <v>1</v>
      </c>
      <c r="F37" s="5">
        <v>1</v>
      </c>
      <c r="G37" s="5"/>
      <c r="H37" s="5"/>
    </row>
    <row r="38" spans="1:8" x14ac:dyDescent="0.35">
      <c r="A38" s="5">
        <v>102790553</v>
      </c>
      <c r="B38" s="5" t="s">
        <v>165</v>
      </c>
      <c r="C38" s="5" t="s">
        <v>83</v>
      </c>
      <c r="D38" s="5" t="s">
        <v>68</v>
      </c>
      <c r="E38" s="5">
        <v>1</v>
      </c>
      <c r="F38" s="5">
        <v>0</v>
      </c>
      <c r="G38" s="5"/>
      <c r="H38" s="5"/>
    </row>
    <row r="39" spans="1:8" x14ac:dyDescent="0.35">
      <c r="A39" s="5">
        <v>102751321</v>
      </c>
      <c r="B39" s="5" t="s">
        <v>165</v>
      </c>
      <c r="C39" s="5" t="s">
        <v>83</v>
      </c>
      <c r="D39" s="5" t="s">
        <v>48</v>
      </c>
      <c r="E39" s="5">
        <v>2</v>
      </c>
      <c r="F39" s="5">
        <v>2</v>
      </c>
      <c r="G39" s="5"/>
      <c r="H39" s="5"/>
    </row>
    <row r="40" spans="1:8" x14ac:dyDescent="0.35">
      <c r="A40" s="5">
        <v>102750941</v>
      </c>
      <c r="B40" s="5" t="s">
        <v>165</v>
      </c>
      <c r="C40" s="5" t="s">
        <v>83</v>
      </c>
      <c r="D40" s="5" t="s">
        <v>37</v>
      </c>
      <c r="E40" s="5">
        <v>2</v>
      </c>
      <c r="F40" s="5">
        <v>2</v>
      </c>
      <c r="G40" s="5"/>
      <c r="H40" s="5"/>
    </row>
    <row r="41" spans="1:8" x14ac:dyDescent="0.35">
      <c r="A41" s="5">
        <v>102751393</v>
      </c>
      <c r="B41" s="5" t="s">
        <v>165</v>
      </c>
      <c r="C41" s="5" t="s">
        <v>82</v>
      </c>
      <c r="D41" s="5" t="s">
        <v>5</v>
      </c>
      <c r="E41" s="5">
        <v>2</v>
      </c>
      <c r="F41" s="5">
        <v>1</v>
      </c>
      <c r="G41" s="5"/>
      <c r="H41" s="5"/>
    </row>
    <row r="42" spans="1:8" x14ac:dyDescent="0.35">
      <c r="A42" s="5">
        <v>102750605</v>
      </c>
      <c r="B42" s="5" t="s">
        <v>165</v>
      </c>
      <c r="C42" s="5" t="s">
        <v>82</v>
      </c>
      <c r="D42" s="5" t="s">
        <v>47</v>
      </c>
      <c r="E42" s="5">
        <v>8</v>
      </c>
      <c r="F42" s="5">
        <v>4</v>
      </c>
      <c r="G42" s="5"/>
      <c r="H42" s="5"/>
    </row>
    <row r="43" spans="1:8" x14ac:dyDescent="0.35">
      <c r="A43" s="5">
        <v>102750977</v>
      </c>
      <c r="B43" s="5" t="s">
        <v>165</v>
      </c>
      <c r="C43" s="5" t="s">
        <v>82</v>
      </c>
      <c r="D43" s="5" t="s">
        <v>3</v>
      </c>
      <c r="E43" s="5">
        <v>7</v>
      </c>
      <c r="F43" s="5">
        <v>6</v>
      </c>
      <c r="G43" s="5"/>
      <c r="H43" s="5"/>
    </row>
    <row r="44" spans="1:8" x14ac:dyDescent="0.35">
      <c r="A44" s="5">
        <v>102750817</v>
      </c>
      <c r="B44" s="5" t="s">
        <v>165</v>
      </c>
      <c r="C44" s="5" t="s">
        <v>82</v>
      </c>
      <c r="D44" s="5" t="s">
        <v>22</v>
      </c>
      <c r="E44" s="5">
        <v>7</v>
      </c>
      <c r="F44" s="5">
        <v>7</v>
      </c>
      <c r="G44" s="5"/>
      <c r="H44" s="5"/>
    </row>
    <row r="45" spans="1:8" x14ac:dyDescent="0.35">
      <c r="A45" s="5">
        <v>102790560</v>
      </c>
      <c r="B45" s="5" t="s">
        <v>165</v>
      </c>
      <c r="C45" s="5" t="s">
        <v>74</v>
      </c>
      <c r="D45" s="5" t="s">
        <v>41</v>
      </c>
      <c r="E45" s="5">
        <v>1</v>
      </c>
      <c r="F45" s="5">
        <v>1</v>
      </c>
      <c r="G45" s="5"/>
      <c r="H45" s="5"/>
    </row>
    <row r="46" spans="1:8" x14ac:dyDescent="0.35">
      <c r="A46" s="5">
        <v>102750095</v>
      </c>
      <c r="B46" s="5" t="s">
        <v>165</v>
      </c>
      <c r="C46" s="5" t="s">
        <v>74</v>
      </c>
      <c r="D46" s="5" t="s">
        <v>19</v>
      </c>
      <c r="E46" s="5">
        <v>2</v>
      </c>
      <c r="F46" s="5">
        <v>2</v>
      </c>
      <c r="G46" s="5"/>
      <c r="H46" s="5"/>
    </row>
    <row r="47" spans="1:8" x14ac:dyDescent="0.35">
      <c r="A47" s="5">
        <v>102751542</v>
      </c>
      <c r="B47" s="5" t="s">
        <v>165</v>
      </c>
      <c r="C47" s="5" t="s">
        <v>74</v>
      </c>
      <c r="D47" s="5" t="s">
        <v>25</v>
      </c>
      <c r="E47" s="5">
        <v>4</v>
      </c>
      <c r="F47" s="5">
        <v>4</v>
      </c>
      <c r="G47" s="5"/>
      <c r="H47" s="5"/>
    </row>
    <row r="48" spans="1:8" x14ac:dyDescent="0.35">
      <c r="A48" s="5">
        <v>102751181</v>
      </c>
      <c r="B48" s="5" t="s">
        <v>165</v>
      </c>
      <c r="C48" s="5" t="s">
        <v>74</v>
      </c>
      <c r="D48" s="5" t="s">
        <v>52</v>
      </c>
      <c r="E48" s="5">
        <v>5</v>
      </c>
      <c r="F48" s="5">
        <v>0</v>
      </c>
      <c r="G48" s="5"/>
      <c r="H48" s="5"/>
    </row>
    <row r="49" spans="1:8" x14ac:dyDescent="0.35">
      <c r="A49" s="5">
        <v>102750623</v>
      </c>
      <c r="B49" s="5" t="s">
        <v>165</v>
      </c>
      <c r="C49" s="5" t="s">
        <v>74</v>
      </c>
      <c r="D49" s="5" t="s">
        <v>8</v>
      </c>
      <c r="E49" s="5">
        <v>4</v>
      </c>
      <c r="F49" s="5">
        <v>1</v>
      </c>
      <c r="G49" s="5"/>
      <c r="H49" s="5"/>
    </row>
    <row r="50" spans="1:8" x14ac:dyDescent="0.35">
      <c r="A50" s="5">
        <v>102790292</v>
      </c>
      <c r="B50" s="5" t="s">
        <v>165</v>
      </c>
      <c r="C50" s="5" t="s">
        <v>74</v>
      </c>
      <c r="D50" s="5" t="s">
        <v>28</v>
      </c>
      <c r="E50" s="5">
        <v>4</v>
      </c>
      <c r="F50" s="5">
        <v>1</v>
      </c>
      <c r="G50" s="5"/>
      <c r="H50" s="5"/>
    </row>
    <row r="51" spans="1:8" x14ac:dyDescent="0.35">
      <c r="A51" s="5">
        <v>102790567</v>
      </c>
      <c r="B51" s="5" t="s">
        <v>165</v>
      </c>
      <c r="C51" s="5" t="s">
        <v>74</v>
      </c>
      <c r="D51" s="5" t="s">
        <v>63</v>
      </c>
      <c r="E51" s="5">
        <v>4</v>
      </c>
      <c r="F51" s="5">
        <v>1</v>
      </c>
      <c r="G51" s="5"/>
      <c r="H51" s="5"/>
    </row>
    <row r="52" spans="1:8" x14ac:dyDescent="0.35">
      <c r="A52" s="5">
        <v>102750968</v>
      </c>
      <c r="B52" s="5" t="s">
        <v>165</v>
      </c>
      <c r="C52" s="5" t="s">
        <v>74</v>
      </c>
      <c r="D52" s="5" t="s">
        <v>23</v>
      </c>
      <c r="E52" s="5">
        <v>5</v>
      </c>
      <c r="F52" s="5">
        <v>2</v>
      </c>
      <c r="G52" s="5"/>
      <c r="H52" s="5"/>
    </row>
    <row r="53" spans="1:8" x14ac:dyDescent="0.35">
      <c r="A53" s="5">
        <v>102790574</v>
      </c>
      <c r="B53" s="5" t="s">
        <v>165</v>
      </c>
      <c r="C53" s="5" t="s">
        <v>74</v>
      </c>
      <c r="D53" s="5" t="s">
        <v>59</v>
      </c>
      <c r="E53" s="5">
        <v>2</v>
      </c>
      <c r="F53" s="5">
        <v>2</v>
      </c>
      <c r="G53" s="5">
        <v>1</v>
      </c>
      <c r="H53" s="5">
        <v>1</v>
      </c>
    </row>
    <row r="54" spans="1:8" x14ac:dyDescent="0.35">
      <c r="A54" s="5">
        <v>102790581</v>
      </c>
      <c r="B54" s="5" t="s">
        <v>165</v>
      </c>
      <c r="C54" s="5" t="s">
        <v>74</v>
      </c>
      <c r="D54" s="5" t="s">
        <v>61</v>
      </c>
      <c r="E54" s="5">
        <v>1</v>
      </c>
      <c r="F54" s="5">
        <v>0</v>
      </c>
      <c r="G54" s="5">
        <v>1</v>
      </c>
      <c r="H54" s="5">
        <v>1</v>
      </c>
    </row>
    <row r="55" spans="1:8" x14ac:dyDescent="0.35">
      <c r="A55" s="5">
        <v>102790588</v>
      </c>
      <c r="B55" s="5" t="s">
        <v>165</v>
      </c>
      <c r="C55" s="5" t="s">
        <v>74</v>
      </c>
      <c r="D55" s="5" t="s">
        <v>62</v>
      </c>
      <c r="E55" s="5">
        <v>1</v>
      </c>
      <c r="F55" s="5">
        <v>1</v>
      </c>
      <c r="G55" s="5">
        <v>1</v>
      </c>
      <c r="H55" s="5">
        <v>1</v>
      </c>
    </row>
    <row r="56" spans="1:8" x14ac:dyDescent="0.35">
      <c r="A56" s="5">
        <v>102790595</v>
      </c>
      <c r="B56" s="5" t="s">
        <v>165</v>
      </c>
      <c r="C56" s="5" t="s">
        <v>74</v>
      </c>
      <c r="D56" s="5" t="s">
        <v>64</v>
      </c>
      <c r="E56" s="5">
        <v>1</v>
      </c>
      <c r="F56" s="5">
        <v>1</v>
      </c>
      <c r="G56" s="5"/>
      <c r="H56" s="5"/>
    </row>
    <row r="57" spans="1:8" x14ac:dyDescent="0.35">
      <c r="A57" s="5">
        <v>102790602</v>
      </c>
      <c r="B57" s="5" t="s">
        <v>165</v>
      </c>
      <c r="C57" s="5" t="s">
        <v>74</v>
      </c>
      <c r="D57" s="5" t="s">
        <v>69</v>
      </c>
      <c r="E57" s="5">
        <v>9</v>
      </c>
      <c r="F57" s="5">
        <v>9</v>
      </c>
      <c r="G57" s="5"/>
      <c r="H57" s="5"/>
    </row>
    <row r="58" spans="1:8" x14ac:dyDescent="0.35">
      <c r="A58" s="5">
        <v>102790609</v>
      </c>
      <c r="B58" s="5" t="s">
        <v>165</v>
      </c>
      <c r="C58" s="5" t="s">
        <v>74</v>
      </c>
      <c r="D58" s="5" t="s">
        <v>70</v>
      </c>
      <c r="E58" s="5">
        <v>4</v>
      </c>
      <c r="F58" s="5">
        <v>4</v>
      </c>
      <c r="G58" s="5"/>
      <c r="H58" s="5"/>
    </row>
    <row r="59" spans="1:8" x14ac:dyDescent="0.35">
      <c r="A59" s="5">
        <v>102790371</v>
      </c>
      <c r="B59" s="5" t="s">
        <v>165</v>
      </c>
      <c r="C59" s="5" t="s">
        <v>85</v>
      </c>
      <c r="D59" s="5" t="s">
        <v>54</v>
      </c>
      <c r="E59" s="5">
        <v>3</v>
      </c>
      <c r="F59" s="5">
        <v>2</v>
      </c>
      <c r="G59" s="5">
        <v>1</v>
      </c>
      <c r="H59" s="5">
        <v>1</v>
      </c>
    </row>
    <row r="60" spans="1:8" x14ac:dyDescent="0.35">
      <c r="A60" s="5">
        <v>102790385</v>
      </c>
      <c r="B60" s="5" t="s">
        <v>165</v>
      </c>
      <c r="C60" s="5" t="s">
        <v>85</v>
      </c>
      <c r="D60" s="5" t="s">
        <v>60</v>
      </c>
      <c r="E60" s="5">
        <v>11</v>
      </c>
      <c r="F60" s="5">
        <v>3</v>
      </c>
      <c r="G60" s="5">
        <v>1</v>
      </c>
      <c r="H60" s="5">
        <v>1</v>
      </c>
    </row>
    <row r="61" spans="1:8" x14ac:dyDescent="0.35">
      <c r="A61" s="5">
        <v>102790392</v>
      </c>
      <c r="B61" s="5" t="s">
        <v>165</v>
      </c>
      <c r="C61" s="5" t="s">
        <v>85</v>
      </c>
      <c r="D61" s="5" t="s">
        <v>58</v>
      </c>
      <c r="E61" s="5">
        <v>5</v>
      </c>
      <c r="F61" s="5">
        <v>2</v>
      </c>
      <c r="G61" s="5">
        <v>1</v>
      </c>
      <c r="H61" s="5">
        <v>1</v>
      </c>
    </row>
    <row r="62" spans="1:8" x14ac:dyDescent="0.35">
      <c r="A62" s="5">
        <v>102790399</v>
      </c>
      <c r="B62" s="5" t="s">
        <v>165</v>
      </c>
      <c r="C62" s="5" t="s">
        <v>86</v>
      </c>
      <c r="D62" s="5" t="s">
        <v>26</v>
      </c>
      <c r="E62" s="5">
        <v>3</v>
      </c>
      <c r="F62" s="5">
        <v>3</v>
      </c>
      <c r="G62" s="5"/>
      <c r="H62" s="5"/>
    </row>
    <row r="63" spans="1:8" x14ac:dyDescent="0.35">
      <c r="A63" s="5">
        <v>102790406</v>
      </c>
      <c r="B63" s="5" t="s">
        <v>165</v>
      </c>
      <c r="C63" s="5" t="s">
        <v>86</v>
      </c>
      <c r="D63" s="5" t="s">
        <v>25</v>
      </c>
      <c r="E63" s="5">
        <v>5</v>
      </c>
      <c r="F63" s="5">
        <v>5</v>
      </c>
      <c r="G63" s="5">
        <v>1</v>
      </c>
      <c r="H63" s="5">
        <v>1</v>
      </c>
    </row>
    <row r="64" spans="1:8" x14ac:dyDescent="0.35">
      <c r="A64" s="5">
        <v>102790413</v>
      </c>
      <c r="B64" s="5" t="s">
        <v>165</v>
      </c>
      <c r="C64" s="5" t="s">
        <v>86</v>
      </c>
      <c r="D64" s="5" t="s">
        <v>3</v>
      </c>
      <c r="E64" s="5">
        <v>9</v>
      </c>
      <c r="F64" s="5">
        <v>9</v>
      </c>
      <c r="G64" s="5"/>
      <c r="H64" s="5"/>
    </row>
    <row r="65" spans="1:8" x14ac:dyDescent="0.35">
      <c r="A65" s="5">
        <v>102790420</v>
      </c>
      <c r="B65" s="5" t="s">
        <v>165</v>
      </c>
      <c r="C65" s="5" t="s">
        <v>86</v>
      </c>
      <c r="D65" s="5" t="s">
        <v>22</v>
      </c>
      <c r="E65" s="5">
        <v>6</v>
      </c>
      <c r="F65" s="5">
        <v>6</v>
      </c>
      <c r="G65" s="5"/>
      <c r="H65" s="5"/>
    </row>
    <row r="66" spans="1:8" x14ac:dyDescent="0.35">
      <c r="A66" s="5">
        <v>102790616</v>
      </c>
      <c r="B66" s="5" t="s">
        <v>165</v>
      </c>
      <c r="C66" s="5" t="s">
        <v>86</v>
      </c>
      <c r="D66" s="5" t="s">
        <v>24</v>
      </c>
      <c r="E66" s="5">
        <v>5</v>
      </c>
      <c r="F66" s="5">
        <v>5</v>
      </c>
      <c r="G66" s="5">
        <v>1</v>
      </c>
      <c r="H66" s="5">
        <v>1</v>
      </c>
    </row>
    <row r="67" spans="1:8" x14ac:dyDescent="0.35">
      <c r="A67" s="5">
        <v>102790427</v>
      </c>
      <c r="B67" s="5" t="s">
        <v>165</v>
      </c>
      <c r="C67" s="5" t="s">
        <v>86</v>
      </c>
      <c r="D67" s="5" t="s">
        <v>20</v>
      </c>
      <c r="E67" s="5">
        <v>2</v>
      </c>
      <c r="F67" s="5">
        <v>2</v>
      </c>
      <c r="G67" s="5"/>
      <c r="H67" s="5"/>
    </row>
    <row r="68" spans="1:8" x14ac:dyDescent="0.35">
      <c r="A68" s="5">
        <v>102790434</v>
      </c>
      <c r="B68" s="5" t="s">
        <v>165</v>
      </c>
      <c r="C68" s="5" t="s">
        <v>86</v>
      </c>
      <c r="D68" s="5" t="s">
        <v>10</v>
      </c>
      <c r="E68" s="5">
        <v>4</v>
      </c>
      <c r="F68" s="5">
        <v>4</v>
      </c>
      <c r="G68" s="5"/>
      <c r="H68" s="5"/>
    </row>
    <row r="69" spans="1:8" x14ac:dyDescent="0.35">
      <c r="A69" s="5">
        <v>102790441</v>
      </c>
      <c r="B69" s="5" t="s">
        <v>165</v>
      </c>
      <c r="C69" s="5" t="s">
        <v>86</v>
      </c>
      <c r="D69" s="5" t="s">
        <v>40</v>
      </c>
      <c r="E69" s="5">
        <v>6</v>
      </c>
      <c r="F69" s="5">
        <v>6</v>
      </c>
      <c r="G69" s="5"/>
      <c r="H69" s="5"/>
    </row>
    <row r="70" spans="1:8" x14ac:dyDescent="0.35">
      <c r="A70" s="5">
        <v>102790448</v>
      </c>
      <c r="B70" s="5" t="s">
        <v>165</v>
      </c>
      <c r="C70" s="5" t="s">
        <v>86</v>
      </c>
      <c r="D70" s="5" t="s">
        <v>38</v>
      </c>
      <c r="E70" s="5">
        <v>6</v>
      </c>
      <c r="F70" s="5">
        <v>6</v>
      </c>
      <c r="G70" s="5"/>
      <c r="H70" s="5"/>
    </row>
    <row r="71" spans="1:8" x14ac:dyDescent="0.35">
      <c r="A71" s="5">
        <v>102750377</v>
      </c>
      <c r="B71" s="5" t="s">
        <v>165</v>
      </c>
      <c r="C71" s="5" t="s">
        <v>78</v>
      </c>
      <c r="D71" s="5" t="s">
        <v>49</v>
      </c>
      <c r="E71" s="5">
        <v>6</v>
      </c>
      <c r="F71" s="5">
        <v>6</v>
      </c>
      <c r="G71" s="5"/>
      <c r="H71" s="5"/>
    </row>
    <row r="72" spans="1:8" x14ac:dyDescent="0.35">
      <c r="A72" s="5">
        <v>102751578</v>
      </c>
      <c r="B72" s="5" t="s">
        <v>165</v>
      </c>
      <c r="C72" s="5" t="s">
        <v>78</v>
      </c>
      <c r="D72" s="5" t="s">
        <v>9</v>
      </c>
      <c r="E72" s="5">
        <v>7</v>
      </c>
      <c r="F72" s="5">
        <v>6</v>
      </c>
      <c r="G72" s="5"/>
      <c r="H72" s="5"/>
    </row>
    <row r="73" spans="1:8" x14ac:dyDescent="0.35">
      <c r="A73" s="5">
        <v>102750395</v>
      </c>
      <c r="B73" s="5" t="s">
        <v>165</v>
      </c>
      <c r="C73" s="5" t="s">
        <v>78</v>
      </c>
      <c r="D73" s="5" t="s">
        <v>18</v>
      </c>
      <c r="E73" s="5">
        <v>4</v>
      </c>
      <c r="F73" s="5">
        <v>2</v>
      </c>
      <c r="G73" s="5">
        <v>1</v>
      </c>
      <c r="H73" s="5">
        <v>1</v>
      </c>
    </row>
    <row r="74" spans="1:8" x14ac:dyDescent="0.35">
      <c r="A74" s="5">
        <v>102751533</v>
      </c>
      <c r="B74" s="5" t="s">
        <v>165</v>
      </c>
      <c r="C74" s="5" t="s">
        <v>78</v>
      </c>
      <c r="D74" s="5" t="s">
        <v>38</v>
      </c>
      <c r="E74" s="5">
        <v>7</v>
      </c>
      <c r="F74" s="5">
        <v>0</v>
      </c>
      <c r="G74" s="5"/>
      <c r="H74" s="5"/>
    </row>
    <row r="75" spans="1:8" x14ac:dyDescent="0.35">
      <c r="A75" s="5">
        <v>102750677</v>
      </c>
      <c r="B75" s="5" t="s">
        <v>165</v>
      </c>
      <c r="C75" s="5" t="s">
        <v>79</v>
      </c>
      <c r="D75" s="5" t="s">
        <v>26</v>
      </c>
      <c r="E75" s="5">
        <v>3</v>
      </c>
      <c r="F75" s="5">
        <v>3</v>
      </c>
      <c r="G75" s="5">
        <v>1</v>
      </c>
      <c r="H75" s="5">
        <v>1</v>
      </c>
    </row>
    <row r="76" spans="1:8" x14ac:dyDescent="0.35">
      <c r="A76" s="5">
        <v>102750711</v>
      </c>
      <c r="B76" s="5" t="s">
        <v>165</v>
      </c>
      <c r="C76" s="5" t="s">
        <v>79</v>
      </c>
      <c r="D76" s="5" t="s">
        <v>3</v>
      </c>
      <c r="E76" s="5">
        <v>8</v>
      </c>
      <c r="F76" s="5">
        <v>8</v>
      </c>
      <c r="G76" s="5">
        <v>2</v>
      </c>
      <c r="H76" s="5">
        <v>2</v>
      </c>
    </row>
    <row r="77" spans="1:8" x14ac:dyDescent="0.35">
      <c r="A77" s="5">
        <v>102750844</v>
      </c>
      <c r="B77" s="5" t="s">
        <v>165</v>
      </c>
      <c r="C77" s="5" t="s">
        <v>79</v>
      </c>
      <c r="D77" s="5" t="s">
        <v>22</v>
      </c>
      <c r="E77" s="5">
        <v>7</v>
      </c>
      <c r="F77" s="5">
        <v>7</v>
      </c>
      <c r="G77" s="5"/>
      <c r="H77" s="5"/>
    </row>
    <row r="78" spans="1:8" x14ac:dyDescent="0.35">
      <c r="A78" s="5">
        <v>102750465</v>
      </c>
      <c r="B78" s="5" t="s">
        <v>165</v>
      </c>
      <c r="C78" s="5" t="s">
        <v>79</v>
      </c>
      <c r="D78" s="5" t="s">
        <v>18</v>
      </c>
      <c r="E78" s="5">
        <v>4</v>
      </c>
      <c r="F78" s="5">
        <v>2</v>
      </c>
      <c r="G78" s="5"/>
      <c r="H78" s="5"/>
    </row>
    <row r="79" spans="1:8" x14ac:dyDescent="0.35">
      <c r="A79" s="5">
        <v>102790623</v>
      </c>
      <c r="B79" s="5" t="s">
        <v>165</v>
      </c>
      <c r="C79" s="5" t="s">
        <v>81</v>
      </c>
      <c r="D79" s="5" t="s">
        <v>71</v>
      </c>
      <c r="E79" s="5">
        <v>6</v>
      </c>
      <c r="F79" s="5">
        <v>6</v>
      </c>
      <c r="G79" s="5"/>
      <c r="H79" s="5"/>
    </row>
    <row r="80" spans="1:8" x14ac:dyDescent="0.35">
      <c r="A80" s="5">
        <v>102790216</v>
      </c>
      <c r="B80" s="5" t="s">
        <v>165</v>
      </c>
      <c r="C80" s="5" t="s">
        <v>81</v>
      </c>
      <c r="D80" s="5" t="s">
        <v>6</v>
      </c>
      <c r="E80" s="5">
        <v>5</v>
      </c>
      <c r="F80" s="5">
        <v>2</v>
      </c>
      <c r="G80" s="5">
        <v>1</v>
      </c>
      <c r="H80" s="5">
        <v>1</v>
      </c>
    </row>
    <row r="81" spans="1:8" x14ac:dyDescent="0.35">
      <c r="A81" s="5">
        <v>102751154</v>
      </c>
      <c r="B81" s="5" t="s">
        <v>165</v>
      </c>
      <c r="C81" s="5" t="s">
        <v>81</v>
      </c>
      <c r="D81" s="5" t="s">
        <v>1</v>
      </c>
      <c r="E81" s="5">
        <v>3</v>
      </c>
      <c r="F81" s="5">
        <v>3</v>
      </c>
      <c r="G81" s="5"/>
      <c r="H81" s="5"/>
    </row>
    <row r="82" spans="1:8" x14ac:dyDescent="0.35">
      <c r="A82" s="5">
        <v>102790240</v>
      </c>
      <c r="B82" s="5" t="s">
        <v>165</v>
      </c>
      <c r="C82" s="5" t="s">
        <v>81</v>
      </c>
      <c r="D82" s="5" t="s">
        <v>0</v>
      </c>
      <c r="E82" s="5">
        <v>1</v>
      </c>
      <c r="F82" s="5">
        <v>1</v>
      </c>
      <c r="G82" s="5">
        <v>1</v>
      </c>
      <c r="H82" s="5">
        <v>1</v>
      </c>
    </row>
    <row r="83" spans="1:8" x14ac:dyDescent="0.35">
      <c r="A83" s="5">
        <v>102751145</v>
      </c>
      <c r="B83" s="5" t="s">
        <v>165</v>
      </c>
      <c r="C83" s="5" t="s">
        <v>81</v>
      </c>
      <c r="D83" s="5" t="s">
        <v>55</v>
      </c>
      <c r="E83" s="5">
        <v>11</v>
      </c>
      <c r="F83" s="5">
        <v>11</v>
      </c>
      <c r="G83" s="5"/>
      <c r="H83" s="5"/>
    </row>
    <row r="84" spans="1:8" x14ac:dyDescent="0.35">
      <c r="A84" s="5">
        <v>102751524</v>
      </c>
      <c r="B84" s="5" t="s">
        <v>165</v>
      </c>
      <c r="C84" s="5" t="s">
        <v>81</v>
      </c>
      <c r="D84" s="5" t="s">
        <v>57</v>
      </c>
      <c r="E84" s="5">
        <v>1</v>
      </c>
      <c r="F84" s="5">
        <v>0</v>
      </c>
      <c r="G84" s="5"/>
      <c r="H84" s="5"/>
    </row>
    <row r="85" spans="1:8" x14ac:dyDescent="0.35">
      <c r="A85" s="5">
        <v>102751109</v>
      </c>
      <c r="B85" s="5" t="s">
        <v>165</v>
      </c>
      <c r="C85" s="5" t="s">
        <v>81</v>
      </c>
      <c r="D85" s="5" t="s">
        <v>43</v>
      </c>
      <c r="E85" s="5">
        <v>3</v>
      </c>
      <c r="F85" s="5">
        <v>3</v>
      </c>
      <c r="G85" s="5"/>
      <c r="H85" s="5"/>
    </row>
    <row r="86" spans="1:8" x14ac:dyDescent="0.35">
      <c r="A86" s="5">
        <v>102750774</v>
      </c>
      <c r="B86" s="5" t="s">
        <v>165</v>
      </c>
      <c r="C86" s="5" t="s">
        <v>81</v>
      </c>
      <c r="D86" s="5" t="s">
        <v>20</v>
      </c>
      <c r="E86" s="5">
        <v>4</v>
      </c>
      <c r="F86" s="5">
        <v>4</v>
      </c>
      <c r="G86" s="5"/>
      <c r="H86" s="5"/>
    </row>
    <row r="87" spans="1:8" x14ac:dyDescent="0.35">
      <c r="A87" s="5">
        <v>102750598</v>
      </c>
      <c r="B87" s="5" t="s">
        <v>165</v>
      </c>
      <c r="C87" s="5" t="s">
        <v>81</v>
      </c>
      <c r="D87" s="5" t="s">
        <v>42</v>
      </c>
      <c r="E87" s="5">
        <v>6</v>
      </c>
      <c r="F87" s="5">
        <v>6</v>
      </c>
      <c r="G87" s="5"/>
      <c r="H87" s="5"/>
    </row>
    <row r="88" spans="1:8" x14ac:dyDescent="0.35">
      <c r="A88" s="5">
        <v>102790233</v>
      </c>
      <c r="B88" s="5" t="s">
        <v>165</v>
      </c>
      <c r="C88" s="5" t="s">
        <v>81</v>
      </c>
      <c r="D88" s="5" t="s">
        <v>32</v>
      </c>
      <c r="E88" s="5">
        <v>3</v>
      </c>
      <c r="F88" s="5">
        <v>3</v>
      </c>
      <c r="G88" s="5"/>
      <c r="H88" s="5"/>
    </row>
    <row r="89" spans="1:8" x14ac:dyDescent="0.35">
      <c r="A89" s="5">
        <v>102750526</v>
      </c>
      <c r="B89" s="5" t="s">
        <v>165</v>
      </c>
      <c r="C89" s="5" t="s">
        <v>80</v>
      </c>
      <c r="D89" s="5" t="s">
        <v>6</v>
      </c>
      <c r="E89" s="5">
        <v>6</v>
      </c>
      <c r="F89" s="5">
        <v>6</v>
      </c>
      <c r="G89" s="5"/>
      <c r="H89" s="5"/>
    </row>
    <row r="90" spans="1:8" x14ac:dyDescent="0.35">
      <c r="A90" s="5">
        <v>102750686</v>
      </c>
      <c r="B90" s="5" t="s">
        <v>165</v>
      </c>
      <c r="C90" s="5" t="s">
        <v>80</v>
      </c>
      <c r="D90" s="5" t="s">
        <v>26</v>
      </c>
      <c r="E90" s="5">
        <v>10</v>
      </c>
      <c r="F90" s="5">
        <v>9</v>
      </c>
      <c r="G90" s="5">
        <v>1</v>
      </c>
      <c r="H90" s="5">
        <v>1</v>
      </c>
    </row>
    <row r="91" spans="1:8" x14ac:dyDescent="0.35">
      <c r="A91" s="5">
        <v>102790293</v>
      </c>
      <c r="B91" s="5" t="s">
        <v>165</v>
      </c>
      <c r="C91" s="5" t="s">
        <v>80</v>
      </c>
      <c r="D91" s="5" t="s">
        <v>31</v>
      </c>
      <c r="E91" s="5">
        <v>7</v>
      </c>
      <c r="F91" s="5">
        <v>6</v>
      </c>
      <c r="G91" s="5"/>
      <c r="H91" s="5"/>
    </row>
    <row r="92" spans="1:8" x14ac:dyDescent="0.35">
      <c r="A92" s="5">
        <v>102751127</v>
      </c>
      <c r="B92" s="5" t="s">
        <v>165</v>
      </c>
      <c r="C92" s="5" t="s">
        <v>80</v>
      </c>
      <c r="D92" s="5" t="s">
        <v>24</v>
      </c>
      <c r="E92" s="5">
        <v>10</v>
      </c>
      <c r="F92" s="5">
        <v>10</v>
      </c>
      <c r="G92" s="5">
        <v>1</v>
      </c>
      <c r="H92" s="5">
        <v>1</v>
      </c>
    </row>
    <row r="93" spans="1:8" x14ac:dyDescent="0.35">
      <c r="A93" s="5">
        <v>102751436</v>
      </c>
      <c r="B93" s="5" t="s">
        <v>165</v>
      </c>
      <c r="C93" s="5" t="s">
        <v>80</v>
      </c>
      <c r="D93" s="5" t="s">
        <v>33</v>
      </c>
      <c r="E93" s="5">
        <v>12</v>
      </c>
      <c r="F93" s="5">
        <v>12</v>
      </c>
      <c r="G93" s="5"/>
      <c r="H93" s="5"/>
    </row>
    <row r="94" spans="1:8" x14ac:dyDescent="0.35">
      <c r="A94" s="5">
        <v>102790455</v>
      </c>
      <c r="B94" s="5" t="s">
        <v>165</v>
      </c>
      <c r="C94" s="5" t="s">
        <v>80</v>
      </c>
      <c r="D94" s="5" t="s">
        <v>4</v>
      </c>
      <c r="E94" s="5">
        <v>16</v>
      </c>
      <c r="F94" s="5">
        <v>4</v>
      </c>
      <c r="G94" s="5"/>
      <c r="H94" s="5"/>
    </row>
    <row r="95" spans="1:8" x14ac:dyDescent="0.35">
      <c r="A95" s="5">
        <v>102751506</v>
      </c>
      <c r="B95" s="5" t="s">
        <v>165</v>
      </c>
      <c r="C95" s="5" t="s">
        <v>80</v>
      </c>
      <c r="D95" s="5" t="s">
        <v>27</v>
      </c>
      <c r="E95" s="5">
        <v>2</v>
      </c>
      <c r="F95" s="5">
        <v>0</v>
      </c>
      <c r="G95" s="5"/>
      <c r="H95" s="5"/>
    </row>
    <row r="96" spans="1:8" s="1" customFormat="1" x14ac:dyDescent="0.35">
      <c r="A96" s="5">
        <v>102710439</v>
      </c>
      <c r="B96" s="4" t="s">
        <v>163</v>
      </c>
      <c r="C96" s="4" t="s">
        <v>88</v>
      </c>
      <c r="D96" s="4" t="s">
        <v>89</v>
      </c>
      <c r="E96" s="5">
        <v>3</v>
      </c>
      <c r="F96" s="5">
        <v>3</v>
      </c>
      <c r="G96" s="4"/>
      <c r="H96" s="4"/>
    </row>
    <row r="97" spans="1:8" s="1" customFormat="1" x14ac:dyDescent="0.35">
      <c r="A97" s="5">
        <v>102710509</v>
      </c>
      <c r="B97" s="4" t="s">
        <v>163</v>
      </c>
      <c r="C97" s="4" t="s">
        <v>88</v>
      </c>
      <c r="D97" s="4" t="s">
        <v>90</v>
      </c>
      <c r="E97" s="5">
        <v>2</v>
      </c>
      <c r="F97" s="5">
        <v>2</v>
      </c>
      <c r="G97" s="5">
        <v>1</v>
      </c>
      <c r="H97" s="5">
        <v>1</v>
      </c>
    </row>
    <row r="98" spans="1:8" s="1" customFormat="1" x14ac:dyDescent="0.35">
      <c r="A98" s="5">
        <v>102710448</v>
      </c>
      <c r="B98" s="4" t="s">
        <v>163</v>
      </c>
      <c r="C98" s="4" t="s">
        <v>88</v>
      </c>
      <c r="D98" s="4" t="s">
        <v>91</v>
      </c>
      <c r="E98" s="5">
        <v>4</v>
      </c>
      <c r="F98" s="5">
        <v>4</v>
      </c>
      <c r="G98" s="5">
        <v>2</v>
      </c>
      <c r="H98" s="5">
        <v>2</v>
      </c>
    </row>
    <row r="99" spans="1:8" s="1" customFormat="1" x14ac:dyDescent="0.35">
      <c r="A99" s="5">
        <v>102710457</v>
      </c>
      <c r="B99" s="4" t="s">
        <v>163</v>
      </c>
      <c r="C99" s="4" t="s">
        <v>88</v>
      </c>
      <c r="D99" s="4" t="s">
        <v>92</v>
      </c>
      <c r="E99" s="5">
        <v>4</v>
      </c>
      <c r="F99" s="5">
        <v>4</v>
      </c>
      <c r="G99" s="5">
        <v>1</v>
      </c>
      <c r="H99" s="5">
        <v>1</v>
      </c>
    </row>
    <row r="100" spans="1:8" s="1" customFormat="1" x14ac:dyDescent="0.35">
      <c r="A100" s="5">
        <v>102710466</v>
      </c>
      <c r="B100" s="4" t="s">
        <v>163</v>
      </c>
      <c r="C100" s="4" t="s">
        <v>88</v>
      </c>
      <c r="D100" s="4" t="s">
        <v>93</v>
      </c>
      <c r="E100" s="5">
        <v>1</v>
      </c>
      <c r="F100" s="5">
        <v>1</v>
      </c>
      <c r="G100" s="4"/>
      <c r="H100" s="4"/>
    </row>
    <row r="101" spans="1:8" s="1" customFormat="1" x14ac:dyDescent="0.35">
      <c r="A101" s="5">
        <v>102710475</v>
      </c>
      <c r="B101" s="4" t="s">
        <v>163</v>
      </c>
      <c r="C101" s="4" t="s">
        <v>88</v>
      </c>
      <c r="D101" s="4" t="s">
        <v>94</v>
      </c>
      <c r="E101" s="5">
        <v>1</v>
      </c>
      <c r="F101" s="5">
        <v>1</v>
      </c>
      <c r="G101" s="5">
        <v>1</v>
      </c>
      <c r="H101" s="5">
        <v>1</v>
      </c>
    </row>
    <row r="102" spans="1:8" s="1" customFormat="1" x14ac:dyDescent="0.35">
      <c r="A102" s="5">
        <v>102790315</v>
      </c>
      <c r="B102" s="4" t="s">
        <v>163</v>
      </c>
      <c r="C102" s="4" t="s">
        <v>88</v>
      </c>
      <c r="D102" s="4" t="s">
        <v>95</v>
      </c>
      <c r="E102" s="5">
        <v>2</v>
      </c>
      <c r="F102" s="5">
        <v>1</v>
      </c>
      <c r="G102" s="5">
        <v>2</v>
      </c>
      <c r="H102" s="5">
        <v>2</v>
      </c>
    </row>
    <row r="103" spans="1:8" s="1" customFormat="1" x14ac:dyDescent="0.35">
      <c r="A103" s="5">
        <v>102790242</v>
      </c>
      <c r="B103" s="4" t="s">
        <v>163</v>
      </c>
      <c r="C103" s="4" t="s">
        <v>96</v>
      </c>
      <c r="D103" s="4" t="s">
        <v>97</v>
      </c>
      <c r="E103" s="5">
        <v>4</v>
      </c>
      <c r="F103" s="5">
        <v>4</v>
      </c>
      <c r="G103" s="5">
        <v>1</v>
      </c>
      <c r="H103" s="5">
        <v>1</v>
      </c>
    </row>
    <row r="104" spans="1:8" s="1" customFormat="1" x14ac:dyDescent="0.35">
      <c r="A104" s="5">
        <v>102790184</v>
      </c>
      <c r="B104" s="4" t="s">
        <v>163</v>
      </c>
      <c r="C104" s="4" t="s">
        <v>96</v>
      </c>
      <c r="D104" s="4" t="s">
        <v>98</v>
      </c>
      <c r="E104" s="5">
        <v>5</v>
      </c>
      <c r="F104" s="5">
        <v>0</v>
      </c>
      <c r="G104" s="4"/>
      <c r="H104" s="4"/>
    </row>
    <row r="105" spans="1:8" s="1" customFormat="1" x14ac:dyDescent="0.35">
      <c r="A105" s="5">
        <v>102710872</v>
      </c>
      <c r="B105" s="4" t="s">
        <v>163</v>
      </c>
      <c r="C105" s="4" t="s">
        <v>99</v>
      </c>
      <c r="D105" s="4" t="s">
        <v>100</v>
      </c>
      <c r="E105" s="5">
        <v>5</v>
      </c>
      <c r="F105" s="5">
        <v>5</v>
      </c>
      <c r="G105" s="4"/>
      <c r="H105" s="4"/>
    </row>
    <row r="106" spans="1:8" s="1" customFormat="1" x14ac:dyDescent="0.35">
      <c r="A106" s="5">
        <v>102710899</v>
      </c>
      <c r="B106" s="4" t="s">
        <v>163</v>
      </c>
      <c r="C106" s="4" t="s">
        <v>99</v>
      </c>
      <c r="D106" s="4" t="s">
        <v>101</v>
      </c>
      <c r="E106" s="5">
        <v>1</v>
      </c>
      <c r="F106" s="5">
        <v>0</v>
      </c>
      <c r="G106" s="4"/>
      <c r="H106" s="4"/>
    </row>
    <row r="107" spans="1:8" s="1" customFormat="1" x14ac:dyDescent="0.35">
      <c r="A107" s="5">
        <v>102710951</v>
      </c>
      <c r="B107" s="4" t="s">
        <v>163</v>
      </c>
      <c r="C107" s="4" t="s">
        <v>99</v>
      </c>
      <c r="D107" s="4" t="s">
        <v>102</v>
      </c>
      <c r="E107" s="5">
        <v>2</v>
      </c>
      <c r="F107" s="5">
        <v>2</v>
      </c>
      <c r="G107" s="5">
        <v>2</v>
      </c>
      <c r="H107" s="5">
        <v>2</v>
      </c>
    </row>
    <row r="108" spans="1:8" s="1" customFormat="1" x14ac:dyDescent="0.35">
      <c r="A108" s="5">
        <v>102700311</v>
      </c>
      <c r="B108" s="4" t="s">
        <v>163</v>
      </c>
      <c r="C108" s="4" t="s">
        <v>103</v>
      </c>
      <c r="D108" s="4" t="s">
        <v>87</v>
      </c>
      <c r="E108" s="5">
        <v>3</v>
      </c>
      <c r="F108" s="5">
        <v>3</v>
      </c>
      <c r="G108" s="4"/>
      <c r="H108" s="4"/>
    </row>
    <row r="109" spans="1:8" s="1" customFormat="1" x14ac:dyDescent="0.35">
      <c r="A109" s="5">
        <v>102790235</v>
      </c>
      <c r="B109" s="4" t="s">
        <v>163</v>
      </c>
      <c r="C109" s="4" t="s">
        <v>103</v>
      </c>
      <c r="D109" s="4" t="s">
        <v>104</v>
      </c>
      <c r="E109" s="5">
        <v>2</v>
      </c>
      <c r="F109" s="5">
        <v>2</v>
      </c>
      <c r="G109" s="4"/>
      <c r="H109" s="4"/>
    </row>
    <row r="110" spans="1:8" s="1" customFormat="1" x14ac:dyDescent="0.35">
      <c r="A110" s="5">
        <v>102700325</v>
      </c>
      <c r="B110" s="4" t="s">
        <v>163</v>
      </c>
      <c r="C110" s="4" t="s">
        <v>103</v>
      </c>
      <c r="D110" s="4" t="s">
        <v>105</v>
      </c>
      <c r="E110" s="5">
        <v>3</v>
      </c>
      <c r="F110" s="5">
        <v>3</v>
      </c>
      <c r="G110" s="4"/>
      <c r="H110" s="4"/>
    </row>
    <row r="111" spans="1:8" s="1" customFormat="1" x14ac:dyDescent="0.35">
      <c r="A111" s="5">
        <v>102790462</v>
      </c>
      <c r="B111" s="4" t="s">
        <v>163</v>
      </c>
      <c r="C111" s="4" t="s">
        <v>106</v>
      </c>
      <c r="D111" s="4" t="s">
        <v>107</v>
      </c>
      <c r="E111" s="5">
        <v>1</v>
      </c>
      <c r="F111" s="5">
        <v>1</v>
      </c>
      <c r="G111" s="4"/>
      <c r="H111" s="4"/>
    </row>
    <row r="112" spans="1:8" s="1" customFormat="1" x14ac:dyDescent="0.35">
      <c r="A112" s="5">
        <v>102790469</v>
      </c>
      <c r="B112" s="4" t="s">
        <v>163</v>
      </c>
      <c r="C112" s="4" t="s">
        <v>106</v>
      </c>
      <c r="D112" s="4" t="s">
        <v>108</v>
      </c>
      <c r="E112" s="5">
        <v>2</v>
      </c>
      <c r="F112" s="5">
        <v>2</v>
      </c>
      <c r="G112" s="4"/>
      <c r="H112" s="4"/>
    </row>
    <row r="113" spans="1:8" s="1" customFormat="1" x14ac:dyDescent="0.35">
      <c r="A113" s="5">
        <v>102710493</v>
      </c>
      <c r="B113" s="4" t="s">
        <v>163</v>
      </c>
      <c r="C113" s="4" t="s">
        <v>106</v>
      </c>
      <c r="D113" s="4" t="s">
        <v>109</v>
      </c>
      <c r="E113" s="5">
        <v>1</v>
      </c>
      <c r="F113" s="5">
        <v>1</v>
      </c>
      <c r="G113" s="4"/>
      <c r="H113" s="4"/>
    </row>
    <row r="114" spans="1:8" s="1" customFormat="1" x14ac:dyDescent="0.35">
      <c r="A114" s="5">
        <v>102710121</v>
      </c>
      <c r="B114" s="4" t="s">
        <v>163</v>
      </c>
      <c r="C114" s="4" t="s">
        <v>110</v>
      </c>
      <c r="D114" s="4" t="s">
        <v>111</v>
      </c>
      <c r="E114" s="5">
        <v>1</v>
      </c>
      <c r="F114" s="5">
        <v>1</v>
      </c>
      <c r="G114" s="4"/>
      <c r="H114" s="4"/>
    </row>
    <row r="115" spans="1:8" s="1" customFormat="1" x14ac:dyDescent="0.35">
      <c r="A115" s="5">
        <v>102710033</v>
      </c>
      <c r="B115" s="4" t="s">
        <v>163</v>
      </c>
      <c r="C115" s="4" t="s">
        <v>110</v>
      </c>
      <c r="D115" s="4" t="s">
        <v>112</v>
      </c>
      <c r="E115" s="5">
        <v>8</v>
      </c>
      <c r="F115" s="5">
        <v>1</v>
      </c>
      <c r="G115" s="4"/>
      <c r="H115" s="4"/>
    </row>
    <row r="116" spans="1:8" s="1" customFormat="1" x14ac:dyDescent="0.35">
      <c r="A116" s="5">
        <v>102710924</v>
      </c>
      <c r="B116" s="4" t="s">
        <v>163</v>
      </c>
      <c r="C116" s="4" t="s">
        <v>110</v>
      </c>
      <c r="D116" s="4" t="s">
        <v>113</v>
      </c>
      <c r="E116" s="5">
        <v>1</v>
      </c>
      <c r="F116" s="5">
        <v>1</v>
      </c>
      <c r="G116" s="4"/>
      <c r="H116" s="4"/>
    </row>
    <row r="117" spans="1:8" s="1" customFormat="1" x14ac:dyDescent="0.35">
      <c r="A117" s="5">
        <v>102710854</v>
      </c>
      <c r="B117" s="4" t="s">
        <v>163</v>
      </c>
      <c r="C117" s="4" t="s">
        <v>110</v>
      </c>
      <c r="D117" s="4" t="s">
        <v>114</v>
      </c>
      <c r="E117" s="5">
        <v>16</v>
      </c>
      <c r="F117" s="5">
        <v>3</v>
      </c>
      <c r="G117" s="4"/>
      <c r="H117" s="4"/>
    </row>
    <row r="118" spans="1:8" s="1" customFormat="1" x14ac:dyDescent="0.35">
      <c r="A118" s="5">
        <v>102710069</v>
      </c>
      <c r="B118" s="4" t="s">
        <v>163</v>
      </c>
      <c r="C118" s="4" t="s">
        <v>110</v>
      </c>
      <c r="D118" s="4" t="s">
        <v>115</v>
      </c>
      <c r="E118" s="5">
        <v>1</v>
      </c>
      <c r="F118" s="5">
        <v>1</v>
      </c>
      <c r="G118" s="4"/>
      <c r="H118" s="4"/>
    </row>
    <row r="119" spans="1:8" s="1" customFormat="1" x14ac:dyDescent="0.35">
      <c r="A119" s="5">
        <v>102790236</v>
      </c>
      <c r="B119" s="4" t="s">
        <v>163</v>
      </c>
      <c r="C119" s="4" t="s">
        <v>110</v>
      </c>
      <c r="D119" s="4" t="s">
        <v>116</v>
      </c>
      <c r="E119" s="5">
        <v>1</v>
      </c>
      <c r="F119" s="5">
        <v>0</v>
      </c>
      <c r="G119" s="4"/>
      <c r="H119" s="4"/>
    </row>
    <row r="120" spans="1:8" s="1" customFormat="1" x14ac:dyDescent="0.35">
      <c r="A120" s="5">
        <v>102790476</v>
      </c>
      <c r="B120" s="4" t="s">
        <v>163</v>
      </c>
      <c r="C120" s="4" t="s">
        <v>110</v>
      </c>
      <c r="D120" s="4" t="s">
        <v>117</v>
      </c>
      <c r="E120" s="5">
        <v>1</v>
      </c>
      <c r="F120" s="5">
        <v>0</v>
      </c>
      <c r="G120" s="4"/>
      <c r="H120" s="4"/>
    </row>
    <row r="121" spans="1:8" s="1" customFormat="1" x14ac:dyDescent="0.35">
      <c r="A121" s="5">
        <v>102710087</v>
      </c>
      <c r="B121" s="4" t="s">
        <v>163</v>
      </c>
      <c r="C121" s="4" t="s">
        <v>110</v>
      </c>
      <c r="D121" s="4" t="s">
        <v>118</v>
      </c>
      <c r="E121" s="5">
        <v>1</v>
      </c>
      <c r="F121" s="5">
        <v>1</v>
      </c>
      <c r="G121" s="4"/>
      <c r="H121" s="4"/>
    </row>
    <row r="122" spans="1:8" s="1" customFormat="1" x14ac:dyDescent="0.35">
      <c r="A122" s="5">
        <v>102700332</v>
      </c>
      <c r="B122" s="4" t="s">
        <v>163</v>
      </c>
      <c r="C122" s="4" t="s">
        <v>119</v>
      </c>
      <c r="D122" s="4" t="s">
        <v>120</v>
      </c>
      <c r="E122" s="5">
        <v>1</v>
      </c>
      <c r="F122" s="5">
        <v>0</v>
      </c>
      <c r="G122" s="4"/>
      <c r="H122" s="4"/>
    </row>
    <row r="123" spans="1:8" s="1" customFormat="1" x14ac:dyDescent="0.35">
      <c r="A123" s="5">
        <v>102710166</v>
      </c>
      <c r="B123" s="4" t="s">
        <v>163</v>
      </c>
      <c r="C123" s="4" t="s">
        <v>119</v>
      </c>
      <c r="D123" s="4" t="s">
        <v>121</v>
      </c>
      <c r="E123" s="5">
        <v>1</v>
      </c>
      <c r="F123" s="5">
        <v>1</v>
      </c>
      <c r="G123" s="5">
        <v>1</v>
      </c>
      <c r="H123" s="5">
        <v>1</v>
      </c>
    </row>
    <row r="124" spans="1:8" s="1" customFormat="1" x14ac:dyDescent="0.35">
      <c r="A124" s="5">
        <v>102790246</v>
      </c>
      <c r="B124" s="4" t="s">
        <v>163</v>
      </c>
      <c r="C124" s="4" t="s">
        <v>119</v>
      </c>
      <c r="D124" s="4" t="s">
        <v>122</v>
      </c>
      <c r="E124" s="5">
        <v>1</v>
      </c>
      <c r="F124" s="5">
        <v>1</v>
      </c>
      <c r="G124" s="5">
        <v>1</v>
      </c>
      <c r="H124" s="5">
        <v>1</v>
      </c>
    </row>
    <row r="125" spans="1:8" s="1" customFormat="1" x14ac:dyDescent="0.35">
      <c r="A125" s="5">
        <v>102710184</v>
      </c>
      <c r="B125" s="4" t="s">
        <v>163</v>
      </c>
      <c r="C125" s="4" t="s">
        <v>119</v>
      </c>
      <c r="D125" s="4" t="s">
        <v>123</v>
      </c>
      <c r="E125" s="5">
        <v>0</v>
      </c>
      <c r="F125" s="5">
        <v>0</v>
      </c>
      <c r="G125" s="5">
        <v>1</v>
      </c>
      <c r="H125" s="5">
        <v>1</v>
      </c>
    </row>
    <row r="126" spans="1:8" s="1" customFormat="1" x14ac:dyDescent="0.35">
      <c r="A126" s="5">
        <v>102710193</v>
      </c>
      <c r="B126" s="4" t="s">
        <v>163</v>
      </c>
      <c r="C126" s="4" t="s">
        <v>119</v>
      </c>
      <c r="D126" s="4" t="s">
        <v>124</v>
      </c>
      <c r="E126" s="5">
        <v>0</v>
      </c>
      <c r="F126" s="5">
        <v>0</v>
      </c>
      <c r="G126" s="5">
        <v>1</v>
      </c>
      <c r="H126" s="5">
        <v>1</v>
      </c>
    </row>
    <row r="127" spans="1:8" s="1" customFormat="1" x14ac:dyDescent="0.35">
      <c r="A127" s="5">
        <v>102700339</v>
      </c>
      <c r="B127" s="4" t="s">
        <v>163</v>
      </c>
      <c r="C127" s="4" t="s">
        <v>119</v>
      </c>
      <c r="D127" s="4" t="s">
        <v>125</v>
      </c>
      <c r="E127" s="5">
        <v>1</v>
      </c>
      <c r="F127" s="5">
        <v>0</v>
      </c>
      <c r="G127" s="4"/>
      <c r="H127" s="4"/>
    </row>
    <row r="128" spans="1:8" s="1" customFormat="1" x14ac:dyDescent="0.35">
      <c r="A128" s="5">
        <v>102790483</v>
      </c>
      <c r="B128" s="4" t="s">
        <v>163</v>
      </c>
      <c r="C128" s="4" t="s">
        <v>119</v>
      </c>
      <c r="D128" s="4" t="s">
        <v>126</v>
      </c>
      <c r="E128" s="5">
        <v>2</v>
      </c>
      <c r="F128" s="5">
        <v>0</v>
      </c>
      <c r="G128" s="4"/>
      <c r="H128" s="4"/>
    </row>
    <row r="129" spans="1:8" s="1" customFormat="1" x14ac:dyDescent="0.35">
      <c r="A129" s="5">
        <v>102710624</v>
      </c>
      <c r="B129" s="4" t="s">
        <v>163</v>
      </c>
      <c r="C129" s="4" t="s">
        <v>127</v>
      </c>
      <c r="D129" s="4" t="s">
        <v>128</v>
      </c>
      <c r="E129" s="5">
        <v>5</v>
      </c>
      <c r="F129" s="5">
        <v>5</v>
      </c>
      <c r="G129" s="4"/>
      <c r="H129" s="4"/>
    </row>
    <row r="130" spans="1:8" s="1" customFormat="1" x14ac:dyDescent="0.35">
      <c r="A130" s="5">
        <v>102710669</v>
      </c>
      <c r="B130" s="4" t="s">
        <v>163</v>
      </c>
      <c r="C130" s="4" t="s">
        <v>129</v>
      </c>
      <c r="D130" s="4" t="s">
        <v>130</v>
      </c>
      <c r="E130" s="5">
        <v>6</v>
      </c>
      <c r="F130" s="5">
        <v>6</v>
      </c>
      <c r="G130" s="5">
        <v>1</v>
      </c>
      <c r="H130" s="5">
        <v>1</v>
      </c>
    </row>
    <row r="131" spans="1:8" s="1" customFormat="1" x14ac:dyDescent="0.35">
      <c r="A131" s="5">
        <v>102710906</v>
      </c>
      <c r="B131" s="4" t="s">
        <v>163</v>
      </c>
      <c r="C131" s="4" t="s">
        <v>131</v>
      </c>
      <c r="D131" s="4" t="s">
        <v>132</v>
      </c>
      <c r="E131" s="5">
        <v>1</v>
      </c>
      <c r="F131" s="5">
        <v>1</v>
      </c>
      <c r="G131" s="4"/>
      <c r="H131" s="4"/>
    </row>
    <row r="132" spans="1:8" s="1" customFormat="1" x14ac:dyDescent="0.35">
      <c r="A132" s="5">
        <v>102790490</v>
      </c>
      <c r="B132" s="4" t="s">
        <v>163</v>
      </c>
      <c r="C132" s="4" t="s">
        <v>131</v>
      </c>
      <c r="D132" s="4" t="s">
        <v>133</v>
      </c>
      <c r="E132" s="5">
        <v>3</v>
      </c>
      <c r="F132" s="5">
        <v>0</v>
      </c>
      <c r="G132" s="4"/>
      <c r="H132" s="4"/>
    </row>
    <row r="133" spans="1:8" s="1" customFormat="1" x14ac:dyDescent="0.35">
      <c r="A133" s="5">
        <v>102710139</v>
      </c>
      <c r="B133" s="4" t="s">
        <v>163</v>
      </c>
      <c r="C133" s="4" t="s">
        <v>134</v>
      </c>
      <c r="D133" s="4" t="s">
        <v>135</v>
      </c>
      <c r="E133" s="5">
        <v>3</v>
      </c>
      <c r="F133" s="5">
        <v>1</v>
      </c>
      <c r="G133" s="4"/>
      <c r="H133" s="4"/>
    </row>
    <row r="134" spans="1:8" s="1" customFormat="1" x14ac:dyDescent="0.35">
      <c r="A134" s="5">
        <v>102710157</v>
      </c>
      <c r="B134" s="4" t="s">
        <v>163</v>
      </c>
      <c r="C134" s="4" t="s">
        <v>134</v>
      </c>
      <c r="D134" s="4" t="s">
        <v>136</v>
      </c>
      <c r="E134" s="5">
        <v>2</v>
      </c>
      <c r="F134" s="5">
        <v>2</v>
      </c>
      <c r="G134" s="4"/>
      <c r="H134" s="4"/>
    </row>
    <row r="135" spans="1:8" s="1" customFormat="1" x14ac:dyDescent="0.35">
      <c r="A135" s="5">
        <v>102790237</v>
      </c>
      <c r="B135" s="4" t="s">
        <v>163</v>
      </c>
      <c r="C135" s="4" t="s">
        <v>134</v>
      </c>
      <c r="D135" s="4" t="s">
        <v>137</v>
      </c>
      <c r="E135" s="5">
        <v>5</v>
      </c>
      <c r="F135" s="5">
        <v>5</v>
      </c>
      <c r="G135" s="4"/>
      <c r="H135" s="4"/>
    </row>
    <row r="136" spans="1:8" s="1" customFormat="1" x14ac:dyDescent="0.35">
      <c r="A136" s="5">
        <v>102790630</v>
      </c>
      <c r="B136" s="4" t="s">
        <v>163</v>
      </c>
      <c r="C136" s="4" t="s">
        <v>134</v>
      </c>
      <c r="D136" s="4" t="s">
        <v>138</v>
      </c>
      <c r="E136" s="5">
        <v>0</v>
      </c>
      <c r="F136" s="5">
        <v>0</v>
      </c>
      <c r="G136" s="5">
        <v>1</v>
      </c>
      <c r="H136" s="5">
        <v>0</v>
      </c>
    </row>
    <row r="137" spans="1:8" s="1" customFormat="1" x14ac:dyDescent="0.35">
      <c r="A137" s="5">
        <v>102790288</v>
      </c>
      <c r="B137" s="4" t="s">
        <v>163</v>
      </c>
      <c r="C137" s="4" t="s">
        <v>134</v>
      </c>
      <c r="D137" s="4" t="s">
        <v>139</v>
      </c>
      <c r="E137" s="5">
        <v>1</v>
      </c>
      <c r="F137" s="5">
        <v>0</v>
      </c>
      <c r="G137" s="4"/>
      <c r="H137" s="4"/>
    </row>
    <row r="138" spans="1:8" s="1" customFormat="1" x14ac:dyDescent="0.35">
      <c r="A138" s="5">
        <v>102710209</v>
      </c>
      <c r="B138" s="4" t="s">
        <v>163</v>
      </c>
      <c r="C138" s="4" t="s">
        <v>134</v>
      </c>
      <c r="D138" s="4" t="s">
        <v>140</v>
      </c>
      <c r="E138" s="5">
        <v>4</v>
      </c>
      <c r="F138" s="5">
        <v>3</v>
      </c>
      <c r="G138" s="4"/>
      <c r="H138" s="4"/>
    </row>
    <row r="139" spans="1:8" s="1" customFormat="1" x14ac:dyDescent="0.35">
      <c r="A139" s="5">
        <v>102710218</v>
      </c>
      <c r="B139" s="4" t="s">
        <v>163</v>
      </c>
      <c r="C139" s="4" t="s">
        <v>134</v>
      </c>
      <c r="D139" s="4" t="s">
        <v>141</v>
      </c>
      <c r="E139" s="5">
        <v>3</v>
      </c>
      <c r="F139" s="5">
        <v>3</v>
      </c>
      <c r="G139" s="4"/>
      <c r="H139" s="4"/>
    </row>
    <row r="140" spans="1:8" s="1" customFormat="1" x14ac:dyDescent="0.35">
      <c r="A140" s="5">
        <v>102710227</v>
      </c>
      <c r="B140" s="4" t="s">
        <v>163</v>
      </c>
      <c r="C140" s="4" t="s">
        <v>134</v>
      </c>
      <c r="D140" s="4" t="s">
        <v>142</v>
      </c>
      <c r="E140" s="5">
        <v>1</v>
      </c>
      <c r="F140" s="5">
        <v>1</v>
      </c>
      <c r="G140" s="4"/>
      <c r="H140" s="4"/>
    </row>
    <row r="141" spans="1:8" s="1" customFormat="1" x14ac:dyDescent="0.35">
      <c r="A141" s="5">
        <v>102710333</v>
      </c>
      <c r="B141" s="4" t="s">
        <v>163</v>
      </c>
      <c r="C141" s="4" t="s">
        <v>143</v>
      </c>
      <c r="D141" s="4" t="s">
        <v>144</v>
      </c>
      <c r="E141" s="5">
        <v>1</v>
      </c>
      <c r="F141" s="5">
        <v>1</v>
      </c>
      <c r="G141" s="4"/>
      <c r="H141" s="4"/>
    </row>
    <row r="142" spans="1:8" s="1" customFormat="1" x14ac:dyDescent="0.35">
      <c r="A142" s="5">
        <v>102710263</v>
      </c>
      <c r="B142" s="4" t="s">
        <v>163</v>
      </c>
      <c r="C142" s="4" t="s">
        <v>145</v>
      </c>
      <c r="D142" s="4" t="s">
        <v>146</v>
      </c>
      <c r="E142" s="5">
        <v>1</v>
      </c>
      <c r="F142" s="5">
        <v>0</v>
      </c>
      <c r="G142" s="4"/>
      <c r="H142" s="4"/>
    </row>
    <row r="143" spans="1:8" s="1" customFormat="1" x14ac:dyDescent="0.35">
      <c r="A143" s="5">
        <v>102710281</v>
      </c>
      <c r="B143" s="4" t="s">
        <v>163</v>
      </c>
      <c r="C143" s="4" t="s">
        <v>145</v>
      </c>
      <c r="D143" s="4" t="s">
        <v>147</v>
      </c>
      <c r="E143" s="5">
        <v>1</v>
      </c>
      <c r="F143" s="5">
        <v>1</v>
      </c>
      <c r="G143" s="4"/>
      <c r="H143" s="4"/>
    </row>
    <row r="144" spans="1:8" s="1" customFormat="1" x14ac:dyDescent="0.35">
      <c r="A144" s="5">
        <v>102790637</v>
      </c>
      <c r="B144" s="4" t="s">
        <v>163</v>
      </c>
      <c r="C144" s="4" t="s">
        <v>145</v>
      </c>
      <c r="D144" s="4" t="s">
        <v>148</v>
      </c>
      <c r="E144" s="5">
        <v>1</v>
      </c>
      <c r="F144" s="5">
        <v>1</v>
      </c>
      <c r="G144" s="4"/>
      <c r="H144" s="4"/>
    </row>
    <row r="145" spans="1:8" s="1" customFormat="1" x14ac:dyDescent="0.35">
      <c r="A145" s="5">
        <v>102710387</v>
      </c>
      <c r="B145" s="4" t="s">
        <v>163</v>
      </c>
      <c r="C145" s="4" t="s">
        <v>149</v>
      </c>
      <c r="D145" s="4" t="s">
        <v>150</v>
      </c>
      <c r="E145" s="5">
        <v>1</v>
      </c>
      <c r="F145" s="5">
        <v>1</v>
      </c>
      <c r="G145" s="5">
        <v>1</v>
      </c>
      <c r="H145" s="5">
        <v>0</v>
      </c>
    </row>
    <row r="146" spans="1:8" s="1" customFormat="1" x14ac:dyDescent="0.35">
      <c r="A146" s="5">
        <v>102710403</v>
      </c>
      <c r="B146" s="4" t="s">
        <v>163</v>
      </c>
      <c r="C146" s="4" t="s">
        <v>149</v>
      </c>
      <c r="D146" s="4" t="s">
        <v>151</v>
      </c>
      <c r="E146" s="5">
        <v>1</v>
      </c>
      <c r="F146" s="5">
        <v>1</v>
      </c>
      <c r="G146" s="4"/>
      <c r="H146" s="4"/>
    </row>
    <row r="147" spans="1:8" s="1" customFormat="1" x14ac:dyDescent="0.35">
      <c r="A147" s="5">
        <v>102790329</v>
      </c>
      <c r="B147" s="4" t="s">
        <v>163</v>
      </c>
      <c r="C147" s="4" t="s">
        <v>152</v>
      </c>
      <c r="D147" s="4" t="s">
        <v>153</v>
      </c>
      <c r="E147" s="5">
        <v>0</v>
      </c>
      <c r="F147" s="5">
        <v>0</v>
      </c>
      <c r="G147" s="5">
        <v>1</v>
      </c>
      <c r="H147" s="5">
        <v>1</v>
      </c>
    </row>
    <row r="148" spans="1:8" s="1" customFormat="1" x14ac:dyDescent="0.35">
      <c r="A148" s="5">
        <v>102790343</v>
      </c>
      <c r="B148" s="4" t="s">
        <v>163</v>
      </c>
      <c r="C148" s="4" t="s">
        <v>152</v>
      </c>
      <c r="D148" s="4" t="s">
        <v>154</v>
      </c>
      <c r="E148" s="5">
        <v>1</v>
      </c>
      <c r="F148" s="5">
        <v>0</v>
      </c>
      <c r="G148" s="5">
        <v>1</v>
      </c>
      <c r="H148" s="5">
        <v>0</v>
      </c>
    </row>
    <row r="149" spans="1:8" s="1" customFormat="1" x14ac:dyDescent="0.35">
      <c r="A149" s="5">
        <v>102710748</v>
      </c>
      <c r="B149" s="4" t="s">
        <v>163</v>
      </c>
      <c r="C149" s="4" t="s">
        <v>152</v>
      </c>
      <c r="D149" s="4" t="s">
        <v>155</v>
      </c>
      <c r="E149" s="5">
        <v>4</v>
      </c>
      <c r="F149" s="5">
        <v>1</v>
      </c>
      <c r="G149" s="4"/>
      <c r="H149" s="4"/>
    </row>
    <row r="150" spans="1:8" s="1" customFormat="1" x14ac:dyDescent="0.35">
      <c r="A150" s="5">
        <v>102790175</v>
      </c>
      <c r="B150" s="4" t="s">
        <v>163</v>
      </c>
      <c r="C150" s="4" t="s">
        <v>152</v>
      </c>
      <c r="D150" s="4" t="s">
        <v>156</v>
      </c>
      <c r="E150" s="5">
        <v>1</v>
      </c>
      <c r="F150" s="5">
        <v>1</v>
      </c>
      <c r="G150" s="4"/>
      <c r="H150" s="4"/>
    </row>
    <row r="151" spans="1:8" s="1" customFormat="1" x14ac:dyDescent="0.35">
      <c r="A151" s="5">
        <v>102790178</v>
      </c>
      <c r="B151" s="4" t="s">
        <v>163</v>
      </c>
      <c r="C151" s="4" t="s">
        <v>157</v>
      </c>
      <c r="D151" s="4" t="s">
        <v>128</v>
      </c>
      <c r="E151" s="5">
        <v>3</v>
      </c>
      <c r="F151" s="5">
        <v>0</v>
      </c>
      <c r="G151" s="5">
        <v>1</v>
      </c>
      <c r="H151" s="5">
        <v>1</v>
      </c>
    </row>
    <row r="152" spans="1:8" s="1" customFormat="1" x14ac:dyDescent="0.35">
      <c r="A152" s="5">
        <v>102710739</v>
      </c>
      <c r="B152" s="4" t="s">
        <v>163</v>
      </c>
      <c r="C152" s="4" t="s">
        <v>157</v>
      </c>
      <c r="D152" s="4" t="s">
        <v>158</v>
      </c>
      <c r="E152" s="5">
        <v>2</v>
      </c>
      <c r="F152" s="5">
        <v>2</v>
      </c>
      <c r="G152" s="5">
        <v>1</v>
      </c>
      <c r="H152" s="5">
        <v>1</v>
      </c>
    </row>
    <row r="153" spans="1:8" s="1" customFormat="1" x14ac:dyDescent="0.35">
      <c r="A153" s="5">
        <v>102710545</v>
      </c>
      <c r="B153" s="4" t="s">
        <v>163</v>
      </c>
      <c r="C153" s="4" t="s">
        <v>159</v>
      </c>
      <c r="D153" s="4" t="s">
        <v>160</v>
      </c>
      <c r="E153" s="5">
        <v>1</v>
      </c>
      <c r="F153" s="5">
        <v>1</v>
      </c>
      <c r="G153" s="4"/>
      <c r="H153" s="4"/>
    </row>
    <row r="154" spans="1:8" s="1" customFormat="1" x14ac:dyDescent="0.35">
      <c r="A154" s="5">
        <v>102790245</v>
      </c>
      <c r="B154" s="4" t="s">
        <v>163</v>
      </c>
      <c r="C154" s="4" t="s">
        <v>159</v>
      </c>
      <c r="D154" s="4" t="s">
        <v>161</v>
      </c>
      <c r="E154" s="5">
        <v>1</v>
      </c>
      <c r="F154" s="5">
        <v>1</v>
      </c>
      <c r="G154" s="4"/>
      <c r="H154" s="4"/>
    </row>
    <row r="155" spans="1:8" s="1" customFormat="1" x14ac:dyDescent="0.35">
      <c r="A155" s="5">
        <v>102710563</v>
      </c>
      <c r="B155" s="4" t="s">
        <v>163</v>
      </c>
      <c r="C155" s="4" t="s">
        <v>159</v>
      </c>
      <c r="D155" s="4" t="s">
        <v>2</v>
      </c>
      <c r="E155" s="5">
        <v>1</v>
      </c>
      <c r="F155" s="5">
        <v>1</v>
      </c>
      <c r="G155" s="4"/>
      <c r="H155" s="4"/>
    </row>
    <row r="156" spans="1:8" s="1" customFormat="1" x14ac:dyDescent="0.35">
      <c r="A156" s="5">
        <v>102710581</v>
      </c>
      <c r="B156" s="4" t="s">
        <v>163</v>
      </c>
      <c r="C156" s="4" t="s">
        <v>159</v>
      </c>
      <c r="D156" s="4" t="s">
        <v>162</v>
      </c>
      <c r="E156" s="5">
        <v>1</v>
      </c>
      <c r="F156" s="5">
        <v>1</v>
      </c>
      <c r="G156" s="4"/>
      <c r="H156" s="4"/>
    </row>
    <row r="157" spans="1:8" x14ac:dyDescent="0.35">
      <c r="E157" s="6">
        <f>SUM(E3:E156)</f>
        <v>611</v>
      </c>
      <c r="F157" s="6">
        <f t="shared" ref="F157:H157" si="0">SUM(F3:F156)</f>
        <v>475</v>
      </c>
      <c r="G157" s="6">
        <f t="shared" si="0"/>
        <v>51</v>
      </c>
      <c r="H157" s="6">
        <f t="shared" si="0"/>
        <v>48</v>
      </c>
    </row>
  </sheetData>
  <autoFilter ref="A2:H157" xr:uid="{76BE8501-0C6E-4BBB-A0F5-B712D8A4FB29}"/>
  <mergeCells count="2">
    <mergeCell ref="E1:F1"/>
    <mergeCell ref="G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8DEE6-B1FA-4C49-9356-4BB46B32956F}">
  <sheetPr>
    <tabColor rgb="FF1F3864"/>
    <pageSetUpPr fitToPage="1"/>
  </sheetPr>
  <dimension ref="A1:T260"/>
  <sheetViews>
    <sheetView showGridLines="0" tabSelected="1" zoomScale="59" workbookViewId="0">
      <pane ySplit="8" topLeftCell="A9" activePane="bottomLeft" state="frozen"/>
      <selection activeCell="I1" sqref="I1"/>
      <selection pane="bottomLeft" activeCell="X3" sqref="X3"/>
    </sheetView>
  </sheetViews>
  <sheetFormatPr defaultRowHeight="14.5" x14ac:dyDescent="0.35"/>
  <cols>
    <col min="1" max="1" width="1.81640625" style="8" customWidth="1"/>
    <col min="2" max="19" width="10.90625" style="8" customWidth="1"/>
    <col min="20" max="20" width="1.81640625" style="8" customWidth="1"/>
  </cols>
  <sheetData>
    <row r="1" spans="2:19" ht="8" customHeight="1" x14ac:dyDescent="0.35"/>
    <row r="2" spans="2:19" ht="44" customHeight="1" x14ac:dyDescent="0.35">
      <c r="B2" s="50" t="s">
        <v>225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</row>
    <row r="3" spans="2:19" ht="20" customHeight="1" x14ac:dyDescent="0.35">
      <c r="B3" s="51" t="s">
        <v>192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</row>
    <row r="4" spans="2:19" ht="10" customHeight="1" x14ac:dyDescent="0.35"/>
    <row r="5" spans="2:19" ht="15" thickBot="1" x14ac:dyDescent="0.4">
      <c r="B5" s="19" t="s">
        <v>193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</row>
    <row r="6" spans="2:19" ht="20" customHeight="1" thickBot="1" x14ac:dyDescent="0.4">
      <c r="B6" s="52" t="s">
        <v>194</v>
      </c>
      <c r="C6" s="52"/>
      <c r="E6" s="52" t="s">
        <v>195</v>
      </c>
      <c r="F6" s="52"/>
      <c r="G6" s="52"/>
      <c r="H6" s="52"/>
      <c r="I6" s="52"/>
      <c r="K6" s="52" t="s">
        <v>196</v>
      </c>
      <c r="L6" s="52"/>
      <c r="M6" s="52"/>
      <c r="N6" s="52"/>
      <c r="O6" s="52"/>
      <c r="Q6" s="52" t="s">
        <v>223</v>
      </c>
      <c r="R6" s="52"/>
      <c r="S6" s="52"/>
    </row>
    <row r="7" spans="2:19" ht="26" customHeight="1" thickBot="1" x14ac:dyDescent="0.4">
      <c r="B7" s="43" t="s">
        <v>166</v>
      </c>
      <c r="C7" s="44"/>
      <c r="E7" s="43" t="s">
        <v>166</v>
      </c>
      <c r="F7" s="45"/>
      <c r="G7" s="45"/>
      <c r="H7" s="45"/>
      <c r="I7" s="44"/>
      <c r="K7" s="43" t="s">
        <v>166</v>
      </c>
      <c r="L7" s="45"/>
      <c r="M7" s="45"/>
      <c r="N7" s="45"/>
      <c r="O7" s="44"/>
      <c r="Q7" s="9" t="b">
        <v>0</v>
      </c>
      <c r="R7" s="46" t="str">
        <f>IF(prm_KKTC,"Dahil ediliyor","Hariç tutuluyor")</f>
        <v>Hariç tutuluyor</v>
      </c>
      <c r="S7" s="47"/>
    </row>
    <row r="8" spans="2:19" ht="18" customHeight="1" x14ac:dyDescent="0.35">
      <c r="B8" s="49" t="str">
        <f>"Aktif filtre:  "&amp;prm_Duzey&amp;"  ›  "&amp;prm_Fak&amp;"  ›  "&amp;prm_Prog&amp;IF(SUM(d_Dahil)=0,"     ⚠ Bu seçim kombinasyonunda kayıt yok — alt filtreleri 'Tümü' yapın.","")</f>
        <v>Aktif filtre:  Tümü  ›  Tümü  ›  Tümü</v>
      </c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Q8" s="48"/>
      <c r="R8" s="48"/>
      <c r="S8" s="48"/>
    </row>
    <row r="9" spans="2:19" ht="10" customHeight="1" x14ac:dyDescent="0.35"/>
    <row r="10" spans="2:19" ht="15" thickBot="1" x14ac:dyDescent="0.4">
      <c r="B10" s="19" t="s">
        <v>197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2:19" ht="6" customHeight="1" thickBot="1" x14ac:dyDescent="0.4"/>
    <row r="12" spans="2:19" ht="18" customHeight="1" thickTop="1" x14ac:dyDescent="0.35">
      <c r="B12" s="35" t="s">
        <v>198</v>
      </c>
      <c r="C12" s="36"/>
      <c r="D12" s="36"/>
      <c r="E12" s="35" t="s">
        <v>199</v>
      </c>
      <c r="F12" s="36"/>
      <c r="G12" s="36"/>
      <c r="H12" s="35" t="s">
        <v>200</v>
      </c>
      <c r="I12" s="36"/>
      <c r="J12" s="36"/>
      <c r="K12" s="35" t="s">
        <v>201</v>
      </c>
      <c r="L12" s="36"/>
      <c r="M12" s="36"/>
      <c r="N12" s="35" t="s">
        <v>202</v>
      </c>
      <c r="O12" s="36"/>
      <c r="P12" s="36"/>
      <c r="Q12" s="35" t="s">
        <v>224</v>
      </c>
      <c r="R12" s="36"/>
      <c r="S12" s="37"/>
    </row>
    <row r="13" spans="2:19" ht="34" customHeight="1" x14ac:dyDescent="0.35">
      <c r="B13" s="31">
        <f>SUM(d_Dahil)</f>
        <v>146</v>
      </c>
      <c r="C13" s="32"/>
      <c r="D13" s="32"/>
      <c r="E13" s="31" cm="1">
        <f t="array" ref="E13">IF(SUM(d_Dahil)=0,0,ROWS(_xlfn.UNIQUE(_xlfn._xlws.FILTER(d_Prog,d_Dahil=1))))</f>
        <v>117</v>
      </c>
      <c r="F13" s="32"/>
      <c r="G13" s="32"/>
      <c r="H13" s="31" cm="1">
        <f t="array" ref="H13">IF(SUM(d_Dahil)=0,0,ROWS(_xlfn.UNIQUE(_xlfn._xlws.FILTER(d_Fak,d_Dahil=1))))</f>
        <v>30</v>
      </c>
      <c r="I13" s="32"/>
      <c r="J13" s="32"/>
      <c r="K13" s="41">
        <f>SUMIFS(d_TopK,d_Dahil,1)</f>
        <v>653</v>
      </c>
      <c r="L13" s="42"/>
      <c r="M13" s="42"/>
      <c r="N13" s="41">
        <f>SUMIFS(d_TopY,d_Dahil,1)</f>
        <v>523</v>
      </c>
      <c r="O13" s="42"/>
      <c r="P13" s="42"/>
      <c r="Q13" s="38">
        <f>IFERROR(SUMIFS(d_TopY,d_Dahil,1)/SUMIFS(d_TopK,d_Dahil,1),0)</f>
        <v>0.80091883614088821</v>
      </c>
      <c r="R13" s="32"/>
      <c r="S13" s="39"/>
    </row>
    <row r="14" spans="2:19" ht="16" customHeight="1" x14ac:dyDescent="0.35">
      <c r="B14" s="33" t="str">
        <f>"Kayıt bazında · veride toplam "&amp;SUM(d_Gecerli)</f>
        <v>Kayıt bazında · veride toplam 154</v>
      </c>
      <c r="C14" s="34"/>
      <c r="D14" s="34"/>
      <c r="E14" s="33" t="str">
        <f>"Farklı program adı"</f>
        <v>Farklı program adı</v>
      </c>
      <c r="F14" s="34"/>
      <c r="G14" s="34"/>
      <c r="H14" s="33" t="str">
        <f>"Akademik birim"</f>
        <v>Akademik birim</v>
      </c>
      <c r="I14" s="34"/>
      <c r="J14" s="34"/>
      <c r="K14" s="33" t="str">
        <f>"Genel + 34 Yaş Üstü Kadın"</f>
        <v>Genel + 34 Yaş Üstü Kadın</v>
      </c>
      <c r="L14" s="34"/>
      <c r="M14" s="34"/>
      <c r="N14" s="33" t="str">
        <f>"Genel + 34 Yaş Üstü Kadın"</f>
        <v>Genel + 34 Yaş Üstü Kadın</v>
      </c>
      <c r="O14" s="34"/>
      <c r="P14" s="34"/>
      <c r="Q14" s="33" t="str">
        <f>"Yerleşen / Kontenjan"</f>
        <v>Yerleşen / Kontenjan</v>
      </c>
      <c r="R14" s="34"/>
      <c r="S14" s="40"/>
    </row>
    <row r="15" spans="2:19" ht="8" customHeight="1" x14ac:dyDescent="0.35"/>
    <row r="16" spans="2:19" ht="1" customHeight="1" thickBot="1" x14ac:dyDescent="0.4"/>
    <row r="17" spans="2:19" ht="18" customHeight="1" thickTop="1" x14ac:dyDescent="0.35">
      <c r="B17" s="35" t="s">
        <v>203</v>
      </c>
      <c r="C17" s="36"/>
      <c r="D17" s="36"/>
      <c r="E17" s="35" t="s">
        <v>204</v>
      </c>
      <c r="F17" s="36"/>
      <c r="G17" s="36"/>
      <c r="H17" s="35" t="s">
        <v>205</v>
      </c>
      <c r="I17" s="36"/>
      <c r="J17" s="36"/>
      <c r="K17" s="35" t="s">
        <v>206</v>
      </c>
      <c r="L17" s="36"/>
      <c r="M17" s="36"/>
      <c r="N17" s="35" t="s">
        <v>207</v>
      </c>
      <c r="O17" s="36"/>
      <c r="P17" s="36"/>
      <c r="Q17" s="22" t="s">
        <v>208</v>
      </c>
      <c r="R17" s="23"/>
      <c r="S17" s="24"/>
    </row>
    <row r="18" spans="2:19" ht="34" customHeight="1" x14ac:dyDescent="0.35">
      <c r="B18" s="31">
        <f>SUMIFS(d_GenK,d_Dahil,1)</f>
        <v>602</v>
      </c>
      <c r="C18" s="32"/>
      <c r="D18" s="32"/>
      <c r="E18" s="31">
        <f>SUMIFS(d_34K,d_Dahil,1)</f>
        <v>51</v>
      </c>
      <c r="F18" s="32"/>
      <c r="G18" s="32"/>
      <c r="H18" s="31">
        <f>SUMIFS(d_Bos,d_Dahil,1)</f>
        <v>130</v>
      </c>
      <c r="I18" s="32"/>
      <c r="J18" s="32"/>
      <c r="K18" s="31">
        <f>SUM(d_TamDolu)</f>
        <v>104</v>
      </c>
      <c r="L18" s="32"/>
      <c r="M18" s="32"/>
      <c r="N18" s="31">
        <f>SUM(d_Yerlesmeyen)</f>
        <v>10</v>
      </c>
      <c r="O18" s="32"/>
      <c r="P18" s="32"/>
      <c r="Q18" s="25">
        <f>SUM(d_KKTCDahil)</f>
        <v>0</v>
      </c>
      <c r="R18" s="26"/>
      <c r="S18" s="27"/>
    </row>
    <row r="19" spans="2:19" ht="16" customHeight="1" x14ac:dyDescent="0.35">
      <c r="B19" s="33" t="str">
        <f>"Yerleşen: "&amp;SUMIFS(d_GenY,d_Dahil,1)&amp;"  (%"&amp;FIXED(IFERROR(SUMIFS(d_GenY,d_Dahil,1)/SUMIFS(d_GenK,d_Dahil,1),0)*100,1)&amp;")"</f>
        <v>Yerleşen: 475  (%78,9)</v>
      </c>
      <c r="C19" s="34"/>
      <c r="D19" s="34"/>
      <c r="E19" s="33" t="str">
        <f>"Yerleşen: "&amp;SUMIFS(d_34Y,d_Dahil,1)&amp;"  (%"&amp;FIXED(IFERROR(SUMIFS(d_34Y,d_Dahil,1)/SUMIFS(d_34K,d_Dahil,1),0)*100,1)&amp;")"</f>
        <v>Yerleşen: 48  (%94,1)</v>
      </c>
      <c r="F19" s="34"/>
      <c r="G19" s="34"/>
      <c r="H19" s="33" t="str">
        <f>"Boş oran: %"&amp;FIXED(IFERROR(SUMIFS(d_Bos,d_Dahil,1)/SUMIFS(d_TopK,d_Dahil,1),0)*100,1)</f>
        <v>Boş oran: %19,9</v>
      </c>
      <c r="I19" s="34"/>
      <c r="J19" s="34"/>
      <c r="K19" s="33" t="str">
        <f>"Yerleşen ≥ kontenjan"</f>
        <v>Yerleşen ≥ kontenjan</v>
      </c>
      <c r="L19" s="34"/>
      <c r="M19" s="34"/>
      <c r="N19" s="33" t="str">
        <f>"Kontenjan var, yerleşen yok"</f>
        <v>Kontenjan var, yerleşen yok</v>
      </c>
      <c r="O19" s="34"/>
      <c r="P19" s="34"/>
      <c r="Q19" s="28" t="str">
        <f>IF(prm_KKTC,"Dahil · veride toplam ","Hariç tutuluyor · veride ")&amp;COUNTIF(d_KKTC,"EVET")</f>
        <v>Hariç tutuluyor · veride 8</v>
      </c>
      <c r="R19" s="29"/>
      <c r="S19" s="30"/>
    </row>
    <row r="20" spans="2:19" ht="10" customHeight="1" x14ac:dyDescent="0.35"/>
    <row r="21" spans="2:19" ht="15" thickBot="1" x14ac:dyDescent="0.4">
      <c r="B21" s="19" t="s">
        <v>209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</row>
    <row r="22" spans="2:19" ht="16" customHeight="1" x14ac:dyDescent="0.35"/>
    <row r="23" spans="2:19" ht="16" customHeight="1" x14ac:dyDescent="0.35"/>
    <row r="24" spans="2:19" ht="16" customHeight="1" x14ac:dyDescent="0.35"/>
    <row r="25" spans="2:19" ht="16" customHeight="1" x14ac:dyDescent="0.35"/>
    <row r="26" spans="2:19" ht="16" customHeight="1" x14ac:dyDescent="0.35"/>
    <row r="27" spans="2:19" ht="16" customHeight="1" x14ac:dyDescent="0.35"/>
    <row r="28" spans="2:19" ht="16" customHeight="1" x14ac:dyDescent="0.35"/>
    <row r="29" spans="2:19" ht="16" customHeight="1" x14ac:dyDescent="0.35"/>
    <row r="30" spans="2:19" ht="16" customHeight="1" x14ac:dyDescent="0.35"/>
    <row r="31" spans="2:19" ht="16" customHeight="1" x14ac:dyDescent="0.35"/>
    <row r="32" spans="2:19" ht="16" customHeight="1" x14ac:dyDescent="0.35"/>
    <row r="33" ht="16" customHeight="1" x14ac:dyDescent="0.35"/>
    <row r="34" ht="16" customHeight="1" x14ac:dyDescent="0.35"/>
    <row r="35" ht="16" customHeight="1" x14ac:dyDescent="0.35"/>
    <row r="36" ht="16" customHeight="1" x14ac:dyDescent="0.35"/>
    <row r="37" ht="16" customHeight="1" x14ac:dyDescent="0.35"/>
    <row r="38" ht="16" customHeight="1" x14ac:dyDescent="0.35"/>
    <row r="39" ht="16" customHeight="1" x14ac:dyDescent="0.35"/>
    <row r="40" ht="16" customHeight="1" x14ac:dyDescent="0.35"/>
    <row r="41" ht="16" customHeight="1" x14ac:dyDescent="0.35"/>
    <row r="42" ht="16" customHeight="1" x14ac:dyDescent="0.35"/>
    <row r="43" ht="16" customHeight="1" x14ac:dyDescent="0.35"/>
    <row r="44" ht="16" customHeight="1" x14ac:dyDescent="0.35"/>
    <row r="45" ht="16" customHeight="1" x14ac:dyDescent="0.35"/>
    <row r="46" ht="16" customHeight="1" x14ac:dyDescent="0.35"/>
    <row r="47" ht="16" customHeight="1" x14ac:dyDescent="0.35"/>
    <row r="48" ht="16" customHeight="1" x14ac:dyDescent="0.35"/>
    <row r="49" ht="16" customHeight="1" x14ac:dyDescent="0.35"/>
    <row r="50" ht="16" customHeight="1" x14ac:dyDescent="0.35"/>
    <row r="51" ht="16" customHeight="1" x14ac:dyDescent="0.35"/>
    <row r="52" ht="16" customHeight="1" x14ac:dyDescent="0.35"/>
    <row r="53" ht="16" customHeight="1" x14ac:dyDescent="0.35"/>
    <row r="54" ht="16" customHeight="1" x14ac:dyDescent="0.35"/>
    <row r="55" ht="16" customHeight="1" x14ac:dyDescent="0.35"/>
    <row r="56" ht="16" customHeight="1" x14ac:dyDescent="0.35"/>
    <row r="57" ht="16" customHeight="1" x14ac:dyDescent="0.35"/>
    <row r="58" ht="16" customHeight="1" x14ac:dyDescent="0.35"/>
    <row r="59" ht="16" customHeight="1" x14ac:dyDescent="0.35"/>
    <row r="60" ht="16" customHeight="1" x14ac:dyDescent="0.35"/>
    <row r="61" ht="16" customHeight="1" x14ac:dyDescent="0.35"/>
    <row r="62" ht="16" customHeight="1" x14ac:dyDescent="0.35"/>
    <row r="63" ht="16" customHeight="1" x14ac:dyDescent="0.35"/>
    <row r="64" ht="10" customHeight="1" x14ac:dyDescent="0.35"/>
    <row r="65" spans="2:19" ht="15" thickBot="1" x14ac:dyDescent="0.4">
      <c r="B65" s="19" t="s">
        <v>212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</row>
    <row r="66" spans="2:19" ht="22" customHeight="1" x14ac:dyDescent="0.35">
      <c r="B66" s="20" t="s">
        <v>213</v>
      </c>
      <c r="C66" s="21"/>
      <c r="D66" s="21"/>
      <c r="E66" s="21"/>
      <c r="F66" s="21"/>
      <c r="G66" s="21" t="s">
        <v>164</v>
      </c>
      <c r="H66" s="21"/>
      <c r="I66" s="18" t="s">
        <v>191</v>
      </c>
      <c r="J66" s="18"/>
      <c r="K66" s="18" t="s">
        <v>16</v>
      </c>
      <c r="L66" s="18"/>
      <c r="M66" s="18" t="s">
        <v>15</v>
      </c>
      <c r="N66" s="18"/>
      <c r="O66" s="18" t="s">
        <v>214</v>
      </c>
      <c r="P66" s="18"/>
      <c r="Q66" s="18" t="s">
        <v>215</v>
      </c>
      <c r="R66" s="18"/>
      <c r="S66" s="18"/>
    </row>
    <row r="67" spans="2:19" ht="16" customHeight="1" x14ac:dyDescent="0.35">
      <c r="B67" s="11" t="str" cm="1">
        <f t="array" ref="B67:B96">_xlfn.ANCHORARRAY(DASH_HESAP!$Z$2)</f>
        <v>ÇAN MESLEK YÜKSEKOKULU</v>
      </c>
      <c r="C67" s="10"/>
      <c r="D67" s="10"/>
      <c r="E67" s="10"/>
      <c r="F67" s="10"/>
      <c r="G67" s="10" t="str" cm="1">
        <f t="array" ref="G67:G96">IF(_xlfn.ANCHORARRAY(B67)="","",INDEX(d_Duzey,MATCH(_xlfn.ANCHORARRAY(B67),d_Fak,0)))</f>
        <v>ÖNLİSANS</v>
      </c>
      <c r="H67" s="10"/>
      <c r="I67" s="10"/>
      <c r="J67" s="12" cm="1">
        <f t="array" ref="J67:J96">IF(_xlfn.ANCHORARRAY(B67)="","",COUNTIFS(d_Fak,_xlfn.ANCHORARRAY(B67),d_Dahil,1))</f>
        <v>12</v>
      </c>
      <c r="K67" s="12"/>
      <c r="L67" s="12" cm="1">
        <f t="array" ref="L67:L96">IF(_xlfn.ANCHORARRAY(B67)="","",SUMIFS(d_TopK,d_Fak,_xlfn.ANCHORARRAY(B67),d_Dahil,1))</f>
        <v>85</v>
      </c>
      <c r="M67" s="12"/>
      <c r="N67" s="12" cm="1">
        <f t="array" ref="N67:N96">IF(_xlfn.ANCHORARRAY(B67)="","",SUMIFS(d_TopY,d_Fak,_xlfn.ANCHORARRAY(B67),d_Dahil,1))</f>
        <v>78</v>
      </c>
      <c r="O67" s="12"/>
      <c r="P67" s="12" cm="1">
        <f t="array" ref="P67:P96">IF(_xlfn.ANCHORARRAY(B67)="","",SUMIFS(d_Bos,d_Fak,_xlfn.ANCHORARRAY(B67),d_Dahil,1))</f>
        <v>7</v>
      </c>
      <c r="Q67" s="10"/>
      <c r="R67" s="10"/>
      <c r="S67" s="13" cm="1">
        <f t="array" ref="S67:S96">IF(_xlfn.ANCHORARRAY(B67)="","",IFERROR(_xlfn.ANCHORARRAY(N67)/_xlfn.ANCHORARRAY(L67),0))</f>
        <v>0.91764705882352937</v>
      </c>
    </row>
    <row r="68" spans="2:19" ht="16" customHeight="1" x14ac:dyDescent="0.35">
      <c r="B68" s="11" t="str">
        <v>YENİCE MESLEK YÜKSEKOKULU</v>
      </c>
      <c r="C68" s="10"/>
      <c r="D68" s="10"/>
      <c r="E68" s="10"/>
      <c r="F68" s="10"/>
      <c r="G68" s="10" t="str">
        <v>ÖNLİSANS</v>
      </c>
      <c r="H68" s="10"/>
      <c r="I68" s="10"/>
      <c r="J68" s="12">
        <v>7</v>
      </c>
      <c r="K68" s="12"/>
      <c r="L68" s="12">
        <v>65</v>
      </c>
      <c r="M68" s="12"/>
      <c r="N68" s="12">
        <v>49</v>
      </c>
      <c r="O68" s="12"/>
      <c r="P68" s="12">
        <v>16</v>
      </c>
      <c r="Q68" s="10"/>
      <c r="R68" s="10"/>
      <c r="S68" s="13">
        <v>0.75384615384615383</v>
      </c>
    </row>
    <row r="69" spans="2:19" ht="16" customHeight="1" x14ac:dyDescent="0.35">
      <c r="B69" s="11" t="str">
        <v>BİGA MESLEK YÜKSEKOKULU</v>
      </c>
      <c r="C69" s="10"/>
      <c r="D69" s="10"/>
      <c r="E69" s="10"/>
      <c r="F69" s="10"/>
      <c r="G69" s="10" t="str">
        <v>ÖNLİSANS</v>
      </c>
      <c r="H69" s="10"/>
      <c r="I69" s="10"/>
      <c r="J69" s="12">
        <v>12</v>
      </c>
      <c r="K69" s="12"/>
      <c r="L69" s="12">
        <v>54</v>
      </c>
      <c r="M69" s="12"/>
      <c r="N69" s="12">
        <v>49</v>
      </c>
      <c r="O69" s="12"/>
      <c r="P69" s="12">
        <v>5</v>
      </c>
      <c r="Q69" s="10"/>
      <c r="R69" s="10"/>
      <c r="S69" s="13">
        <v>0.90740740740740744</v>
      </c>
    </row>
    <row r="70" spans="2:19" ht="16" customHeight="1" x14ac:dyDescent="0.35">
      <c r="B70" s="11" t="str">
        <v>ÇANAKKALE TEKNİK BİLİMLER MESLEK YÜKSEKOKULU</v>
      </c>
      <c r="C70" s="10"/>
      <c r="D70" s="10"/>
      <c r="E70" s="10"/>
      <c r="F70" s="10"/>
      <c r="G70" s="10" t="str">
        <v>ÖNLİSANS</v>
      </c>
      <c r="H70" s="10"/>
      <c r="I70" s="10"/>
      <c r="J70" s="12">
        <v>14</v>
      </c>
      <c r="K70" s="12"/>
      <c r="L70" s="12">
        <v>50</v>
      </c>
      <c r="M70" s="12"/>
      <c r="N70" s="12">
        <v>32</v>
      </c>
      <c r="O70" s="12"/>
      <c r="P70" s="12">
        <v>18</v>
      </c>
      <c r="Q70" s="10"/>
      <c r="R70" s="10"/>
      <c r="S70" s="13">
        <v>0.64</v>
      </c>
    </row>
    <row r="71" spans="2:19" ht="16" customHeight="1" x14ac:dyDescent="0.35">
      <c r="B71" s="11" t="str">
        <v>EZİNE GIDA İHTİSAS ORGANİZE SANAYİ BÖLGESİ MESLEK YÜKSEKOKULU</v>
      </c>
      <c r="C71" s="10"/>
      <c r="D71" s="10"/>
      <c r="E71" s="10"/>
      <c r="F71" s="10"/>
      <c r="G71" s="10" t="str">
        <v>ÖNLİSANS</v>
      </c>
      <c r="H71" s="10"/>
      <c r="I71" s="10"/>
      <c r="J71" s="12">
        <v>9</v>
      </c>
      <c r="K71" s="12"/>
      <c r="L71" s="12">
        <v>48</v>
      </c>
      <c r="M71" s="12"/>
      <c r="N71" s="12">
        <v>48</v>
      </c>
      <c r="O71" s="12"/>
      <c r="P71" s="12">
        <v>0</v>
      </c>
      <c r="Q71" s="10"/>
      <c r="R71" s="10"/>
      <c r="S71" s="13">
        <v>1</v>
      </c>
    </row>
    <row r="72" spans="2:19" ht="16" customHeight="1" x14ac:dyDescent="0.35">
      <c r="B72" s="11" t="str">
        <v>LAPSEKİ MESLEK YÜKSEKOKULU</v>
      </c>
      <c r="C72" s="10"/>
      <c r="D72" s="10"/>
      <c r="E72" s="10"/>
      <c r="F72" s="10"/>
      <c r="G72" s="10" t="str">
        <v>ÖNLİSANS</v>
      </c>
      <c r="H72" s="10"/>
      <c r="I72" s="10"/>
      <c r="J72" s="12">
        <v>9</v>
      </c>
      <c r="K72" s="12"/>
      <c r="L72" s="12">
        <v>44</v>
      </c>
      <c r="M72" s="12"/>
      <c r="N72" s="12">
        <v>41</v>
      </c>
      <c r="O72" s="12"/>
      <c r="P72" s="12">
        <v>3</v>
      </c>
      <c r="Q72" s="10"/>
      <c r="R72" s="10"/>
      <c r="S72" s="13">
        <v>0.93181818181818177</v>
      </c>
    </row>
    <row r="73" spans="2:19" ht="16" customHeight="1" x14ac:dyDescent="0.35">
      <c r="B73" s="11" t="str">
        <v>EĞİTİM FAKÜLTESİ</v>
      </c>
      <c r="C73" s="10"/>
      <c r="D73" s="10"/>
      <c r="E73" s="10"/>
      <c r="F73" s="10"/>
      <c r="G73" s="10" t="str">
        <v>LİSANS</v>
      </c>
      <c r="H73" s="10"/>
      <c r="I73" s="10"/>
      <c r="J73" s="12">
        <v>7</v>
      </c>
      <c r="K73" s="12"/>
      <c r="L73" s="12">
        <v>29</v>
      </c>
      <c r="M73" s="12"/>
      <c r="N73" s="12">
        <v>8</v>
      </c>
      <c r="O73" s="12"/>
      <c r="P73" s="12">
        <v>21</v>
      </c>
      <c r="Q73" s="10"/>
      <c r="R73" s="10"/>
      <c r="S73" s="13">
        <v>0.27586206896551724</v>
      </c>
    </row>
    <row r="74" spans="2:19" ht="16" customHeight="1" x14ac:dyDescent="0.35">
      <c r="B74" s="11" t="str">
        <v>BAYRAMİÇ MESLEK YÜKSEKOKULU</v>
      </c>
      <c r="C74" s="10"/>
      <c r="D74" s="10"/>
      <c r="E74" s="10"/>
      <c r="F74" s="10"/>
      <c r="G74" s="10" t="str">
        <v>ÖNLİSANS</v>
      </c>
      <c r="H74" s="10"/>
      <c r="I74" s="10"/>
      <c r="J74" s="12">
        <v>4</v>
      </c>
      <c r="K74" s="12"/>
      <c r="L74" s="12">
        <v>28</v>
      </c>
      <c r="M74" s="12"/>
      <c r="N74" s="12">
        <v>27</v>
      </c>
      <c r="O74" s="12"/>
      <c r="P74" s="12">
        <v>1</v>
      </c>
      <c r="Q74" s="10"/>
      <c r="R74" s="10"/>
      <c r="S74" s="13">
        <v>0.9642857142857143</v>
      </c>
    </row>
    <row r="75" spans="2:19" ht="16" customHeight="1" x14ac:dyDescent="0.35">
      <c r="B75" s="11" t="str">
        <v>AYVACIK MESLEK YÜKSEKOKULU</v>
      </c>
      <c r="C75" s="10"/>
      <c r="D75" s="10"/>
      <c r="E75" s="10"/>
      <c r="F75" s="10"/>
      <c r="G75" s="10" t="str">
        <v>ÖNLİSANS</v>
      </c>
      <c r="H75" s="10"/>
      <c r="I75" s="10"/>
      <c r="J75" s="12">
        <v>5</v>
      </c>
      <c r="K75" s="12"/>
      <c r="L75" s="12">
        <v>26</v>
      </c>
      <c r="M75" s="12"/>
      <c r="N75" s="12">
        <v>21</v>
      </c>
      <c r="O75" s="12"/>
      <c r="P75" s="12">
        <v>5</v>
      </c>
      <c r="Q75" s="10"/>
      <c r="R75" s="10"/>
      <c r="S75" s="13">
        <v>0.80769230769230771</v>
      </c>
    </row>
    <row r="76" spans="2:19" ht="16" customHeight="1" x14ac:dyDescent="0.35">
      <c r="B76" s="11" t="str">
        <v>GELİBOLU PİRİ REİS MESLEK YÜKSEKOKULU</v>
      </c>
      <c r="C76" s="10"/>
      <c r="D76" s="10"/>
      <c r="E76" s="10"/>
      <c r="F76" s="10"/>
      <c r="G76" s="10" t="str">
        <v>ÖNLİSANS</v>
      </c>
      <c r="H76" s="10"/>
      <c r="I76" s="10"/>
      <c r="J76" s="12">
        <v>4</v>
      </c>
      <c r="K76" s="12"/>
      <c r="L76" s="12">
        <v>25</v>
      </c>
      <c r="M76" s="12"/>
      <c r="N76" s="12">
        <v>15</v>
      </c>
      <c r="O76" s="12"/>
      <c r="P76" s="12">
        <v>10</v>
      </c>
      <c r="Q76" s="10"/>
      <c r="R76" s="10"/>
      <c r="S76" s="13">
        <v>0.6</v>
      </c>
    </row>
    <row r="77" spans="2:19" ht="16" customHeight="1" x14ac:dyDescent="0.35">
      <c r="B77" s="11" t="str">
        <v>GÖKÇEADA MESLEK YÜKSEKOKULU</v>
      </c>
      <c r="C77" s="10"/>
      <c r="D77" s="10"/>
      <c r="E77" s="10"/>
      <c r="F77" s="10"/>
      <c r="G77" s="10" t="str">
        <v>ÖNLİSANS</v>
      </c>
      <c r="H77" s="10"/>
      <c r="I77" s="10"/>
      <c r="J77" s="12">
        <v>4</v>
      </c>
      <c r="K77" s="12"/>
      <c r="L77" s="12">
        <v>25</v>
      </c>
      <c r="M77" s="12"/>
      <c r="N77" s="12">
        <v>23</v>
      </c>
      <c r="O77" s="12"/>
      <c r="P77" s="12">
        <v>2</v>
      </c>
      <c r="Q77" s="10"/>
      <c r="R77" s="10"/>
      <c r="S77" s="13">
        <v>0.92</v>
      </c>
    </row>
    <row r="78" spans="2:19" ht="16" customHeight="1" x14ac:dyDescent="0.35">
      <c r="B78" s="11" t="str">
        <v>BİGA İKTİSADİ VE İDARİ BİLİMLER FAKÜLTESİ</v>
      </c>
      <c r="C78" s="10"/>
      <c r="D78" s="10"/>
      <c r="E78" s="10"/>
      <c r="F78" s="10"/>
      <c r="G78" s="10" t="str">
        <v>LİSANS</v>
      </c>
      <c r="H78" s="10"/>
      <c r="I78" s="10"/>
      <c r="J78" s="12">
        <v>7</v>
      </c>
      <c r="K78" s="12"/>
      <c r="L78" s="12">
        <v>24</v>
      </c>
      <c r="M78" s="12"/>
      <c r="N78" s="12">
        <v>23</v>
      </c>
      <c r="O78" s="12"/>
      <c r="P78" s="12">
        <v>1</v>
      </c>
      <c r="Q78" s="10"/>
      <c r="R78" s="10"/>
      <c r="S78" s="13">
        <v>0.95833333333333337</v>
      </c>
    </row>
    <row r="79" spans="2:19" ht="16" customHeight="1" x14ac:dyDescent="0.35">
      <c r="B79" s="11" t="str">
        <v>ÇANAKKALE SOSYAL BİLİMLER MESLEK YÜKSEKOKULU</v>
      </c>
      <c r="C79" s="10"/>
      <c r="D79" s="10"/>
      <c r="E79" s="10"/>
      <c r="F79" s="10"/>
      <c r="G79" s="10" t="str">
        <v>ÖNLİSANS</v>
      </c>
      <c r="H79" s="10"/>
      <c r="I79" s="10"/>
      <c r="J79" s="12">
        <v>4</v>
      </c>
      <c r="K79" s="12"/>
      <c r="L79" s="12">
        <v>24</v>
      </c>
      <c r="M79" s="12"/>
      <c r="N79" s="12">
        <v>18</v>
      </c>
      <c r="O79" s="12"/>
      <c r="P79" s="12">
        <v>6</v>
      </c>
      <c r="Q79" s="10"/>
      <c r="R79" s="10"/>
      <c r="S79" s="13">
        <v>0.75</v>
      </c>
    </row>
    <row r="80" spans="2:19" ht="16" customHeight="1" x14ac:dyDescent="0.35">
      <c r="B80" s="11" t="str">
        <v>DENİZCİLİK MESLEK YÜKSEKOKULU</v>
      </c>
      <c r="C80" s="10"/>
      <c r="D80" s="10"/>
      <c r="E80" s="10"/>
      <c r="F80" s="10"/>
      <c r="G80" s="10" t="str">
        <v>ÖNLİSANS</v>
      </c>
      <c r="H80" s="10"/>
      <c r="I80" s="10"/>
      <c r="J80" s="12">
        <v>3</v>
      </c>
      <c r="K80" s="12"/>
      <c r="L80" s="12">
        <v>22</v>
      </c>
      <c r="M80" s="12"/>
      <c r="N80" s="12">
        <v>10</v>
      </c>
      <c r="O80" s="12"/>
      <c r="P80" s="12">
        <v>12</v>
      </c>
      <c r="Q80" s="10"/>
      <c r="R80" s="10"/>
      <c r="S80" s="13">
        <v>0.45454545454545453</v>
      </c>
    </row>
    <row r="81" spans="2:19" ht="16" customHeight="1" x14ac:dyDescent="0.35">
      <c r="B81" s="11" t="str">
        <v>İNSAN VE TOPLUM BİLİMLERİ FAKÜLTESİ</v>
      </c>
      <c r="C81" s="10"/>
      <c r="D81" s="10"/>
      <c r="E81" s="10"/>
      <c r="F81" s="10"/>
      <c r="G81" s="10" t="str">
        <v>LİSANS</v>
      </c>
      <c r="H81" s="10"/>
      <c r="I81" s="10"/>
      <c r="J81" s="12">
        <v>8</v>
      </c>
      <c r="K81" s="12"/>
      <c r="L81" s="12">
        <v>20</v>
      </c>
      <c r="M81" s="12"/>
      <c r="N81" s="12">
        <v>15</v>
      </c>
      <c r="O81" s="12"/>
      <c r="P81" s="12">
        <v>5</v>
      </c>
      <c r="Q81" s="10"/>
      <c r="R81" s="10"/>
      <c r="S81" s="13">
        <v>0.75</v>
      </c>
    </row>
    <row r="82" spans="2:19" ht="16" customHeight="1" x14ac:dyDescent="0.35">
      <c r="B82" s="11" t="str">
        <v>BİGA UYGULAMALI BİLİMLER FAKÜLTESİ</v>
      </c>
      <c r="C82" s="10"/>
      <c r="D82" s="10"/>
      <c r="E82" s="10"/>
      <c r="F82" s="10"/>
      <c r="G82" s="10" t="str">
        <v>LİSANS</v>
      </c>
      <c r="H82" s="10"/>
      <c r="I82" s="10"/>
      <c r="J82" s="12">
        <v>2</v>
      </c>
      <c r="K82" s="12"/>
      <c r="L82" s="12">
        <v>10</v>
      </c>
      <c r="M82" s="12"/>
      <c r="N82" s="12">
        <v>5</v>
      </c>
      <c r="O82" s="12"/>
      <c r="P82" s="12">
        <v>5</v>
      </c>
      <c r="Q82" s="10"/>
      <c r="R82" s="10"/>
      <c r="S82" s="13">
        <v>0.5</v>
      </c>
    </row>
    <row r="83" spans="2:19" ht="16" customHeight="1" x14ac:dyDescent="0.35">
      <c r="B83" s="11" t="str">
        <v>ÇAN UYGULAMALI BİLİMLER FAKÜLTESİ</v>
      </c>
      <c r="C83" s="10"/>
      <c r="D83" s="10"/>
      <c r="E83" s="10"/>
      <c r="F83" s="10"/>
      <c r="G83" s="10" t="str">
        <v>LİSANS</v>
      </c>
      <c r="H83" s="10"/>
      <c r="I83" s="10"/>
      <c r="J83" s="12">
        <v>2</v>
      </c>
      <c r="K83" s="12"/>
      <c r="L83" s="12">
        <v>9</v>
      </c>
      <c r="M83" s="12"/>
      <c r="N83" s="12">
        <v>9</v>
      </c>
      <c r="O83" s="12"/>
      <c r="P83" s="12">
        <v>0</v>
      </c>
      <c r="Q83" s="10"/>
      <c r="R83" s="10"/>
      <c r="S83" s="13">
        <v>1</v>
      </c>
    </row>
    <row r="84" spans="2:19" ht="16" customHeight="1" x14ac:dyDescent="0.35">
      <c r="B84" s="11" t="str">
        <v>ÇANAKKALE UYGULAMALI BİLİMLER FAKÜLTESİ</v>
      </c>
      <c r="C84" s="10"/>
      <c r="D84" s="10"/>
      <c r="E84" s="10"/>
      <c r="F84" s="10"/>
      <c r="G84" s="10" t="str">
        <v>LİSANS</v>
      </c>
      <c r="H84" s="10"/>
      <c r="I84" s="10"/>
      <c r="J84" s="12">
        <v>3</v>
      </c>
      <c r="K84" s="12"/>
      <c r="L84" s="12">
        <v>8</v>
      </c>
      <c r="M84" s="12"/>
      <c r="N84" s="12">
        <v>8</v>
      </c>
      <c r="O84" s="12"/>
      <c r="P84" s="12">
        <v>0</v>
      </c>
      <c r="Q84" s="10"/>
      <c r="R84" s="10"/>
      <c r="S84" s="13">
        <v>1</v>
      </c>
    </row>
    <row r="85" spans="2:19" ht="16" customHeight="1" x14ac:dyDescent="0.35">
      <c r="B85" s="11" t="str">
        <v>SİYASAL BİLGİLER FAKÜLTESİ</v>
      </c>
      <c r="C85" s="10"/>
      <c r="D85" s="10"/>
      <c r="E85" s="10"/>
      <c r="F85" s="10"/>
      <c r="G85" s="10" t="str">
        <v>LİSANS</v>
      </c>
      <c r="H85" s="10"/>
      <c r="I85" s="10"/>
      <c r="J85" s="12">
        <v>4</v>
      </c>
      <c r="K85" s="12"/>
      <c r="L85" s="12">
        <v>8</v>
      </c>
      <c r="M85" s="12"/>
      <c r="N85" s="12">
        <v>3</v>
      </c>
      <c r="O85" s="12"/>
      <c r="P85" s="12">
        <v>5</v>
      </c>
      <c r="Q85" s="10"/>
      <c r="R85" s="10"/>
      <c r="S85" s="13">
        <v>0.375</v>
      </c>
    </row>
    <row r="86" spans="2:19" ht="16" customHeight="1" x14ac:dyDescent="0.35">
      <c r="B86" s="11" t="str">
        <v>İLAHİYAT FAKÜLTESİ</v>
      </c>
      <c r="C86" s="10"/>
      <c r="D86" s="10"/>
      <c r="E86" s="10"/>
      <c r="F86" s="10"/>
      <c r="G86" s="10" t="str">
        <v>LİSANS</v>
      </c>
      <c r="H86" s="10"/>
      <c r="I86" s="10"/>
      <c r="J86" s="12">
        <v>1</v>
      </c>
      <c r="K86" s="12"/>
      <c r="L86" s="12">
        <v>7</v>
      </c>
      <c r="M86" s="12"/>
      <c r="N86" s="12">
        <v>7</v>
      </c>
      <c r="O86" s="12"/>
      <c r="P86" s="12">
        <v>0</v>
      </c>
      <c r="Q86" s="10"/>
      <c r="R86" s="10"/>
      <c r="S86" s="13">
        <v>1</v>
      </c>
    </row>
    <row r="87" spans="2:19" ht="16" customHeight="1" x14ac:dyDescent="0.35">
      <c r="B87" s="11" t="str">
        <v>TURİZM FAKÜLTESİ</v>
      </c>
      <c r="C87" s="10"/>
      <c r="D87" s="10"/>
      <c r="E87" s="10"/>
      <c r="F87" s="10"/>
      <c r="G87" s="10" t="str">
        <v>LİSANS</v>
      </c>
      <c r="H87" s="10"/>
      <c r="I87" s="10"/>
      <c r="J87" s="12">
        <v>2</v>
      </c>
      <c r="K87" s="12"/>
      <c r="L87" s="12">
        <v>7</v>
      </c>
      <c r="M87" s="12"/>
      <c r="N87" s="12">
        <v>4</v>
      </c>
      <c r="O87" s="12"/>
      <c r="P87" s="12">
        <v>3</v>
      </c>
      <c r="Q87" s="10"/>
      <c r="R87" s="10"/>
      <c r="S87" s="13">
        <v>0.5714285714285714</v>
      </c>
    </row>
    <row r="88" spans="2:19" ht="16" customHeight="1" x14ac:dyDescent="0.35">
      <c r="B88" s="11" t="str">
        <v>FEN FAKÜLTESİ</v>
      </c>
      <c r="C88" s="10"/>
      <c r="D88" s="10"/>
      <c r="E88" s="10"/>
      <c r="F88" s="10"/>
      <c r="G88" s="10" t="str">
        <v>LİSANS</v>
      </c>
      <c r="H88" s="10"/>
      <c r="I88" s="10"/>
      <c r="J88" s="12">
        <v>4</v>
      </c>
      <c r="K88" s="12"/>
      <c r="L88" s="12">
        <v>6</v>
      </c>
      <c r="M88" s="12"/>
      <c r="N88" s="12">
        <v>6</v>
      </c>
      <c r="O88" s="12"/>
      <c r="P88" s="12">
        <v>0</v>
      </c>
      <c r="Q88" s="10"/>
      <c r="R88" s="10"/>
      <c r="S88" s="13">
        <v>1</v>
      </c>
    </row>
    <row r="89" spans="2:19" ht="16" customHeight="1" x14ac:dyDescent="0.35">
      <c r="B89" s="11" t="str">
        <v>ÇANAKKALE SAĞLIK HİZMETLERİ MESLEK YÜKSEKOKULU</v>
      </c>
      <c r="C89" s="10"/>
      <c r="D89" s="10"/>
      <c r="E89" s="10"/>
      <c r="F89" s="10"/>
      <c r="G89" s="10" t="str">
        <v>ÖNLİSANS</v>
      </c>
      <c r="H89" s="10"/>
      <c r="I89" s="10"/>
      <c r="J89" s="12">
        <v>3</v>
      </c>
      <c r="K89" s="12"/>
      <c r="L89" s="12">
        <v>5</v>
      </c>
      <c r="M89" s="12"/>
      <c r="N89" s="12">
        <v>5</v>
      </c>
      <c r="O89" s="12"/>
      <c r="P89" s="12">
        <v>0</v>
      </c>
      <c r="Q89" s="10"/>
      <c r="R89" s="10"/>
      <c r="S89" s="13">
        <v>1</v>
      </c>
    </row>
    <row r="90" spans="2:19" ht="16" customHeight="1" x14ac:dyDescent="0.35">
      <c r="B90" s="11" t="str">
        <v>GÖKÇEADA UYGULAMALI BİLİMLER YÜKSEKOKULU</v>
      </c>
      <c r="C90" s="10"/>
      <c r="D90" s="10"/>
      <c r="E90" s="10"/>
      <c r="F90" s="10"/>
      <c r="G90" s="10" t="str">
        <v>LİSANS</v>
      </c>
      <c r="H90" s="10"/>
      <c r="I90" s="10"/>
      <c r="J90" s="12">
        <v>1</v>
      </c>
      <c r="K90" s="12"/>
      <c r="L90" s="12">
        <v>5</v>
      </c>
      <c r="M90" s="12"/>
      <c r="N90" s="12">
        <v>5</v>
      </c>
      <c r="O90" s="12"/>
      <c r="P90" s="12">
        <v>0</v>
      </c>
      <c r="Q90" s="10"/>
      <c r="R90" s="10"/>
      <c r="S90" s="13">
        <v>1</v>
      </c>
    </row>
    <row r="91" spans="2:19" ht="16" customHeight="1" x14ac:dyDescent="0.35">
      <c r="B91" s="11" t="str">
        <v>DENİZ BİLİMLERİ VE TEKNOLOJİSİ FAKÜLTESİ</v>
      </c>
      <c r="C91" s="10"/>
      <c r="D91" s="10"/>
      <c r="E91" s="10"/>
      <c r="F91" s="10"/>
      <c r="G91" s="10" t="str">
        <v>LİSANS</v>
      </c>
      <c r="H91" s="10"/>
      <c r="I91" s="10"/>
      <c r="J91" s="12">
        <v>3</v>
      </c>
      <c r="K91" s="12"/>
      <c r="L91" s="12">
        <v>4</v>
      </c>
      <c r="M91" s="12"/>
      <c r="N91" s="12">
        <v>4</v>
      </c>
      <c r="O91" s="12"/>
      <c r="P91" s="12">
        <v>0</v>
      </c>
      <c r="Q91" s="10"/>
      <c r="R91" s="10"/>
      <c r="S91" s="13">
        <v>1</v>
      </c>
    </row>
    <row r="92" spans="2:19" ht="16" customHeight="1" x14ac:dyDescent="0.35">
      <c r="B92" s="11" t="str">
        <v>İLETİŞİM FAKÜLTESİ</v>
      </c>
      <c r="C92" s="10"/>
      <c r="D92" s="10"/>
      <c r="E92" s="10"/>
      <c r="F92" s="10"/>
      <c r="G92" s="10" t="str">
        <v>LİSANS</v>
      </c>
      <c r="H92" s="10"/>
      <c r="I92" s="10"/>
      <c r="J92" s="12">
        <v>2</v>
      </c>
      <c r="K92" s="12"/>
      <c r="L92" s="12">
        <v>4</v>
      </c>
      <c r="M92" s="12"/>
      <c r="N92" s="12">
        <v>1</v>
      </c>
      <c r="O92" s="12"/>
      <c r="P92" s="12">
        <v>3</v>
      </c>
      <c r="Q92" s="10"/>
      <c r="R92" s="10"/>
      <c r="S92" s="13">
        <v>0.25</v>
      </c>
    </row>
    <row r="93" spans="2:19" ht="16" customHeight="1" x14ac:dyDescent="0.35">
      <c r="B93" s="11" t="str">
        <v>ZİRAAT FAKÜLTESİ</v>
      </c>
      <c r="C93" s="10"/>
      <c r="D93" s="10"/>
      <c r="E93" s="10"/>
      <c r="F93" s="10"/>
      <c r="G93" s="10" t="str">
        <v>LİSANS</v>
      </c>
      <c r="H93" s="10"/>
      <c r="I93" s="10"/>
      <c r="J93" s="12">
        <v>4</v>
      </c>
      <c r="K93" s="12"/>
      <c r="L93" s="12">
        <v>4</v>
      </c>
      <c r="M93" s="12"/>
      <c r="N93" s="12">
        <v>4</v>
      </c>
      <c r="O93" s="12"/>
      <c r="P93" s="12">
        <v>0</v>
      </c>
      <c r="Q93" s="10"/>
      <c r="R93" s="10"/>
      <c r="S93" s="13">
        <v>1</v>
      </c>
    </row>
    <row r="94" spans="2:19" ht="16" customHeight="1" x14ac:dyDescent="0.35">
      <c r="B94" s="11" t="str">
        <v>MÜHENDİSLİK FAKÜLTESİ</v>
      </c>
      <c r="C94" s="10"/>
      <c r="D94" s="10"/>
      <c r="E94" s="10"/>
      <c r="F94" s="10"/>
      <c r="G94" s="10" t="str">
        <v>LİSANS</v>
      </c>
      <c r="H94" s="10"/>
      <c r="I94" s="10"/>
      <c r="J94" s="12">
        <v>3</v>
      </c>
      <c r="K94" s="12"/>
      <c r="L94" s="12">
        <v>3</v>
      </c>
      <c r="M94" s="12"/>
      <c r="N94" s="12">
        <v>2</v>
      </c>
      <c r="O94" s="12"/>
      <c r="P94" s="12">
        <v>1</v>
      </c>
      <c r="Q94" s="10"/>
      <c r="R94" s="10"/>
      <c r="S94" s="13">
        <v>0.66666666666666663</v>
      </c>
    </row>
    <row r="95" spans="2:19" ht="16" customHeight="1" x14ac:dyDescent="0.35">
      <c r="B95" s="11" t="str">
        <v>SAĞLIK BİLİMLERİ FAKÜLTESİ</v>
      </c>
      <c r="C95" s="10"/>
      <c r="D95" s="10"/>
      <c r="E95" s="10"/>
      <c r="F95" s="10"/>
      <c r="G95" s="10" t="str">
        <v>LİSANS</v>
      </c>
      <c r="H95" s="10"/>
      <c r="I95" s="10"/>
      <c r="J95" s="12">
        <v>2</v>
      </c>
      <c r="K95" s="12"/>
      <c r="L95" s="12">
        <v>3</v>
      </c>
      <c r="M95" s="12"/>
      <c r="N95" s="12">
        <v>2</v>
      </c>
      <c r="O95" s="12"/>
      <c r="P95" s="12">
        <v>1</v>
      </c>
      <c r="Q95" s="10"/>
      <c r="R95" s="10"/>
      <c r="S95" s="13">
        <v>0.66666666666666663</v>
      </c>
    </row>
    <row r="96" spans="2:19" ht="16" customHeight="1" x14ac:dyDescent="0.35">
      <c r="B96" s="11" t="str">
        <v>MİMARLIK VE TASARIM FAKÜLTESİ</v>
      </c>
      <c r="C96" s="10"/>
      <c r="D96" s="10"/>
      <c r="E96" s="10"/>
      <c r="F96" s="10"/>
      <c r="G96" s="10" t="str">
        <v>LİSANS</v>
      </c>
      <c r="H96" s="10"/>
      <c r="I96" s="10"/>
      <c r="J96" s="12">
        <v>1</v>
      </c>
      <c r="K96" s="12"/>
      <c r="L96" s="12">
        <v>1</v>
      </c>
      <c r="M96" s="12"/>
      <c r="N96" s="12">
        <v>1</v>
      </c>
      <c r="O96" s="12"/>
      <c r="P96" s="12">
        <v>0</v>
      </c>
      <c r="Q96" s="10"/>
      <c r="R96" s="10"/>
      <c r="S96" s="13">
        <v>1</v>
      </c>
    </row>
    <row r="97" spans="2:19" ht="10" customHeight="1" x14ac:dyDescent="0.35"/>
    <row r="98" spans="2:19" ht="10" customHeight="1" x14ac:dyDescent="0.35"/>
    <row r="99" spans="2:19" ht="15" thickBot="1" x14ac:dyDescent="0.4">
      <c r="B99" s="19" t="s">
        <v>216</v>
      </c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</row>
    <row r="100" spans="2:19" ht="22" customHeight="1" x14ac:dyDescent="0.35">
      <c r="B100" s="20" t="s">
        <v>13</v>
      </c>
      <c r="C100" s="21"/>
      <c r="D100" s="21"/>
      <c r="E100" s="21"/>
      <c r="F100" s="21" t="s">
        <v>213</v>
      </c>
      <c r="G100" s="21"/>
      <c r="H100" s="21"/>
      <c r="I100" s="21"/>
      <c r="J100" s="21"/>
      <c r="K100" s="21" t="s">
        <v>164</v>
      </c>
      <c r="L100" s="21"/>
      <c r="M100" s="21" t="s">
        <v>11</v>
      </c>
      <c r="N100" s="21"/>
      <c r="O100" s="14" t="s">
        <v>16</v>
      </c>
      <c r="P100" s="14" t="s">
        <v>15</v>
      </c>
      <c r="Q100" s="14" t="s">
        <v>214</v>
      </c>
      <c r="R100" s="18" t="s">
        <v>215</v>
      </c>
      <c r="S100" s="18"/>
    </row>
    <row r="101" spans="2:19" ht="15" customHeight="1" x14ac:dyDescent="0.35">
      <c r="B101" s="11" t="str" cm="1">
        <f t="array" ref="B101:B246">IF(_xlfn.ANCHORARRAY(DASH_HESAP!$AU$2)="","",INDEX(d_Prog,_xlfn.ANCHORARRAY(DASH_HESAP!$AU$2)))</f>
        <v>Bankacılık ve Sigortacılık</v>
      </c>
      <c r="C101" s="10"/>
      <c r="D101" s="10"/>
      <c r="E101" s="10"/>
      <c r="F101" s="10" t="str" cm="1">
        <f t="array" ref="F101:F246">IF(_xlfn.ANCHORARRAY(DASH_HESAP!$AU$2)="","",INDEX(d_FakKisa,_xlfn.ANCHORARRAY(DASH_HESAP!$AU$2)))</f>
        <v>AYVACIK MYO</v>
      </c>
      <c r="G101" s="10"/>
      <c r="H101" s="10"/>
      <c r="I101" s="10"/>
      <c r="J101" s="10"/>
      <c r="K101" s="10" t="str" cm="1">
        <f t="array" ref="K101:K246">IF(_xlfn.ANCHORARRAY(DASH_HESAP!$AU$2)="","",INDEX(d_Duzey,_xlfn.ANCHORARRAY(DASH_HESAP!$AU$2)))</f>
        <v>ÖNLİSANS</v>
      </c>
      <c r="L101" s="10"/>
      <c r="M101" s="15" t="str" cm="1">
        <f t="array" ref="M101:M246">IF(_xlfn.ANCHORARRAY(DASH_HESAP!$AU$2)="","",INDEX(d_KKTC,_xlfn.ANCHORARRAY(DASH_HESAP!$AU$2)))</f>
        <v>HAYIR</v>
      </c>
      <c r="N101" s="10"/>
      <c r="O101" s="12" cm="1">
        <f t="array" ref="O101:O246">IF(_xlfn.ANCHORARRAY(DASH_HESAP!$AU$2)="","",INDEX(d_TopK,_xlfn.ANCHORARRAY(DASH_HESAP!$AU$2)))</f>
        <v>6</v>
      </c>
      <c r="P101" s="12" cm="1">
        <f t="array" ref="P101:P246">IF(_xlfn.ANCHORARRAY(DASH_HESAP!$AU$2)="","",INDEX(d_TopY,_xlfn.ANCHORARRAY(DASH_HESAP!$AU$2)))</f>
        <v>6</v>
      </c>
      <c r="Q101" s="12" cm="1">
        <f t="array" ref="Q101:Q246">IF(_xlfn.ANCHORARRAY(DASH_HESAP!$AU$2)="","",INDEX(d_Bos,_xlfn.ANCHORARRAY(DASH_HESAP!$AU$2)))</f>
        <v>0</v>
      </c>
      <c r="R101" s="10"/>
      <c r="S101" s="13" cm="1">
        <f t="array" ref="S101:S246">IF(_xlfn.ANCHORARRAY(DASH_HESAP!$AU$2)="","",IFERROR(_xlfn.ANCHORARRAY(P101)/_xlfn.ANCHORARRAY(O101),0))</f>
        <v>1</v>
      </c>
    </row>
    <row r="102" spans="2:19" ht="15" customHeight="1" x14ac:dyDescent="0.35">
      <c r="B102" s="11" t="str">
        <v>Geleneksel El Sanatları</v>
      </c>
      <c r="C102" s="10"/>
      <c r="D102" s="10"/>
      <c r="E102" s="10"/>
      <c r="F102" s="10" t="str">
        <v>AYVACIK MYO</v>
      </c>
      <c r="G102" s="10"/>
      <c r="H102" s="10"/>
      <c r="I102" s="10"/>
      <c r="J102" s="10"/>
      <c r="K102" s="10" t="str">
        <v>ÖNLİSANS</v>
      </c>
      <c r="L102" s="10"/>
      <c r="M102" s="15" t="str">
        <v>HAYIR</v>
      </c>
      <c r="N102" s="10"/>
      <c r="O102" s="12">
        <v>4</v>
      </c>
      <c r="P102" s="12">
        <v>4</v>
      </c>
      <c r="Q102" s="12">
        <v>0</v>
      </c>
      <c r="R102" s="10"/>
      <c r="S102" s="13">
        <v>1</v>
      </c>
    </row>
    <row r="103" spans="2:19" ht="15" customHeight="1" x14ac:dyDescent="0.35">
      <c r="B103" s="11" t="str">
        <v>İşletme Yönetimi</v>
      </c>
      <c r="C103" s="10"/>
      <c r="D103" s="10"/>
      <c r="E103" s="10"/>
      <c r="F103" s="10" t="str">
        <v>AYVACIK MYO</v>
      </c>
      <c r="G103" s="10"/>
      <c r="H103" s="10"/>
      <c r="I103" s="10"/>
      <c r="J103" s="10"/>
      <c r="K103" s="10" t="str">
        <v>ÖNLİSANS</v>
      </c>
      <c r="L103" s="10"/>
      <c r="M103" s="15" t="str">
        <v>HAYIR</v>
      </c>
      <c r="N103" s="10"/>
      <c r="O103" s="12">
        <v>2</v>
      </c>
      <c r="P103" s="12">
        <v>2</v>
      </c>
      <c r="Q103" s="12">
        <v>0</v>
      </c>
      <c r="R103" s="10"/>
      <c r="S103" s="13">
        <v>1</v>
      </c>
    </row>
    <row r="104" spans="2:19" ht="15" customHeight="1" x14ac:dyDescent="0.35">
      <c r="B104" s="11" t="str">
        <v>Turist Rehberliği</v>
      </c>
      <c r="C104" s="10"/>
      <c r="D104" s="10"/>
      <c r="E104" s="10"/>
      <c r="F104" s="10" t="str">
        <v>AYVACIK MYO</v>
      </c>
      <c r="G104" s="10"/>
      <c r="H104" s="10"/>
      <c r="I104" s="10"/>
      <c r="J104" s="10"/>
      <c r="K104" s="10" t="str">
        <v>ÖNLİSANS</v>
      </c>
      <c r="L104" s="10"/>
      <c r="M104" s="15" t="str">
        <v>HAYIR</v>
      </c>
      <c r="N104" s="10"/>
      <c r="O104" s="12">
        <v>10</v>
      </c>
      <c r="P104" s="12">
        <v>5</v>
      </c>
      <c r="Q104" s="12">
        <v>5</v>
      </c>
      <c r="R104" s="10"/>
      <c r="S104" s="13">
        <v>0.5</v>
      </c>
    </row>
    <row r="105" spans="2:19" ht="15" customHeight="1" x14ac:dyDescent="0.35">
      <c r="B105" s="11" t="str">
        <v>Turizm ve Otel İşletmeciliği</v>
      </c>
      <c r="C105" s="10"/>
      <c r="D105" s="10"/>
      <c r="E105" s="10"/>
      <c r="F105" s="10" t="str">
        <v>AYVACIK MYO</v>
      </c>
      <c r="G105" s="10"/>
      <c r="H105" s="10"/>
      <c r="I105" s="10"/>
      <c r="J105" s="10"/>
      <c r="K105" s="10" t="str">
        <v>ÖNLİSANS</v>
      </c>
      <c r="L105" s="10"/>
      <c r="M105" s="15" t="str">
        <v>HAYIR</v>
      </c>
      <c r="N105" s="10"/>
      <c r="O105" s="12">
        <v>4</v>
      </c>
      <c r="P105" s="12">
        <v>4</v>
      </c>
      <c r="Q105" s="12">
        <v>0</v>
      </c>
      <c r="R105" s="10"/>
      <c r="S105" s="13">
        <v>1</v>
      </c>
    </row>
    <row r="106" spans="2:19" ht="15" customHeight="1" x14ac:dyDescent="0.35">
      <c r="B106" s="11" t="str">
        <v>Çocuk Gelişimi</v>
      </c>
      <c r="C106" s="10"/>
      <c r="D106" s="10"/>
      <c r="E106" s="10"/>
      <c r="F106" s="10" t="str">
        <v>BAYRAMİÇ MYO</v>
      </c>
      <c r="G106" s="10"/>
      <c r="H106" s="10"/>
      <c r="I106" s="10"/>
      <c r="J106" s="10"/>
      <c r="K106" s="10" t="str">
        <v>ÖNLİSANS</v>
      </c>
      <c r="L106" s="10"/>
      <c r="M106" s="15" t="str">
        <v>HAYIR</v>
      </c>
      <c r="N106" s="10"/>
      <c r="O106" s="12">
        <v>5</v>
      </c>
      <c r="P106" s="12">
        <v>5</v>
      </c>
      <c r="Q106" s="12">
        <v>0</v>
      </c>
      <c r="R106" s="10"/>
      <c r="S106" s="13">
        <v>1</v>
      </c>
    </row>
    <row r="107" spans="2:19" ht="15" customHeight="1" x14ac:dyDescent="0.35">
      <c r="B107" s="11" t="str">
        <v>Halkla İlişkiler ve Tanıtım</v>
      </c>
      <c r="C107" s="10"/>
      <c r="D107" s="10"/>
      <c r="E107" s="10"/>
      <c r="F107" s="10" t="str">
        <v>BAYRAMİÇ MYO</v>
      </c>
      <c r="G107" s="10"/>
      <c r="H107" s="10"/>
      <c r="I107" s="10"/>
      <c r="J107" s="10"/>
      <c r="K107" s="10" t="str">
        <v>ÖNLİSANS</v>
      </c>
      <c r="L107" s="10"/>
      <c r="M107" s="15" t="str">
        <v>HAYIR</v>
      </c>
      <c r="N107" s="10"/>
      <c r="O107" s="12">
        <v>10</v>
      </c>
      <c r="P107" s="12">
        <v>10</v>
      </c>
      <c r="Q107" s="12">
        <v>0</v>
      </c>
      <c r="R107" s="10"/>
      <c r="S107" s="13">
        <v>1</v>
      </c>
    </row>
    <row r="108" spans="2:19" ht="15" customHeight="1" x14ac:dyDescent="0.35">
      <c r="B108" s="11" t="str">
        <v>Laboratuvar Teknolojisi</v>
      </c>
      <c r="C108" s="10"/>
      <c r="D108" s="10"/>
      <c r="E108" s="10"/>
      <c r="F108" s="10" t="str">
        <v>BAYRAMİÇ MYO</v>
      </c>
      <c r="G108" s="10"/>
      <c r="H108" s="10"/>
      <c r="I108" s="10"/>
      <c r="J108" s="10"/>
      <c r="K108" s="10" t="str">
        <v>ÖNLİSANS</v>
      </c>
      <c r="L108" s="10"/>
      <c r="M108" s="15" t="str">
        <v>HAYIR</v>
      </c>
      <c r="N108" s="10"/>
      <c r="O108" s="12">
        <v>10</v>
      </c>
      <c r="P108" s="12">
        <v>10</v>
      </c>
      <c r="Q108" s="12">
        <v>0</v>
      </c>
      <c r="R108" s="10"/>
      <c r="S108" s="13">
        <v>1</v>
      </c>
    </row>
    <row r="109" spans="2:19" ht="15" customHeight="1" x14ac:dyDescent="0.35">
      <c r="B109" s="11" t="str">
        <v>Ormancılık ve Orman Ürünleri</v>
      </c>
      <c r="C109" s="10"/>
      <c r="D109" s="10"/>
      <c r="E109" s="10"/>
      <c r="F109" s="10" t="str">
        <v>BAYRAMİÇ MYO</v>
      </c>
      <c r="G109" s="10"/>
      <c r="H109" s="10"/>
      <c r="I109" s="10"/>
      <c r="J109" s="10"/>
      <c r="K109" s="10" t="str">
        <v>ÖNLİSANS</v>
      </c>
      <c r="L109" s="10"/>
      <c r="M109" s="15" t="str">
        <v>HAYIR</v>
      </c>
      <c r="N109" s="10"/>
      <c r="O109" s="12">
        <v>3</v>
      </c>
      <c r="P109" s="12">
        <v>2</v>
      </c>
      <c r="Q109" s="12">
        <v>1</v>
      </c>
      <c r="R109" s="10"/>
      <c r="S109" s="13">
        <v>0.66666666666666663</v>
      </c>
    </row>
    <row r="110" spans="2:19" ht="15" customHeight="1" x14ac:dyDescent="0.35">
      <c r="B110" s="11" t="str">
        <v>Çalışma Ekonomisi ve Endüstri İlişkileri</v>
      </c>
      <c r="C110" s="10"/>
      <c r="D110" s="10"/>
      <c r="E110" s="10"/>
      <c r="F110" s="10" t="str">
        <v>BİGA İİBF</v>
      </c>
      <c r="G110" s="10"/>
      <c r="H110" s="10"/>
      <c r="I110" s="10"/>
      <c r="J110" s="10"/>
      <c r="K110" s="10" t="str">
        <v>LİSANS</v>
      </c>
      <c r="L110" s="10"/>
      <c r="M110" s="15" t="str">
        <v>HAYIR</v>
      </c>
      <c r="N110" s="10"/>
      <c r="O110" s="12">
        <v>3</v>
      </c>
      <c r="P110" s="12">
        <v>3</v>
      </c>
      <c r="Q110" s="12">
        <v>0</v>
      </c>
      <c r="R110" s="10"/>
      <c r="S110" s="13">
        <v>1</v>
      </c>
    </row>
    <row r="111" spans="2:19" ht="15" customHeight="1" x14ac:dyDescent="0.35">
      <c r="B111" s="11" t="str">
        <v>Ekonometri</v>
      </c>
      <c r="C111" s="10"/>
      <c r="D111" s="10"/>
      <c r="E111" s="10"/>
      <c r="F111" s="10" t="str">
        <v>BİGA İİBF</v>
      </c>
      <c r="G111" s="10"/>
      <c r="H111" s="10"/>
      <c r="I111" s="10"/>
      <c r="J111" s="10"/>
      <c r="K111" s="10" t="str">
        <v>LİSANS</v>
      </c>
      <c r="L111" s="10"/>
      <c r="M111" s="15" t="str">
        <v>HAYIR</v>
      </c>
      <c r="N111" s="10"/>
      <c r="O111" s="12">
        <v>3</v>
      </c>
      <c r="P111" s="12">
        <v>3</v>
      </c>
      <c r="Q111" s="12">
        <v>0</v>
      </c>
      <c r="R111" s="10"/>
      <c r="S111" s="13">
        <v>1</v>
      </c>
    </row>
    <row r="112" spans="2:19" ht="15" customHeight="1" x14ac:dyDescent="0.35">
      <c r="B112" s="11" t="str">
        <v>İktisat</v>
      </c>
      <c r="C112" s="10"/>
      <c r="D112" s="10"/>
      <c r="E112" s="10"/>
      <c r="F112" s="10" t="str">
        <v>BİGA İİBF</v>
      </c>
      <c r="G112" s="10"/>
      <c r="H112" s="10"/>
      <c r="I112" s="10"/>
      <c r="J112" s="10"/>
      <c r="K112" s="10" t="str">
        <v>LİSANS</v>
      </c>
      <c r="L112" s="10"/>
      <c r="M112" s="15" t="str">
        <v>HAYIR</v>
      </c>
      <c r="N112" s="10"/>
      <c r="O112" s="12">
        <v>6</v>
      </c>
      <c r="P112" s="12">
        <v>6</v>
      </c>
      <c r="Q112" s="12">
        <v>0</v>
      </c>
      <c r="R112" s="10"/>
      <c r="S112" s="13">
        <v>1</v>
      </c>
    </row>
    <row r="113" spans="2:19" ht="15" customHeight="1" x14ac:dyDescent="0.35">
      <c r="B113" s="11" t="str">
        <v>İşletme</v>
      </c>
      <c r="C113" s="10"/>
      <c r="D113" s="10"/>
      <c r="E113" s="10"/>
      <c r="F113" s="10" t="str">
        <v>BİGA İİBF</v>
      </c>
      <c r="G113" s="10"/>
      <c r="H113" s="10"/>
      <c r="I113" s="10"/>
      <c r="J113" s="10"/>
      <c r="K113" s="10" t="str">
        <v>LİSANS</v>
      </c>
      <c r="L113" s="10"/>
      <c r="M113" s="15" t="str">
        <v>HAYIR</v>
      </c>
      <c r="N113" s="10"/>
      <c r="O113" s="12">
        <v>5</v>
      </c>
      <c r="P113" s="12">
        <v>5</v>
      </c>
      <c r="Q113" s="12">
        <v>0</v>
      </c>
      <c r="R113" s="10"/>
      <c r="S113" s="13">
        <v>1</v>
      </c>
    </row>
    <row r="114" spans="2:19" ht="15" customHeight="1" x14ac:dyDescent="0.35">
      <c r="B114" s="11" t="str">
        <v>Kamu Yönetimi</v>
      </c>
      <c r="C114" s="10"/>
      <c r="D114" s="10"/>
      <c r="E114" s="10"/>
      <c r="F114" s="10" t="str">
        <v>BİGA İİBF</v>
      </c>
      <c r="G114" s="10"/>
      <c r="H114" s="10"/>
      <c r="I114" s="10"/>
      <c r="J114" s="10"/>
      <c r="K114" s="10" t="str">
        <v>LİSANS</v>
      </c>
      <c r="L114" s="10"/>
      <c r="M114" s="15" t="str">
        <v>HAYIR</v>
      </c>
      <c r="N114" s="10"/>
      <c r="O114" s="12">
        <v>1</v>
      </c>
      <c r="P114" s="12">
        <v>1</v>
      </c>
      <c r="Q114" s="12">
        <v>0</v>
      </c>
      <c r="R114" s="10"/>
      <c r="S114" s="13">
        <v>1</v>
      </c>
    </row>
    <row r="115" spans="2:19" ht="15" customHeight="1" x14ac:dyDescent="0.35">
      <c r="B115" s="11" t="str">
        <v>Maliye</v>
      </c>
      <c r="C115" s="10"/>
      <c r="D115" s="10"/>
      <c r="E115" s="10"/>
      <c r="F115" s="10" t="str">
        <v>BİGA İİBF</v>
      </c>
      <c r="G115" s="10"/>
      <c r="H115" s="10"/>
      <c r="I115" s="10"/>
      <c r="J115" s="10"/>
      <c r="K115" s="10" t="str">
        <v>LİSANS</v>
      </c>
      <c r="L115" s="10"/>
      <c r="M115" s="15" t="str">
        <v>HAYIR</v>
      </c>
      <c r="N115" s="10"/>
      <c r="O115" s="12">
        <v>2</v>
      </c>
      <c r="P115" s="12">
        <v>2</v>
      </c>
      <c r="Q115" s="12">
        <v>0</v>
      </c>
      <c r="R115" s="10"/>
      <c r="S115" s="13">
        <v>1</v>
      </c>
    </row>
    <row r="116" spans="2:19" ht="15" customHeight="1" x14ac:dyDescent="0.35">
      <c r="B116" s="11" t="str">
        <v>Uluslararası İlişkiler</v>
      </c>
      <c r="C116" s="10"/>
      <c r="D116" s="10"/>
      <c r="E116" s="10"/>
      <c r="F116" s="10" t="str">
        <v>BİGA İİBF</v>
      </c>
      <c r="G116" s="10"/>
      <c r="H116" s="10"/>
      <c r="I116" s="10"/>
      <c r="J116" s="10"/>
      <c r="K116" s="10" t="str">
        <v>LİSANS</v>
      </c>
      <c r="L116" s="10"/>
      <c r="M116" s="15" t="str">
        <v>HAYIR</v>
      </c>
      <c r="N116" s="10"/>
      <c r="O116" s="12">
        <v>4</v>
      </c>
      <c r="P116" s="12">
        <v>3</v>
      </c>
      <c r="Q116" s="12">
        <v>1</v>
      </c>
      <c r="R116" s="10"/>
      <c r="S116" s="13">
        <v>0.75</v>
      </c>
    </row>
    <row r="117" spans="2:19" ht="15" customHeight="1" x14ac:dyDescent="0.35">
      <c r="B117" s="11" t="str">
        <v>Elektrik</v>
      </c>
      <c r="C117" s="10"/>
      <c r="D117" s="10"/>
      <c r="E117" s="10"/>
      <c r="F117" s="10" t="str">
        <v>BİGA MYO</v>
      </c>
      <c r="G117" s="10"/>
      <c r="H117" s="10"/>
      <c r="I117" s="10"/>
      <c r="J117" s="10"/>
      <c r="K117" s="10" t="str">
        <v>ÖNLİSANS</v>
      </c>
      <c r="L117" s="10"/>
      <c r="M117" s="15" t="str">
        <v>HAYIR</v>
      </c>
      <c r="N117" s="10"/>
      <c r="O117" s="12">
        <v>2</v>
      </c>
      <c r="P117" s="12">
        <v>2</v>
      </c>
      <c r="Q117" s="12">
        <v>0</v>
      </c>
      <c r="R117" s="10"/>
      <c r="S117" s="13">
        <v>1</v>
      </c>
    </row>
    <row r="118" spans="2:19" ht="15" customHeight="1" x14ac:dyDescent="0.35">
      <c r="B118" s="11" t="str">
        <v>Elektrik Enerjisi Üretim, İletim ve Dağıtımı</v>
      </c>
      <c r="C118" s="10"/>
      <c r="D118" s="10"/>
      <c r="E118" s="10"/>
      <c r="F118" s="10" t="str">
        <v>BİGA MYO</v>
      </c>
      <c r="G118" s="10"/>
      <c r="H118" s="10"/>
      <c r="I118" s="10"/>
      <c r="J118" s="10"/>
      <c r="K118" s="10" t="str">
        <v>ÖNLİSANS</v>
      </c>
      <c r="L118" s="10"/>
      <c r="M118" s="15" t="str">
        <v>HAYIR</v>
      </c>
      <c r="N118" s="10"/>
      <c r="O118" s="12">
        <v>2</v>
      </c>
      <c r="P118" s="12">
        <v>2</v>
      </c>
      <c r="Q118" s="12">
        <v>0</v>
      </c>
      <c r="R118" s="10"/>
      <c r="S118" s="13">
        <v>1</v>
      </c>
    </row>
    <row r="119" spans="2:19" ht="15" customHeight="1" x14ac:dyDescent="0.35">
      <c r="B119" s="11" t="str">
        <v>Gıda Teknolojisi</v>
      </c>
      <c r="C119" s="10"/>
      <c r="D119" s="10"/>
      <c r="E119" s="10"/>
      <c r="F119" s="10" t="str">
        <v>BİGA MYO</v>
      </c>
      <c r="G119" s="10"/>
      <c r="H119" s="10"/>
      <c r="I119" s="10"/>
      <c r="J119" s="10"/>
      <c r="K119" s="10" t="str">
        <v>ÖNLİSANS</v>
      </c>
      <c r="L119" s="10"/>
      <c r="M119" s="15" t="str">
        <v>HAYIR</v>
      </c>
      <c r="N119" s="10"/>
      <c r="O119" s="12">
        <v>3</v>
      </c>
      <c r="P119" s="12">
        <v>3</v>
      </c>
      <c r="Q119" s="12">
        <v>0</v>
      </c>
      <c r="R119" s="10"/>
      <c r="S119" s="13">
        <v>1</v>
      </c>
    </row>
    <row r="120" spans="2:19" ht="15" customHeight="1" x14ac:dyDescent="0.35">
      <c r="B120" s="11" t="str">
        <v>İşletme Yönetimi</v>
      </c>
      <c r="C120" s="10"/>
      <c r="D120" s="10"/>
      <c r="E120" s="10"/>
      <c r="F120" s="10" t="str">
        <v>BİGA MYO</v>
      </c>
      <c r="G120" s="10"/>
      <c r="H120" s="10"/>
      <c r="I120" s="10"/>
      <c r="J120" s="10"/>
      <c r="K120" s="10" t="str">
        <v>ÖNLİSANS</v>
      </c>
      <c r="L120" s="10"/>
      <c r="M120" s="15" t="str">
        <v>HAYIR</v>
      </c>
      <c r="N120" s="10"/>
      <c r="O120" s="12">
        <v>4</v>
      </c>
      <c r="P120" s="12">
        <v>4</v>
      </c>
      <c r="Q120" s="12">
        <v>0</v>
      </c>
      <c r="R120" s="10"/>
      <c r="S120" s="13">
        <v>1</v>
      </c>
    </row>
    <row r="121" spans="2:19" ht="15" customHeight="1" x14ac:dyDescent="0.35">
      <c r="B121" s="11" t="str">
        <v>Kooperatifçilik</v>
      </c>
      <c r="C121" s="10"/>
      <c r="D121" s="10"/>
      <c r="E121" s="10"/>
      <c r="F121" s="10" t="str">
        <v>BİGA MYO</v>
      </c>
      <c r="G121" s="10"/>
      <c r="H121" s="10"/>
      <c r="I121" s="10"/>
      <c r="J121" s="10"/>
      <c r="K121" s="10" t="str">
        <v>ÖNLİSANS</v>
      </c>
      <c r="L121" s="10"/>
      <c r="M121" s="15" t="str">
        <v>HAYIR</v>
      </c>
      <c r="N121" s="10"/>
      <c r="O121" s="12">
        <v>10</v>
      </c>
      <c r="P121" s="12">
        <v>10</v>
      </c>
      <c r="Q121" s="12">
        <v>0</v>
      </c>
      <c r="R121" s="10"/>
      <c r="S121" s="13">
        <v>1</v>
      </c>
    </row>
    <row r="122" spans="2:19" ht="15" customHeight="1" x14ac:dyDescent="0.35">
      <c r="B122" s="11" t="str">
        <v>Makine</v>
      </c>
      <c r="C122" s="10"/>
      <c r="D122" s="10"/>
      <c r="E122" s="10"/>
      <c r="F122" s="10" t="str">
        <v>BİGA MYO</v>
      </c>
      <c r="G122" s="10"/>
      <c r="H122" s="10"/>
      <c r="I122" s="10"/>
      <c r="J122" s="10"/>
      <c r="K122" s="10" t="str">
        <v>ÖNLİSANS</v>
      </c>
      <c r="L122" s="10"/>
      <c r="M122" s="15" t="str">
        <v>HAYIR</v>
      </c>
      <c r="N122" s="10"/>
      <c r="O122" s="12">
        <v>2</v>
      </c>
      <c r="P122" s="12">
        <v>2</v>
      </c>
      <c r="Q122" s="12">
        <v>0</v>
      </c>
      <c r="R122" s="10"/>
      <c r="S122" s="13">
        <v>1</v>
      </c>
    </row>
    <row r="123" spans="2:19" ht="15" customHeight="1" x14ac:dyDescent="0.35">
      <c r="B123" s="11" t="str">
        <v>Mobilya ve Dekorasyon</v>
      </c>
      <c r="C123" s="10"/>
      <c r="D123" s="10"/>
      <c r="E123" s="10"/>
      <c r="F123" s="10" t="str">
        <v>BİGA MYO</v>
      </c>
      <c r="G123" s="10"/>
      <c r="H123" s="10"/>
      <c r="I123" s="10"/>
      <c r="J123" s="10"/>
      <c r="K123" s="10" t="str">
        <v>ÖNLİSANS</v>
      </c>
      <c r="L123" s="10"/>
      <c r="M123" s="15" t="str">
        <v>HAYIR</v>
      </c>
      <c r="N123" s="10"/>
      <c r="O123" s="12">
        <v>8</v>
      </c>
      <c r="P123" s="12">
        <v>8</v>
      </c>
      <c r="Q123" s="12">
        <v>0</v>
      </c>
      <c r="R123" s="10"/>
      <c r="S123" s="13">
        <v>1</v>
      </c>
    </row>
    <row r="124" spans="2:19" ht="15" customHeight="1" x14ac:dyDescent="0.35">
      <c r="B124" s="11" t="str">
        <v>Muhasebe ve Vergi Uygulamaları</v>
      </c>
      <c r="C124" s="10"/>
      <c r="D124" s="10"/>
      <c r="E124" s="10"/>
      <c r="F124" s="10" t="str">
        <v>BİGA MYO</v>
      </c>
      <c r="G124" s="10"/>
      <c r="H124" s="10"/>
      <c r="I124" s="10"/>
      <c r="J124" s="10"/>
      <c r="K124" s="10" t="str">
        <v>ÖNLİSANS</v>
      </c>
      <c r="L124" s="10"/>
      <c r="M124" s="15" t="str">
        <v>HAYIR</v>
      </c>
      <c r="N124" s="10"/>
      <c r="O124" s="12">
        <v>3</v>
      </c>
      <c r="P124" s="12">
        <v>3</v>
      </c>
      <c r="Q124" s="12">
        <v>0</v>
      </c>
      <c r="R124" s="10"/>
      <c r="S124" s="13">
        <v>1</v>
      </c>
    </row>
    <row r="125" spans="2:19" ht="15" customHeight="1" x14ac:dyDescent="0.35">
      <c r="B125" s="11" t="str">
        <v>Otomotiv Teknolojisi</v>
      </c>
      <c r="C125" s="10"/>
      <c r="D125" s="10"/>
      <c r="E125" s="10"/>
      <c r="F125" s="10" t="str">
        <v>BİGA MYO</v>
      </c>
      <c r="G125" s="10"/>
      <c r="H125" s="10"/>
      <c r="I125" s="10"/>
      <c r="J125" s="10"/>
      <c r="K125" s="10" t="str">
        <v>ÖNLİSANS</v>
      </c>
      <c r="L125" s="10"/>
      <c r="M125" s="15" t="str">
        <v>HAYIR</v>
      </c>
      <c r="N125" s="10"/>
      <c r="O125" s="12">
        <v>7</v>
      </c>
      <c r="P125" s="12">
        <v>2</v>
      </c>
      <c r="Q125" s="12">
        <v>5</v>
      </c>
      <c r="R125" s="10"/>
      <c r="S125" s="13">
        <v>0.2857142857142857</v>
      </c>
    </row>
    <row r="126" spans="2:19" ht="15" customHeight="1" x14ac:dyDescent="0.35">
      <c r="B126" s="11" t="str">
        <v>Pazarlama</v>
      </c>
      <c r="C126" s="10"/>
      <c r="D126" s="10"/>
      <c r="E126" s="10"/>
      <c r="F126" s="10" t="str">
        <v>BİGA MYO</v>
      </c>
      <c r="G126" s="10"/>
      <c r="H126" s="10"/>
      <c r="I126" s="10"/>
      <c r="J126" s="10"/>
      <c r="K126" s="10" t="str">
        <v>ÖNLİSANS</v>
      </c>
      <c r="L126" s="10"/>
      <c r="M126" s="15" t="str">
        <v>HAYIR</v>
      </c>
      <c r="N126" s="10"/>
      <c r="O126" s="12">
        <v>4</v>
      </c>
      <c r="P126" s="12">
        <v>4</v>
      </c>
      <c r="Q126" s="12">
        <v>0</v>
      </c>
      <c r="R126" s="10"/>
      <c r="S126" s="13">
        <v>1</v>
      </c>
    </row>
    <row r="127" spans="2:19" ht="15" customHeight="1" x14ac:dyDescent="0.35">
      <c r="B127" s="11" t="str">
        <v>Süt ve Ürünleri Teknolojisi</v>
      </c>
      <c r="C127" s="10"/>
      <c r="D127" s="10"/>
      <c r="E127" s="10"/>
      <c r="F127" s="10" t="str">
        <v>BİGA MYO</v>
      </c>
      <c r="G127" s="10"/>
      <c r="H127" s="10"/>
      <c r="I127" s="10"/>
      <c r="J127" s="10"/>
      <c r="K127" s="10" t="str">
        <v>ÖNLİSANS</v>
      </c>
      <c r="L127" s="10"/>
      <c r="M127" s="15" t="str">
        <v>HAYIR</v>
      </c>
      <c r="N127" s="10"/>
      <c r="O127" s="12">
        <v>6</v>
      </c>
      <c r="P127" s="12">
        <v>6</v>
      </c>
      <c r="Q127" s="12">
        <v>0</v>
      </c>
      <c r="R127" s="10"/>
      <c r="S127" s="13">
        <v>1</v>
      </c>
    </row>
    <row r="128" spans="2:19" ht="15" customHeight="1" x14ac:dyDescent="0.35">
      <c r="B128" s="11" t="str">
        <v>Yenilenebilir Enerji Teknikerliği</v>
      </c>
      <c r="C128" s="10"/>
      <c r="D128" s="10"/>
      <c r="E128" s="10"/>
      <c r="F128" s="10" t="str">
        <v>BİGA MYO</v>
      </c>
      <c r="G128" s="10"/>
      <c r="H128" s="10"/>
      <c r="I128" s="10"/>
      <c r="J128" s="10"/>
      <c r="K128" s="10" t="str">
        <v>ÖNLİSANS</v>
      </c>
      <c r="L128" s="10"/>
      <c r="M128" s="15" t="str">
        <v>HAYIR</v>
      </c>
      <c r="N128" s="10"/>
      <c r="O128" s="12">
        <v>3</v>
      </c>
      <c r="P128" s="12">
        <v>3</v>
      </c>
      <c r="Q128" s="12">
        <v>0</v>
      </c>
      <c r="R128" s="10"/>
      <c r="S128" s="13">
        <v>1</v>
      </c>
    </row>
    <row r="129" spans="2:19" ht="15" customHeight="1" x14ac:dyDescent="0.35">
      <c r="B129" s="11" t="str">
        <v>Finans ve Bankacılık</v>
      </c>
      <c r="C129" s="10"/>
      <c r="D129" s="10"/>
      <c r="E129" s="10"/>
      <c r="F129" s="10" t="str">
        <v>BİGA UB FAK.</v>
      </c>
      <c r="G129" s="10"/>
      <c r="H129" s="10"/>
      <c r="I129" s="10"/>
      <c r="J129" s="10"/>
      <c r="K129" s="10" t="str">
        <v>LİSANS</v>
      </c>
      <c r="L129" s="10"/>
      <c r="M129" s="15" t="str">
        <v>HAYIR</v>
      </c>
      <c r="N129" s="10"/>
      <c r="O129" s="12">
        <v>5</v>
      </c>
      <c r="P129" s="12">
        <v>5</v>
      </c>
      <c r="Q129" s="12">
        <v>0</v>
      </c>
      <c r="R129" s="10"/>
      <c r="S129" s="13">
        <v>1</v>
      </c>
    </row>
    <row r="130" spans="2:19" ht="15" customHeight="1" x14ac:dyDescent="0.35">
      <c r="B130" s="11" t="str">
        <v>Uluslararası Ticaret ve Lojistik</v>
      </c>
      <c r="C130" s="10"/>
      <c r="D130" s="10"/>
      <c r="E130" s="10"/>
      <c r="F130" s="10" t="str">
        <v>BİGA UB FAK.</v>
      </c>
      <c r="G130" s="10"/>
      <c r="H130" s="10"/>
      <c r="I130" s="10"/>
      <c r="J130" s="10"/>
      <c r="K130" s="10" t="str">
        <v>LİSANS</v>
      </c>
      <c r="L130" s="10"/>
      <c r="M130" s="15" t="str">
        <v>HAYIR</v>
      </c>
      <c r="N130" s="10"/>
      <c r="O130" s="12">
        <v>5</v>
      </c>
      <c r="P130" s="12">
        <v>0</v>
      </c>
      <c r="Q130" s="12">
        <v>5</v>
      </c>
      <c r="R130" s="10"/>
      <c r="S130" s="13">
        <v>0</v>
      </c>
    </row>
    <row r="131" spans="2:19" ht="15" customHeight="1" x14ac:dyDescent="0.35">
      <c r="B131" s="11" t="str">
        <v>Alternatif Enerji Kaynakları Teknolojisi</v>
      </c>
      <c r="C131" s="10"/>
      <c r="D131" s="10"/>
      <c r="E131" s="10"/>
      <c r="F131" s="10" t="str">
        <v>ÇAN MYO</v>
      </c>
      <c r="G131" s="10"/>
      <c r="H131" s="10"/>
      <c r="I131" s="10"/>
      <c r="J131" s="10"/>
      <c r="K131" s="10" t="str">
        <v>ÖNLİSANS</v>
      </c>
      <c r="L131" s="10"/>
      <c r="M131" s="15" t="str">
        <v>HAYIR</v>
      </c>
      <c r="N131" s="10"/>
      <c r="O131" s="12">
        <v>5</v>
      </c>
      <c r="P131" s="12">
        <v>5</v>
      </c>
      <c r="Q131" s="12">
        <v>0</v>
      </c>
      <c r="R131" s="10"/>
      <c r="S131" s="13">
        <v>1</v>
      </c>
    </row>
    <row r="132" spans="2:19" ht="15" customHeight="1" x14ac:dyDescent="0.35">
      <c r="B132" s="11" t="str">
        <v>Biyomedikal Cihaz Teknolojisi</v>
      </c>
      <c r="C132" s="10"/>
      <c r="D132" s="10"/>
      <c r="E132" s="10"/>
      <c r="F132" s="10" t="str">
        <v>ÇAN MYO</v>
      </c>
      <c r="G132" s="10"/>
      <c r="H132" s="10"/>
      <c r="I132" s="10"/>
      <c r="J132" s="10"/>
      <c r="K132" s="10" t="str">
        <v>ÖNLİSANS</v>
      </c>
      <c r="L132" s="10"/>
      <c r="M132" s="15" t="str">
        <v>HAYIR</v>
      </c>
      <c r="N132" s="10"/>
      <c r="O132" s="12">
        <v>3</v>
      </c>
      <c r="P132" s="12">
        <v>3</v>
      </c>
      <c r="Q132" s="12">
        <v>0</v>
      </c>
      <c r="R132" s="10"/>
      <c r="S132" s="13">
        <v>1</v>
      </c>
    </row>
    <row r="133" spans="2:19" ht="15" customHeight="1" x14ac:dyDescent="0.35">
      <c r="B133" s="11" t="str">
        <v>Elektrik Enerjisi Üretim, İletim ve Dağıtımı</v>
      </c>
      <c r="C133" s="10"/>
      <c r="D133" s="10"/>
      <c r="E133" s="10"/>
      <c r="F133" s="10" t="str">
        <v>ÇAN MYO</v>
      </c>
      <c r="G133" s="10"/>
      <c r="H133" s="10"/>
      <c r="I133" s="10"/>
      <c r="J133" s="10"/>
      <c r="K133" s="10" t="str">
        <v>ÖNLİSANS</v>
      </c>
      <c r="L133" s="10"/>
      <c r="M133" s="15" t="str">
        <v>HAYIR</v>
      </c>
      <c r="N133" s="10"/>
      <c r="O133" s="12">
        <v>5</v>
      </c>
      <c r="P133" s="12">
        <v>5</v>
      </c>
      <c r="Q133" s="12">
        <v>0</v>
      </c>
      <c r="R133" s="10"/>
      <c r="S133" s="13">
        <v>1</v>
      </c>
    </row>
    <row r="134" spans="2:19" ht="15" customHeight="1" x14ac:dyDescent="0.35">
      <c r="B134" s="11" t="str">
        <v>Elektronik Teknolojisi</v>
      </c>
      <c r="C134" s="10"/>
      <c r="D134" s="10"/>
      <c r="E134" s="10"/>
      <c r="F134" s="10" t="str">
        <v>ÇAN MYO</v>
      </c>
      <c r="G134" s="10"/>
      <c r="H134" s="10"/>
      <c r="I134" s="10"/>
      <c r="J134" s="10"/>
      <c r="K134" s="10" t="str">
        <v>ÖNLİSANS</v>
      </c>
      <c r="L134" s="10"/>
      <c r="M134" s="15" t="str">
        <v>HAYIR</v>
      </c>
      <c r="N134" s="10"/>
      <c r="O134" s="12">
        <v>6</v>
      </c>
      <c r="P134" s="12">
        <v>4</v>
      </c>
      <c r="Q134" s="12">
        <v>2</v>
      </c>
      <c r="R134" s="10"/>
      <c r="S134" s="13">
        <v>0.66666666666666663</v>
      </c>
    </row>
    <row r="135" spans="2:19" ht="15" customHeight="1" x14ac:dyDescent="0.35">
      <c r="B135" s="11" t="str">
        <v>Enerji Tesisleri İşletmeciliği</v>
      </c>
      <c r="C135" s="10"/>
      <c r="D135" s="10"/>
      <c r="E135" s="10"/>
      <c r="F135" s="10" t="str">
        <v>ÇAN MYO</v>
      </c>
      <c r="G135" s="10"/>
      <c r="H135" s="10"/>
      <c r="I135" s="10"/>
      <c r="J135" s="10"/>
      <c r="K135" s="10" t="str">
        <v>ÖNLİSANS</v>
      </c>
      <c r="L135" s="10"/>
      <c r="M135" s="15" t="str">
        <v>HAYIR</v>
      </c>
      <c r="N135" s="10"/>
      <c r="O135" s="12">
        <v>6</v>
      </c>
      <c r="P135" s="12">
        <v>6</v>
      </c>
      <c r="Q135" s="12">
        <v>0</v>
      </c>
      <c r="R135" s="10"/>
      <c r="S135" s="13">
        <v>1</v>
      </c>
    </row>
    <row r="136" spans="2:19" ht="15" customHeight="1" x14ac:dyDescent="0.35">
      <c r="B136" s="11" t="str">
        <v>Karbon Yönetimi Teknikerliği</v>
      </c>
      <c r="C136" s="10"/>
      <c r="D136" s="10"/>
      <c r="E136" s="10"/>
      <c r="F136" s="10" t="str">
        <v>ÇAN MYO</v>
      </c>
      <c r="G136" s="10"/>
      <c r="H136" s="10"/>
      <c r="I136" s="10"/>
      <c r="J136" s="10"/>
      <c r="K136" s="10" t="str">
        <v>ÖNLİSANS</v>
      </c>
      <c r="L136" s="10"/>
      <c r="M136" s="15" t="str">
        <v>HAYIR</v>
      </c>
      <c r="N136" s="10"/>
      <c r="O136" s="12">
        <v>6</v>
      </c>
      <c r="P136" s="12">
        <v>6</v>
      </c>
      <c r="Q136" s="12">
        <v>0</v>
      </c>
      <c r="R136" s="10"/>
      <c r="S136" s="13">
        <v>1</v>
      </c>
    </row>
    <row r="137" spans="2:19" ht="15" customHeight="1" x14ac:dyDescent="0.35">
      <c r="B137" s="11" t="str">
        <v>Lojistik</v>
      </c>
      <c r="C137" s="10"/>
      <c r="D137" s="10"/>
      <c r="E137" s="10"/>
      <c r="F137" s="10" t="str">
        <v>ÇAN MYO</v>
      </c>
      <c r="G137" s="10"/>
      <c r="H137" s="10"/>
      <c r="I137" s="10"/>
      <c r="J137" s="10"/>
      <c r="K137" s="10" t="str">
        <v>ÖNLİSANS</v>
      </c>
      <c r="L137" s="10"/>
      <c r="M137" s="15" t="str">
        <v>HAYIR</v>
      </c>
      <c r="N137" s="10"/>
      <c r="O137" s="12">
        <v>12</v>
      </c>
      <c r="P137" s="12">
        <v>8</v>
      </c>
      <c r="Q137" s="12">
        <v>4</v>
      </c>
      <c r="R137" s="10"/>
      <c r="S137" s="13">
        <v>0.66666666666666663</v>
      </c>
    </row>
    <row r="138" spans="2:19" ht="15" customHeight="1" x14ac:dyDescent="0.35">
      <c r="B138" s="11" t="str">
        <v>Madencilik Teknolojisi</v>
      </c>
      <c r="C138" s="10"/>
      <c r="D138" s="10"/>
      <c r="E138" s="10"/>
      <c r="F138" s="10" t="str">
        <v>ÇAN MYO</v>
      </c>
      <c r="G138" s="10"/>
      <c r="H138" s="10"/>
      <c r="I138" s="10"/>
      <c r="J138" s="10"/>
      <c r="K138" s="10" t="str">
        <v>ÖNLİSANS</v>
      </c>
      <c r="L138" s="10"/>
      <c r="M138" s="15" t="str">
        <v>HAYIR</v>
      </c>
      <c r="N138" s="10"/>
      <c r="O138" s="12">
        <v>5</v>
      </c>
      <c r="P138" s="12">
        <v>5</v>
      </c>
      <c r="Q138" s="12">
        <v>0</v>
      </c>
      <c r="R138" s="10"/>
      <c r="S138" s="13">
        <v>1</v>
      </c>
    </row>
    <row r="139" spans="2:19" ht="15" customHeight="1" x14ac:dyDescent="0.35">
      <c r="B139" s="11" t="str">
        <v>Mekatronik</v>
      </c>
      <c r="C139" s="10"/>
      <c r="D139" s="10"/>
      <c r="E139" s="10"/>
      <c r="F139" s="10" t="str">
        <v>ÇAN MYO</v>
      </c>
      <c r="G139" s="10"/>
      <c r="H139" s="10"/>
      <c r="I139" s="10"/>
      <c r="J139" s="10"/>
      <c r="K139" s="10" t="str">
        <v>ÖNLİSANS</v>
      </c>
      <c r="L139" s="10"/>
      <c r="M139" s="15" t="str">
        <v>HAYIR</v>
      </c>
      <c r="N139" s="10"/>
      <c r="O139" s="12">
        <v>9</v>
      </c>
      <c r="P139" s="12">
        <v>8</v>
      </c>
      <c r="Q139" s="12">
        <v>1</v>
      </c>
      <c r="R139" s="10"/>
      <c r="S139" s="13">
        <v>0.88888888888888884</v>
      </c>
    </row>
    <row r="140" spans="2:19" ht="15" customHeight="1" x14ac:dyDescent="0.35">
      <c r="B140" s="11" t="str">
        <v>Mimari Dekoratif Sanatlar</v>
      </c>
      <c r="C140" s="10"/>
      <c r="D140" s="10"/>
      <c r="E140" s="10"/>
      <c r="F140" s="10" t="str">
        <v>ÇAN MYO</v>
      </c>
      <c r="G140" s="10"/>
      <c r="H140" s="10"/>
      <c r="I140" s="10"/>
      <c r="J140" s="10"/>
      <c r="K140" s="10" t="str">
        <v>ÖNLİSANS</v>
      </c>
      <c r="L140" s="10"/>
      <c r="M140" s="15" t="str">
        <v>HAYIR</v>
      </c>
      <c r="N140" s="10"/>
      <c r="O140" s="12">
        <v>20</v>
      </c>
      <c r="P140" s="12">
        <v>20</v>
      </c>
      <c r="Q140" s="12">
        <v>0</v>
      </c>
      <c r="R140" s="10"/>
      <c r="S140" s="13">
        <v>1</v>
      </c>
    </row>
    <row r="141" spans="2:19" ht="15" customHeight="1" x14ac:dyDescent="0.35">
      <c r="B141" s="11" t="str">
        <v>Muhasebe ve Vergi Uygulamaları</v>
      </c>
      <c r="C141" s="10"/>
      <c r="D141" s="10"/>
      <c r="E141" s="10"/>
      <c r="F141" s="10" t="str">
        <v>ÇAN MYO</v>
      </c>
      <c r="G141" s="10"/>
      <c r="H141" s="10"/>
      <c r="I141" s="10"/>
      <c r="J141" s="10"/>
      <c r="K141" s="10" t="str">
        <v>ÖNLİSANS</v>
      </c>
      <c r="L141" s="10"/>
      <c r="M141" s="15" t="str">
        <v>HAYIR</v>
      </c>
      <c r="N141" s="10"/>
      <c r="O141" s="12">
        <v>3</v>
      </c>
      <c r="P141" s="12">
        <v>3</v>
      </c>
      <c r="Q141" s="12">
        <v>0</v>
      </c>
      <c r="R141" s="10"/>
      <c r="S141" s="13">
        <v>1</v>
      </c>
    </row>
    <row r="142" spans="2:19" ht="15" customHeight="1" x14ac:dyDescent="0.35">
      <c r="B142" s="11" t="str">
        <v>Sondaj Teknolojisi</v>
      </c>
      <c r="C142" s="10"/>
      <c r="D142" s="10"/>
      <c r="E142" s="10"/>
      <c r="F142" s="10" t="str">
        <v>ÇAN MYO</v>
      </c>
      <c r="G142" s="10"/>
      <c r="H142" s="10"/>
      <c r="I142" s="10"/>
      <c r="J142" s="10"/>
      <c r="K142" s="10" t="str">
        <v>ÖNLİSANS</v>
      </c>
      <c r="L142" s="10"/>
      <c r="M142" s="15" t="str">
        <v>HAYIR</v>
      </c>
      <c r="N142" s="10"/>
      <c r="O142" s="12">
        <v>5</v>
      </c>
      <c r="P142" s="12">
        <v>5</v>
      </c>
      <c r="Q142" s="12">
        <v>0</v>
      </c>
      <c r="R142" s="10"/>
      <c r="S142" s="13">
        <v>1</v>
      </c>
    </row>
    <row r="143" spans="2:19" ht="15" customHeight="1" x14ac:dyDescent="0.35">
      <c r="B143" s="11" t="str">
        <v>İş Sağlığı ve Güvenliği</v>
      </c>
      <c r="C143" s="10"/>
      <c r="D143" s="10"/>
      <c r="E143" s="10"/>
      <c r="F143" s="10" t="str">
        <v>ÇAN UB FAK.</v>
      </c>
      <c r="G143" s="10"/>
      <c r="H143" s="10"/>
      <c r="I143" s="10"/>
      <c r="J143" s="10"/>
      <c r="K143" s="10" t="str">
        <v>LİSANS</v>
      </c>
      <c r="L143" s="10"/>
      <c r="M143" s="15" t="str">
        <v>HAYIR</v>
      </c>
      <c r="N143" s="10"/>
      <c r="O143" s="12">
        <v>5</v>
      </c>
      <c r="P143" s="12">
        <v>5</v>
      </c>
      <c r="Q143" s="12">
        <v>0</v>
      </c>
      <c r="R143" s="10"/>
      <c r="S143" s="13">
        <v>1</v>
      </c>
    </row>
    <row r="144" spans="2:19" ht="15" customHeight="1" x14ac:dyDescent="0.35">
      <c r="B144" s="11" t="str">
        <v>Uluslararası Ticaret ve İşletmecilik</v>
      </c>
      <c r="C144" s="10"/>
      <c r="D144" s="10"/>
      <c r="E144" s="10"/>
      <c r="F144" s="10" t="str">
        <v>ÇAN UB FAK.</v>
      </c>
      <c r="G144" s="10"/>
      <c r="H144" s="10"/>
      <c r="I144" s="10"/>
      <c r="J144" s="10"/>
      <c r="K144" s="10" t="str">
        <v>LİSANS</v>
      </c>
      <c r="L144" s="10"/>
      <c r="M144" s="15" t="str">
        <v>HAYIR</v>
      </c>
      <c r="N144" s="10"/>
      <c r="O144" s="12">
        <v>4</v>
      </c>
      <c r="P144" s="12">
        <v>4</v>
      </c>
      <c r="Q144" s="12">
        <v>0</v>
      </c>
      <c r="R144" s="10"/>
      <c r="S144" s="13">
        <v>1</v>
      </c>
    </row>
    <row r="145" spans="2:19" ht="15" customHeight="1" x14ac:dyDescent="0.35">
      <c r="B145" s="11" t="str">
        <v>Eczane Hizmetleri</v>
      </c>
      <c r="C145" s="10"/>
      <c r="D145" s="10"/>
      <c r="E145" s="10"/>
      <c r="F145" s="10" t="str">
        <v>ÇANAKKALE SAĞLIK HİZMETLERİ MYO</v>
      </c>
      <c r="G145" s="10"/>
      <c r="H145" s="10"/>
      <c r="I145" s="10"/>
      <c r="J145" s="10"/>
      <c r="K145" s="10" t="str">
        <v>ÖNLİSANS</v>
      </c>
      <c r="L145" s="10"/>
      <c r="M145" s="15" t="str">
        <v>HAYIR</v>
      </c>
      <c r="N145" s="10"/>
      <c r="O145" s="12">
        <v>1</v>
      </c>
      <c r="P145" s="12">
        <v>1</v>
      </c>
      <c r="Q145" s="12">
        <v>0</v>
      </c>
      <c r="R145" s="10"/>
      <c r="S145" s="13">
        <v>1</v>
      </c>
    </row>
    <row r="146" spans="2:19" ht="15" customHeight="1" x14ac:dyDescent="0.35">
      <c r="B146" s="11" t="str">
        <v>Elektronörofizyoloji</v>
      </c>
      <c r="C146" s="10"/>
      <c r="D146" s="10"/>
      <c r="E146" s="10"/>
      <c r="F146" s="10" t="str">
        <v>ÇANAKKALE SAĞLIK HİZMETLERİ MYO</v>
      </c>
      <c r="G146" s="10"/>
      <c r="H146" s="10"/>
      <c r="I146" s="10"/>
      <c r="J146" s="10"/>
      <c r="K146" s="10" t="str">
        <v>ÖNLİSANS</v>
      </c>
      <c r="L146" s="10"/>
      <c r="M146" s="15" t="str">
        <v>HAYIR</v>
      </c>
      <c r="N146" s="10"/>
      <c r="O146" s="12">
        <v>2</v>
      </c>
      <c r="P146" s="12">
        <v>2</v>
      </c>
      <c r="Q146" s="12">
        <v>0</v>
      </c>
      <c r="R146" s="10"/>
      <c r="S146" s="13">
        <v>1</v>
      </c>
    </row>
    <row r="147" spans="2:19" ht="15" customHeight="1" x14ac:dyDescent="0.35">
      <c r="B147" s="11" t="str">
        <v>Tıbbi Laboratuvar Teknikleri</v>
      </c>
      <c r="C147" s="10"/>
      <c r="D147" s="10"/>
      <c r="E147" s="10"/>
      <c r="F147" s="10" t="str">
        <v>ÇANAKKALE SAĞLIK HİZMETLERİ MYO</v>
      </c>
      <c r="G147" s="10"/>
      <c r="H147" s="10"/>
      <c r="I147" s="10"/>
      <c r="J147" s="10"/>
      <c r="K147" s="10" t="str">
        <v>ÖNLİSANS</v>
      </c>
      <c r="L147" s="10"/>
      <c r="M147" s="15" t="str">
        <v>HAYIR</v>
      </c>
      <c r="N147" s="10"/>
      <c r="O147" s="12">
        <v>2</v>
      </c>
      <c r="P147" s="12">
        <v>2</v>
      </c>
      <c r="Q147" s="12">
        <v>0</v>
      </c>
      <c r="R147" s="10"/>
      <c r="S147" s="13">
        <v>1</v>
      </c>
    </row>
    <row r="148" spans="2:19" ht="15" customHeight="1" x14ac:dyDescent="0.35">
      <c r="B148" s="11" t="str">
        <v>Çocuk Gelişimi</v>
      </c>
      <c r="C148" s="10"/>
      <c r="D148" s="10"/>
      <c r="E148" s="10"/>
      <c r="F148" s="10" t="str">
        <v>ÇANAKKALE SOSYAL BİLİMLER MYO</v>
      </c>
      <c r="G148" s="10"/>
      <c r="H148" s="10"/>
      <c r="I148" s="10"/>
      <c r="J148" s="10"/>
      <c r="K148" s="10" t="str">
        <v>ÖNLİSANS</v>
      </c>
      <c r="L148" s="10"/>
      <c r="M148" s="15" t="str">
        <v>HAYIR</v>
      </c>
      <c r="N148" s="10"/>
      <c r="O148" s="12">
        <v>2</v>
      </c>
      <c r="P148" s="12">
        <v>1</v>
      </c>
      <c r="Q148" s="12">
        <v>1</v>
      </c>
      <c r="R148" s="10"/>
      <c r="S148" s="13">
        <v>0.5</v>
      </c>
    </row>
    <row r="149" spans="2:19" ht="15" customHeight="1" x14ac:dyDescent="0.35">
      <c r="B149" s="11" t="str">
        <v>Fotoğrafçılık ve Kameramanlık</v>
      </c>
      <c r="C149" s="10"/>
      <c r="D149" s="10"/>
      <c r="E149" s="10"/>
      <c r="F149" s="10" t="str">
        <v>ÇANAKKALE SOSYAL BİLİMLER MYO</v>
      </c>
      <c r="G149" s="10"/>
      <c r="H149" s="10"/>
      <c r="I149" s="10"/>
      <c r="J149" s="10"/>
      <c r="K149" s="10" t="str">
        <v>ÖNLİSANS</v>
      </c>
      <c r="L149" s="10"/>
      <c r="M149" s="15" t="str">
        <v>HAYIR</v>
      </c>
      <c r="N149" s="10"/>
      <c r="O149" s="12">
        <v>8</v>
      </c>
      <c r="P149" s="12">
        <v>4</v>
      </c>
      <c r="Q149" s="12">
        <v>4</v>
      </c>
      <c r="R149" s="10"/>
      <c r="S149" s="13">
        <v>0.5</v>
      </c>
    </row>
    <row r="150" spans="2:19" ht="15" customHeight="1" x14ac:dyDescent="0.35">
      <c r="B150" s="11" t="str">
        <v>Halkla İlişkiler ve Tanıtım</v>
      </c>
      <c r="C150" s="10"/>
      <c r="D150" s="10"/>
      <c r="E150" s="10"/>
      <c r="F150" s="10" t="str">
        <v>ÇANAKKALE SOSYAL BİLİMLER MYO</v>
      </c>
      <c r="G150" s="10"/>
      <c r="H150" s="10"/>
      <c r="I150" s="10"/>
      <c r="J150" s="10"/>
      <c r="K150" s="10" t="str">
        <v>ÖNLİSANS</v>
      </c>
      <c r="L150" s="10"/>
      <c r="M150" s="15" t="str">
        <v>HAYIR</v>
      </c>
      <c r="N150" s="10"/>
      <c r="O150" s="12">
        <v>7</v>
      </c>
      <c r="P150" s="12">
        <v>6</v>
      </c>
      <c r="Q150" s="12">
        <v>1</v>
      </c>
      <c r="R150" s="10"/>
      <c r="S150" s="13">
        <v>0.8571428571428571</v>
      </c>
    </row>
    <row r="151" spans="2:19" ht="15" customHeight="1" x14ac:dyDescent="0.35">
      <c r="B151" s="11" t="str">
        <v>İşletme Yönetimi</v>
      </c>
      <c r="C151" s="10"/>
      <c r="D151" s="10"/>
      <c r="E151" s="10"/>
      <c r="F151" s="10" t="str">
        <v>ÇANAKKALE SOSYAL BİLİMLER MYO</v>
      </c>
      <c r="G151" s="10"/>
      <c r="H151" s="10"/>
      <c r="I151" s="10"/>
      <c r="J151" s="10"/>
      <c r="K151" s="10" t="str">
        <v>ÖNLİSANS</v>
      </c>
      <c r="L151" s="10"/>
      <c r="M151" s="15" t="str">
        <v>HAYIR</v>
      </c>
      <c r="N151" s="10"/>
      <c r="O151" s="12">
        <v>7</v>
      </c>
      <c r="P151" s="12">
        <v>7</v>
      </c>
      <c r="Q151" s="12">
        <v>0</v>
      </c>
      <c r="R151" s="10"/>
      <c r="S151" s="13">
        <v>1</v>
      </c>
    </row>
    <row r="152" spans="2:19" ht="15" customHeight="1" x14ac:dyDescent="0.35">
      <c r="B152" s="11" t="str">
        <v>Alternatif Enerji Kaynakları Teknolojisi</v>
      </c>
      <c r="C152" s="10"/>
      <c r="D152" s="10"/>
      <c r="E152" s="10"/>
      <c r="F152" s="10" t="str">
        <v>ÇANAKKALE TEKNİK BİLİMLER MYO</v>
      </c>
      <c r="G152" s="10"/>
      <c r="H152" s="10"/>
      <c r="I152" s="10"/>
      <c r="J152" s="10"/>
      <c r="K152" s="10" t="str">
        <v>ÖNLİSANS</v>
      </c>
      <c r="L152" s="10"/>
      <c r="M152" s="15" t="str">
        <v>HAYIR</v>
      </c>
      <c r="N152" s="10"/>
      <c r="O152" s="12">
        <v>1</v>
      </c>
      <c r="P152" s="12">
        <v>1</v>
      </c>
      <c r="Q152" s="12">
        <v>0</v>
      </c>
      <c r="R152" s="10"/>
      <c r="S152" s="13">
        <v>1</v>
      </c>
    </row>
    <row r="153" spans="2:19" ht="15" customHeight="1" x14ac:dyDescent="0.35">
      <c r="B153" s="11" t="str">
        <v>Bilgisayar Programcılığı</v>
      </c>
      <c r="C153" s="10"/>
      <c r="D153" s="10"/>
      <c r="E153" s="10"/>
      <c r="F153" s="10" t="str">
        <v>ÇANAKKALE TEKNİK BİLİMLER MYO</v>
      </c>
      <c r="G153" s="10"/>
      <c r="H153" s="10"/>
      <c r="I153" s="10"/>
      <c r="J153" s="10"/>
      <c r="K153" s="10" t="str">
        <v>ÖNLİSANS</v>
      </c>
      <c r="L153" s="10"/>
      <c r="M153" s="15" t="str">
        <v>HAYIR</v>
      </c>
      <c r="N153" s="10"/>
      <c r="O153" s="12">
        <v>2</v>
      </c>
      <c r="P153" s="12">
        <v>2</v>
      </c>
      <c r="Q153" s="12">
        <v>0</v>
      </c>
      <c r="R153" s="10"/>
      <c r="S153" s="13">
        <v>1</v>
      </c>
    </row>
    <row r="154" spans="2:19" ht="15" customHeight="1" x14ac:dyDescent="0.35">
      <c r="B154" s="11" t="str">
        <v>Gıda Kalite Kontrolü ve Analizi</v>
      </c>
      <c r="C154" s="10"/>
      <c r="D154" s="10"/>
      <c r="E154" s="10"/>
      <c r="F154" s="10" t="str">
        <v>ÇANAKKALE TEKNİK BİLİMLER MYO</v>
      </c>
      <c r="G154" s="10"/>
      <c r="H154" s="10"/>
      <c r="I154" s="10"/>
      <c r="J154" s="10"/>
      <c r="K154" s="10" t="str">
        <v>ÖNLİSANS</v>
      </c>
      <c r="L154" s="10"/>
      <c r="M154" s="15" t="str">
        <v>HAYIR</v>
      </c>
      <c r="N154" s="10"/>
      <c r="O154" s="12">
        <v>4</v>
      </c>
      <c r="P154" s="12">
        <v>4</v>
      </c>
      <c r="Q154" s="12">
        <v>0</v>
      </c>
      <c r="R154" s="10"/>
      <c r="S154" s="13">
        <v>1</v>
      </c>
    </row>
    <row r="155" spans="2:19" ht="15" customHeight="1" x14ac:dyDescent="0.35">
      <c r="B155" s="11" t="str">
        <v>Giyim Üretim Teknolojisi</v>
      </c>
      <c r="C155" s="10"/>
      <c r="D155" s="10"/>
      <c r="E155" s="10"/>
      <c r="F155" s="10" t="str">
        <v>ÇANAKKALE TEKNİK BİLİMLER MYO</v>
      </c>
      <c r="G155" s="10"/>
      <c r="H155" s="10"/>
      <c r="I155" s="10"/>
      <c r="J155" s="10"/>
      <c r="K155" s="10" t="str">
        <v>ÖNLİSANS</v>
      </c>
      <c r="L155" s="10"/>
      <c r="M155" s="15" t="str">
        <v>HAYIR</v>
      </c>
      <c r="N155" s="10"/>
      <c r="O155" s="12">
        <v>5</v>
      </c>
      <c r="P155" s="12">
        <v>0</v>
      </c>
      <c r="Q155" s="12">
        <v>5</v>
      </c>
      <c r="R155" s="10"/>
      <c r="S155" s="13">
        <v>0</v>
      </c>
    </row>
    <row r="156" spans="2:19" ht="15" customHeight="1" x14ac:dyDescent="0.35">
      <c r="B156" s="11" t="str">
        <v>Grafik Tasarımı</v>
      </c>
      <c r="C156" s="10"/>
      <c r="D156" s="10"/>
      <c r="E156" s="10"/>
      <c r="F156" s="10" t="str">
        <v>ÇANAKKALE TEKNİK BİLİMLER MYO</v>
      </c>
      <c r="G156" s="10"/>
      <c r="H156" s="10"/>
      <c r="I156" s="10"/>
      <c r="J156" s="10"/>
      <c r="K156" s="10" t="str">
        <v>ÖNLİSANS</v>
      </c>
      <c r="L156" s="10"/>
      <c r="M156" s="15" t="str">
        <v>HAYIR</v>
      </c>
      <c r="N156" s="10"/>
      <c r="O156" s="12">
        <v>4</v>
      </c>
      <c r="P156" s="12">
        <v>1</v>
      </c>
      <c r="Q156" s="12">
        <v>3</v>
      </c>
      <c r="R156" s="10"/>
      <c r="S156" s="13">
        <v>0.25</v>
      </c>
    </row>
    <row r="157" spans="2:19" ht="15" customHeight="1" x14ac:dyDescent="0.35">
      <c r="B157" s="11" t="str">
        <v>İç Mekan Tasarımı</v>
      </c>
      <c r="C157" s="10"/>
      <c r="D157" s="10"/>
      <c r="E157" s="10"/>
      <c r="F157" s="10" t="str">
        <v>ÇANAKKALE TEKNİK BİLİMLER MYO</v>
      </c>
      <c r="G157" s="10"/>
      <c r="H157" s="10"/>
      <c r="I157" s="10"/>
      <c r="J157" s="10"/>
      <c r="K157" s="10" t="str">
        <v>ÖNLİSANS</v>
      </c>
      <c r="L157" s="10"/>
      <c r="M157" s="15" t="str">
        <v>HAYIR</v>
      </c>
      <c r="N157" s="10"/>
      <c r="O157" s="12">
        <v>4</v>
      </c>
      <c r="P157" s="12">
        <v>1</v>
      </c>
      <c r="Q157" s="12">
        <v>3</v>
      </c>
      <c r="R157" s="10"/>
      <c r="S157" s="13">
        <v>0.25</v>
      </c>
    </row>
    <row r="158" spans="2:19" ht="15" customHeight="1" x14ac:dyDescent="0.35">
      <c r="B158" s="11" t="str">
        <v>İnsansız Araç Teknikerliği</v>
      </c>
      <c r="C158" s="10"/>
      <c r="D158" s="10"/>
      <c r="E158" s="10"/>
      <c r="F158" s="10" t="str">
        <v>ÇANAKKALE TEKNİK BİLİMLER MYO</v>
      </c>
      <c r="G158" s="10"/>
      <c r="H158" s="10"/>
      <c r="I158" s="10"/>
      <c r="J158" s="10"/>
      <c r="K158" s="10" t="str">
        <v>ÖNLİSANS</v>
      </c>
      <c r="L158" s="10"/>
      <c r="M158" s="15" t="str">
        <v>HAYIR</v>
      </c>
      <c r="N158" s="10"/>
      <c r="O158" s="12">
        <v>4</v>
      </c>
      <c r="P158" s="12">
        <v>1</v>
      </c>
      <c r="Q158" s="12">
        <v>3</v>
      </c>
      <c r="R158" s="10"/>
      <c r="S158" s="13">
        <v>0.25</v>
      </c>
    </row>
    <row r="159" spans="2:19" ht="15" customHeight="1" x14ac:dyDescent="0.35">
      <c r="B159" s="11" t="str">
        <v>İnşaat Teknolojisi</v>
      </c>
      <c r="C159" s="10"/>
      <c r="D159" s="10"/>
      <c r="E159" s="10"/>
      <c r="F159" s="10" t="str">
        <v>ÇANAKKALE TEKNİK BİLİMLER MYO</v>
      </c>
      <c r="G159" s="10"/>
      <c r="H159" s="10"/>
      <c r="I159" s="10"/>
      <c r="J159" s="10"/>
      <c r="K159" s="10" t="str">
        <v>ÖNLİSANS</v>
      </c>
      <c r="L159" s="10"/>
      <c r="M159" s="15" t="str">
        <v>HAYIR</v>
      </c>
      <c r="N159" s="10"/>
      <c r="O159" s="12">
        <v>5</v>
      </c>
      <c r="P159" s="12">
        <v>2</v>
      </c>
      <c r="Q159" s="12">
        <v>3</v>
      </c>
      <c r="R159" s="10"/>
      <c r="S159" s="13">
        <v>0.4</v>
      </c>
    </row>
    <row r="160" spans="2:19" ht="15" customHeight="1" x14ac:dyDescent="0.35">
      <c r="B160" s="11" t="str">
        <v>Mobil Teknolojileri</v>
      </c>
      <c r="C160" s="10"/>
      <c r="D160" s="10"/>
      <c r="E160" s="10"/>
      <c r="F160" s="10" t="str">
        <v>ÇANAKKALE TEKNİK BİLİMLER MYO</v>
      </c>
      <c r="G160" s="10"/>
      <c r="H160" s="10"/>
      <c r="I160" s="10"/>
      <c r="J160" s="10"/>
      <c r="K160" s="10" t="str">
        <v>ÖNLİSANS</v>
      </c>
      <c r="L160" s="10"/>
      <c r="M160" s="15" t="str">
        <v>HAYIR</v>
      </c>
      <c r="N160" s="10"/>
      <c r="O160" s="12">
        <v>3</v>
      </c>
      <c r="P160" s="12">
        <v>3</v>
      </c>
      <c r="Q160" s="12">
        <v>0</v>
      </c>
      <c r="R160" s="10"/>
      <c r="S160" s="13">
        <v>1</v>
      </c>
    </row>
    <row r="161" spans="2:19" ht="15" customHeight="1" x14ac:dyDescent="0.35">
      <c r="B161" s="11" t="str">
        <v>Otonom Sistemler Teknikerliği</v>
      </c>
      <c r="C161" s="10"/>
      <c r="D161" s="10"/>
      <c r="E161" s="10"/>
      <c r="F161" s="10" t="str">
        <v>ÇANAKKALE TEKNİK BİLİMLER MYO</v>
      </c>
      <c r="G161" s="10"/>
      <c r="H161" s="10"/>
      <c r="I161" s="10"/>
      <c r="J161" s="10"/>
      <c r="K161" s="10" t="str">
        <v>ÖNLİSANS</v>
      </c>
      <c r="L161" s="10"/>
      <c r="M161" s="15" t="str">
        <v>HAYIR</v>
      </c>
      <c r="N161" s="10"/>
      <c r="O161" s="12">
        <v>2</v>
      </c>
      <c r="P161" s="12">
        <v>1</v>
      </c>
      <c r="Q161" s="12">
        <v>1</v>
      </c>
      <c r="R161" s="10"/>
      <c r="S161" s="13">
        <v>0.5</v>
      </c>
    </row>
    <row r="162" spans="2:19" ht="15" customHeight="1" x14ac:dyDescent="0.35">
      <c r="B162" s="11" t="str">
        <v>Oyun Geliştirme ve Programlama</v>
      </c>
      <c r="C162" s="10"/>
      <c r="D162" s="10"/>
      <c r="E162" s="10"/>
      <c r="F162" s="10" t="str">
        <v>ÇANAKKALE TEKNİK BİLİMLER MYO</v>
      </c>
      <c r="G162" s="10"/>
      <c r="H162" s="10"/>
      <c r="I162" s="10"/>
      <c r="J162" s="10"/>
      <c r="K162" s="10" t="str">
        <v>ÖNLİSANS</v>
      </c>
      <c r="L162" s="10"/>
      <c r="M162" s="15" t="str">
        <v>HAYIR</v>
      </c>
      <c r="N162" s="10"/>
      <c r="O162" s="12">
        <v>2</v>
      </c>
      <c r="P162" s="12">
        <v>2</v>
      </c>
      <c r="Q162" s="12">
        <v>0</v>
      </c>
      <c r="R162" s="10"/>
      <c r="S162" s="13">
        <v>1</v>
      </c>
    </row>
    <row r="163" spans="2:19" ht="15" customHeight="1" x14ac:dyDescent="0.35">
      <c r="B163" s="11" t="str">
        <v>Robotik ve Yapay Zeka</v>
      </c>
      <c r="C163" s="10"/>
      <c r="D163" s="10"/>
      <c r="E163" s="10"/>
      <c r="F163" s="10" t="str">
        <v>ÇANAKKALE TEKNİK BİLİMLER MYO</v>
      </c>
      <c r="G163" s="10"/>
      <c r="H163" s="10"/>
      <c r="I163" s="10"/>
      <c r="J163" s="10"/>
      <c r="K163" s="10" t="str">
        <v>ÖNLİSANS</v>
      </c>
      <c r="L163" s="10"/>
      <c r="M163" s="15" t="str">
        <v>HAYIR</v>
      </c>
      <c r="N163" s="10"/>
      <c r="O163" s="12">
        <v>1</v>
      </c>
      <c r="P163" s="12">
        <v>1</v>
      </c>
      <c r="Q163" s="12">
        <v>0</v>
      </c>
      <c r="R163" s="10"/>
      <c r="S163" s="13">
        <v>1</v>
      </c>
    </row>
    <row r="164" spans="2:19" ht="15" customHeight="1" x14ac:dyDescent="0.35">
      <c r="B164" s="11" t="str">
        <v>Talaşlı Üretim Teknikerliği</v>
      </c>
      <c r="C164" s="10"/>
      <c r="D164" s="10"/>
      <c r="E164" s="10"/>
      <c r="F164" s="10" t="str">
        <v>ÇANAKKALE TEKNİK BİLİMLER MYO</v>
      </c>
      <c r="G164" s="10"/>
      <c r="H164" s="10"/>
      <c r="I164" s="10"/>
      <c r="J164" s="10"/>
      <c r="K164" s="10" t="str">
        <v>ÖNLİSANS</v>
      </c>
      <c r="L164" s="10"/>
      <c r="M164" s="15" t="str">
        <v>HAYIR</v>
      </c>
      <c r="N164" s="10"/>
      <c r="O164" s="12">
        <v>9</v>
      </c>
      <c r="P164" s="12">
        <v>9</v>
      </c>
      <c r="Q164" s="12">
        <v>0</v>
      </c>
      <c r="R164" s="10"/>
      <c r="S164" s="13">
        <v>1</v>
      </c>
    </row>
    <row r="165" spans="2:19" ht="15" customHeight="1" x14ac:dyDescent="0.35">
      <c r="B165" s="11" t="str">
        <v>Yapı Yüzeyi Tasarım Teknikerliği</v>
      </c>
      <c r="C165" s="10"/>
      <c r="D165" s="10"/>
      <c r="E165" s="10"/>
      <c r="F165" s="10" t="str">
        <v>ÇANAKKALE TEKNİK BİLİMLER MYO</v>
      </c>
      <c r="G165" s="10"/>
      <c r="H165" s="10"/>
      <c r="I165" s="10"/>
      <c r="J165" s="10"/>
      <c r="K165" s="10" t="str">
        <v>ÖNLİSANS</v>
      </c>
      <c r="L165" s="10"/>
      <c r="M165" s="15" t="str">
        <v>HAYIR</v>
      </c>
      <c r="N165" s="10"/>
      <c r="O165" s="12">
        <v>4</v>
      </c>
      <c r="P165" s="12">
        <v>4</v>
      </c>
      <c r="Q165" s="12">
        <v>0</v>
      </c>
      <c r="R165" s="10"/>
      <c r="S165" s="13">
        <v>1</v>
      </c>
    </row>
    <row r="166" spans="2:19" ht="15" customHeight="1" x14ac:dyDescent="0.35">
      <c r="B166" s="11" t="str">
        <v>Balıkçılık Teknolojisi</v>
      </c>
      <c r="C166" s="10"/>
      <c r="D166" s="10"/>
      <c r="E166" s="10"/>
      <c r="F166" s="10" t="str">
        <v>ÇANAKKALE UB FAK.</v>
      </c>
      <c r="G166" s="10"/>
      <c r="H166" s="10"/>
      <c r="I166" s="10"/>
      <c r="J166" s="10"/>
      <c r="K166" s="10" t="str">
        <v>LİSANS</v>
      </c>
      <c r="L166" s="10"/>
      <c r="M166" s="15" t="str">
        <v>HAYIR</v>
      </c>
      <c r="N166" s="10"/>
      <c r="O166" s="12">
        <v>3</v>
      </c>
      <c r="P166" s="12">
        <v>3</v>
      </c>
      <c r="Q166" s="12">
        <v>0</v>
      </c>
      <c r="R166" s="10"/>
      <c r="S166" s="13">
        <v>1</v>
      </c>
    </row>
    <row r="167" spans="2:19" ht="15" customHeight="1" x14ac:dyDescent="0.35">
      <c r="B167" s="11" t="str">
        <v>Enerji Yönetimi</v>
      </c>
      <c r="C167" s="10"/>
      <c r="D167" s="10"/>
      <c r="E167" s="10"/>
      <c r="F167" s="10" t="str">
        <v>ÇANAKKALE UB FAK.</v>
      </c>
      <c r="G167" s="10"/>
      <c r="H167" s="10"/>
      <c r="I167" s="10"/>
      <c r="J167" s="10"/>
      <c r="K167" s="10" t="str">
        <v>LİSANS</v>
      </c>
      <c r="L167" s="10"/>
      <c r="M167" s="15" t="str">
        <v>HAYIR</v>
      </c>
      <c r="N167" s="10"/>
      <c r="O167" s="12">
        <v>2</v>
      </c>
      <c r="P167" s="12">
        <v>2</v>
      </c>
      <c r="Q167" s="12">
        <v>0</v>
      </c>
      <c r="R167" s="10"/>
      <c r="S167" s="13">
        <v>1</v>
      </c>
    </row>
    <row r="168" spans="2:19" ht="15" customHeight="1" x14ac:dyDescent="0.35">
      <c r="B168" s="11" t="str">
        <v>Müzecilik</v>
      </c>
      <c r="C168" s="10"/>
      <c r="D168" s="10"/>
      <c r="E168" s="10"/>
      <c r="F168" s="10" t="str">
        <v>ÇANAKKALE UB FAK.</v>
      </c>
      <c r="G168" s="10"/>
      <c r="H168" s="10"/>
      <c r="I168" s="10"/>
      <c r="J168" s="10"/>
      <c r="K168" s="10" t="str">
        <v>LİSANS</v>
      </c>
      <c r="L168" s="10"/>
      <c r="M168" s="15" t="str">
        <v>HAYIR</v>
      </c>
      <c r="N168" s="10"/>
      <c r="O168" s="12">
        <v>3</v>
      </c>
      <c r="P168" s="12">
        <v>3</v>
      </c>
      <c r="Q168" s="12">
        <v>0</v>
      </c>
      <c r="R168" s="10"/>
      <c r="S168" s="13">
        <v>1</v>
      </c>
    </row>
    <row r="169" spans="2:19" ht="15" customHeight="1" x14ac:dyDescent="0.35">
      <c r="B169" s="11" t="str">
        <v>Deniz Ulaştırma İşletme Mühendisliği</v>
      </c>
      <c r="C169" s="10"/>
      <c r="D169" s="10"/>
      <c r="E169" s="10"/>
      <c r="F169" s="10" t="str">
        <v>DENİZ BİLİMLERİ VE TEKNOLOJİSİ FAK.</v>
      </c>
      <c r="G169" s="10"/>
      <c r="H169" s="10"/>
      <c r="I169" s="10"/>
      <c r="J169" s="10"/>
      <c r="K169" s="10" t="str">
        <v>LİSANS</v>
      </c>
      <c r="L169" s="10"/>
      <c r="M169" s="15" t="str">
        <v>HAYIR</v>
      </c>
      <c r="N169" s="10"/>
      <c r="O169" s="12">
        <v>1</v>
      </c>
      <c r="P169" s="12">
        <v>1</v>
      </c>
      <c r="Q169" s="12">
        <v>0</v>
      </c>
      <c r="R169" s="10"/>
      <c r="S169" s="13">
        <v>1</v>
      </c>
    </row>
    <row r="170" spans="2:19" ht="15" customHeight="1" x14ac:dyDescent="0.35">
      <c r="B170" s="11" t="str">
        <v>Su Ürünleri Endüstrisi Mühendisliği</v>
      </c>
      <c r="C170" s="10"/>
      <c r="D170" s="10"/>
      <c r="E170" s="10"/>
      <c r="F170" s="10" t="str">
        <v>DENİZ BİLİMLERİ VE TEKNOLOJİSİ FAK.</v>
      </c>
      <c r="G170" s="10"/>
      <c r="H170" s="10"/>
      <c r="I170" s="10"/>
      <c r="J170" s="10"/>
      <c r="K170" s="10" t="str">
        <v>LİSANS</v>
      </c>
      <c r="L170" s="10"/>
      <c r="M170" s="15" t="str">
        <v>HAYIR</v>
      </c>
      <c r="N170" s="10"/>
      <c r="O170" s="12">
        <v>2</v>
      </c>
      <c r="P170" s="12">
        <v>2</v>
      </c>
      <c r="Q170" s="12">
        <v>0</v>
      </c>
      <c r="R170" s="10"/>
      <c r="S170" s="13">
        <v>1</v>
      </c>
    </row>
    <row r="171" spans="2:19" ht="15" customHeight="1" x14ac:dyDescent="0.35">
      <c r="B171" s="11" t="str">
        <v>Su Ürünleri Mühendisliği</v>
      </c>
      <c r="C171" s="10"/>
      <c r="D171" s="10"/>
      <c r="E171" s="10"/>
      <c r="F171" s="10" t="str">
        <v>DENİZ BİLİMLERİ VE TEKNOLOJİSİ FAK.</v>
      </c>
      <c r="G171" s="10"/>
      <c r="H171" s="10"/>
      <c r="I171" s="10"/>
      <c r="J171" s="10"/>
      <c r="K171" s="10" t="str">
        <v>LİSANS</v>
      </c>
      <c r="L171" s="10"/>
      <c r="M171" s="15" t="str">
        <v>HAYIR</v>
      </c>
      <c r="N171" s="10"/>
      <c r="O171" s="12">
        <v>1</v>
      </c>
      <c r="P171" s="12">
        <v>1</v>
      </c>
      <c r="Q171" s="12">
        <v>0</v>
      </c>
      <c r="R171" s="10"/>
      <c r="S171" s="13">
        <v>1</v>
      </c>
    </row>
    <row r="172" spans="2:19" ht="15" customHeight="1" x14ac:dyDescent="0.35">
      <c r="B172" s="11" t="str">
        <v>Gemi İnşaatı</v>
      </c>
      <c r="C172" s="10"/>
      <c r="D172" s="10"/>
      <c r="E172" s="10"/>
      <c r="F172" s="10" t="str">
        <v>DENİZCİLİK MYO</v>
      </c>
      <c r="G172" s="10"/>
      <c r="H172" s="10"/>
      <c r="I172" s="10"/>
      <c r="J172" s="10"/>
      <c r="K172" s="10" t="str">
        <v>ÖNLİSANS</v>
      </c>
      <c r="L172" s="10"/>
      <c r="M172" s="15" t="str">
        <v>HAYIR</v>
      </c>
      <c r="N172" s="10"/>
      <c r="O172" s="12">
        <v>4</v>
      </c>
      <c r="P172" s="12">
        <v>3</v>
      </c>
      <c r="Q172" s="12">
        <v>1</v>
      </c>
      <c r="R172" s="10"/>
      <c r="S172" s="13">
        <v>0.75</v>
      </c>
    </row>
    <row r="173" spans="2:19" ht="15" customHeight="1" x14ac:dyDescent="0.35">
      <c r="B173" s="11" t="str">
        <v>Su Altı Kaynak Teknolojisi</v>
      </c>
      <c r="C173" s="10"/>
      <c r="D173" s="10"/>
      <c r="E173" s="10"/>
      <c r="F173" s="10" t="str">
        <v>DENİZCİLİK MYO</v>
      </c>
      <c r="G173" s="10"/>
      <c r="H173" s="10"/>
      <c r="I173" s="10"/>
      <c r="J173" s="10"/>
      <c r="K173" s="10" t="str">
        <v>ÖNLİSANS</v>
      </c>
      <c r="L173" s="10"/>
      <c r="M173" s="15" t="str">
        <v>HAYIR</v>
      </c>
      <c r="N173" s="10"/>
      <c r="O173" s="12">
        <v>12</v>
      </c>
      <c r="P173" s="12">
        <v>4</v>
      </c>
      <c r="Q173" s="12">
        <v>8</v>
      </c>
      <c r="R173" s="10"/>
      <c r="S173" s="13">
        <v>0.33333333333333331</v>
      </c>
    </row>
    <row r="174" spans="2:19" ht="15" customHeight="1" x14ac:dyDescent="0.35">
      <c r="B174" s="11" t="str">
        <v>Su Altı Teknolojisi</v>
      </c>
      <c r="C174" s="10"/>
      <c r="D174" s="10"/>
      <c r="E174" s="10"/>
      <c r="F174" s="10" t="str">
        <v>DENİZCİLİK MYO</v>
      </c>
      <c r="G174" s="10"/>
      <c r="H174" s="10"/>
      <c r="I174" s="10"/>
      <c r="J174" s="10"/>
      <c r="K174" s="10" t="str">
        <v>ÖNLİSANS</v>
      </c>
      <c r="L174" s="10"/>
      <c r="M174" s="15" t="str">
        <v>HAYIR</v>
      </c>
      <c r="N174" s="10"/>
      <c r="O174" s="12">
        <v>6</v>
      </c>
      <c r="P174" s="12">
        <v>3</v>
      </c>
      <c r="Q174" s="12">
        <v>3</v>
      </c>
      <c r="R174" s="10"/>
      <c r="S174" s="13">
        <v>0.5</v>
      </c>
    </row>
    <row r="175" spans="2:19" ht="15" customHeight="1" x14ac:dyDescent="0.35">
      <c r="B175" s="11" t="str">
        <v>Coğrafya Öğretmenliği</v>
      </c>
      <c r="C175" s="10"/>
      <c r="D175" s="10"/>
      <c r="E175" s="10"/>
      <c r="F175" s="10" t="str">
        <v>EĞİTİM FAK.</v>
      </c>
      <c r="G175" s="10"/>
      <c r="H175" s="10"/>
      <c r="I175" s="10"/>
      <c r="J175" s="10"/>
      <c r="K175" s="10" t="str">
        <v>LİSANS</v>
      </c>
      <c r="L175" s="10"/>
      <c r="M175" s="15" t="str">
        <v>HAYIR</v>
      </c>
      <c r="N175" s="10"/>
      <c r="O175" s="12">
        <v>1</v>
      </c>
      <c r="P175" s="12">
        <v>1</v>
      </c>
      <c r="Q175" s="12">
        <v>0</v>
      </c>
      <c r="R175" s="10"/>
      <c r="S175" s="13">
        <v>1</v>
      </c>
    </row>
    <row r="176" spans="2:19" ht="15" customHeight="1" x14ac:dyDescent="0.35">
      <c r="B176" s="11" t="str">
        <v>Fen Bilgisi Öğretmenliği</v>
      </c>
      <c r="C176" s="10"/>
      <c r="D176" s="10"/>
      <c r="E176" s="10"/>
      <c r="F176" s="10" t="str">
        <v>EĞİTİM FAK.</v>
      </c>
      <c r="G176" s="10"/>
      <c r="H176" s="10"/>
      <c r="I176" s="10"/>
      <c r="J176" s="10"/>
      <c r="K176" s="10" t="str">
        <v>LİSANS</v>
      </c>
      <c r="L176" s="10"/>
      <c r="M176" s="15" t="str">
        <v>HAYIR</v>
      </c>
      <c r="N176" s="10"/>
      <c r="O176" s="12">
        <v>8</v>
      </c>
      <c r="P176" s="12">
        <v>1</v>
      </c>
      <c r="Q176" s="12">
        <v>7</v>
      </c>
      <c r="R176" s="10"/>
      <c r="S176" s="13">
        <v>0.125</v>
      </c>
    </row>
    <row r="177" spans="2:19" ht="15" customHeight="1" x14ac:dyDescent="0.35">
      <c r="B177" s="11" t="str">
        <v>İlköğretim Matematik Öğretmenliği</v>
      </c>
      <c r="C177" s="10"/>
      <c r="D177" s="10"/>
      <c r="E177" s="10"/>
      <c r="F177" s="10" t="str">
        <v>EĞİTİM FAK.</v>
      </c>
      <c r="G177" s="10"/>
      <c r="H177" s="10"/>
      <c r="I177" s="10"/>
      <c r="J177" s="10"/>
      <c r="K177" s="10" t="str">
        <v>LİSANS</v>
      </c>
      <c r="L177" s="10"/>
      <c r="M177" s="15" t="str">
        <v>HAYIR</v>
      </c>
      <c r="N177" s="10"/>
      <c r="O177" s="12">
        <v>1</v>
      </c>
      <c r="P177" s="12">
        <v>1</v>
      </c>
      <c r="Q177" s="12">
        <v>0</v>
      </c>
      <c r="R177" s="10"/>
      <c r="S177" s="13">
        <v>1</v>
      </c>
    </row>
    <row r="178" spans="2:19" ht="15" customHeight="1" x14ac:dyDescent="0.35">
      <c r="B178" s="11" t="str">
        <v>Kimya Öğretmenliği</v>
      </c>
      <c r="C178" s="10"/>
      <c r="D178" s="10"/>
      <c r="E178" s="10"/>
      <c r="F178" s="10" t="str">
        <v>EĞİTİM FAK.</v>
      </c>
      <c r="G178" s="10"/>
      <c r="H178" s="10"/>
      <c r="I178" s="10"/>
      <c r="J178" s="10"/>
      <c r="K178" s="10" t="str">
        <v>LİSANS</v>
      </c>
      <c r="L178" s="10"/>
      <c r="M178" s="15" t="str">
        <v>HAYIR</v>
      </c>
      <c r="N178" s="10"/>
      <c r="O178" s="12">
        <v>16</v>
      </c>
      <c r="P178" s="12">
        <v>3</v>
      </c>
      <c r="Q178" s="12">
        <v>13</v>
      </c>
      <c r="R178" s="10"/>
      <c r="S178" s="13">
        <v>0.1875</v>
      </c>
    </row>
    <row r="179" spans="2:19" ht="15" customHeight="1" x14ac:dyDescent="0.35">
      <c r="B179" s="11" t="str">
        <v>Okul Öncesi Öğretmenliği</v>
      </c>
      <c r="C179" s="10"/>
      <c r="D179" s="10"/>
      <c r="E179" s="10"/>
      <c r="F179" s="10" t="str">
        <v>EĞİTİM FAK.</v>
      </c>
      <c r="G179" s="10"/>
      <c r="H179" s="10"/>
      <c r="I179" s="10"/>
      <c r="J179" s="10"/>
      <c r="K179" s="10" t="str">
        <v>LİSANS</v>
      </c>
      <c r="L179" s="10"/>
      <c r="M179" s="15" t="str">
        <v>HAYIR</v>
      </c>
      <c r="N179" s="10"/>
      <c r="O179" s="12">
        <v>1</v>
      </c>
      <c r="P179" s="12">
        <v>1</v>
      </c>
      <c r="Q179" s="12">
        <v>0</v>
      </c>
      <c r="R179" s="10"/>
      <c r="S179" s="13">
        <v>1</v>
      </c>
    </row>
    <row r="180" spans="2:19" ht="15" customHeight="1" x14ac:dyDescent="0.35">
      <c r="B180" s="11" t="str">
        <v>Özel Eğitim Öğretmenliği</v>
      </c>
      <c r="C180" s="10"/>
      <c r="D180" s="10"/>
      <c r="E180" s="10"/>
      <c r="F180" s="10" t="str">
        <v>EĞİTİM FAK.</v>
      </c>
      <c r="G180" s="10"/>
      <c r="H180" s="10"/>
      <c r="I180" s="10"/>
      <c r="J180" s="10"/>
      <c r="K180" s="10" t="str">
        <v>LİSANS</v>
      </c>
      <c r="L180" s="10"/>
      <c r="M180" s="15" t="str">
        <v>HAYIR</v>
      </c>
      <c r="N180" s="10"/>
      <c r="O180" s="12">
        <v>1</v>
      </c>
      <c r="P180" s="12">
        <v>0</v>
      </c>
      <c r="Q180" s="12">
        <v>1</v>
      </c>
      <c r="R180" s="10"/>
      <c r="S180" s="13">
        <v>0</v>
      </c>
    </row>
    <row r="181" spans="2:19" ht="15" customHeight="1" x14ac:dyDescent="0.35">
      <c r="B181" s="11" t="str">
        <v>Sosyal Bilgiler Öğretmenliği</v>
      </c>
      <c r="C181" s="10"/>
      <c r="D181" s="10"/>
      <c r="E181" s="10"/>
      <c r="F181" s="10" t="str">
        <v>EĞİTİM FAK.</v>
      </c>
      <c r="G181" s="10"/>
      <c r="H181" s="10"/>
      <c r="I181" s="10"/>
      <c r="J181" s="10"/>
      <c r="K181" s="10" t="str">
        <v>LİSANS</v>
      </c>
      <c r="L181" s="10"/>
      <c r="M181" s="15" t="str">
        <v>HAYIR</v>
      </c>
      <c r="N181" s="10"/>
      <c r="O181" s="12">
        <v>1</v>
      </c>
      <c r="P181" s="12">
        <v>1</v>
      </c>
      <c r="Q181" s="12">
        <v>0</v>
      </c>
      <c r="R181" s="10"/>
      <c r="S181" s="13">
        <v>1</v>
      </c>
    </row>
    <row r="182" spans="2:19" ht="15" customHeight="1" x14ac:dyDescent="0.35">
      <c r="B182" s="11" t="str">
        <v>Dış Ticaret</v>
      </c>
      <c r="C182" s="10"/>
      <c r="D182" s="10"/>
      <c r="E182" s="10"/>
      <c r="F182" s="10" t="str">
        <v>EZİNE GIDA İHTİSAS OSB MYO</v>
      </c>
      <c r="G182" s="10"/>
      <c r="H182" s="10"/>
      <c r="I182" s="10"/>
      <c r="J182" s="10"/>
      <c r="K182" s="10" t="str">
        <v>ÖNLİSANS</v>
      </c>
      <c r="L182" s="10"/>
      <c r="M182" s="15" t="str">
        <v>HAYIR</v>
      </c>
      <c r="N182" s="10"/>
      <c r="O182" s="12">
        <v>3</v>
      </c>
      <c r="P182" s="12">
        <v>3</v>
      </c>
      <c r="Q182" s="12">
        <v>0</v>
      </c>
      <c r="R182" s="10"/>
      <c r="S182" s="13">
        <v>1</v>
      </c>
    </row>
    <row r="183" spans="2:19" ht="15" customHeight="1" x14ac:dyDescent="0.35">
      <c r="B183" s="11" t="str">
        <v>Gıda Kalite Kontrolü ve Analizi</v>
      </c>
      <c r="C183" s="10"/>
      <c r="D183" s="10"/>
      <c r="E183" s="10"/>
      <c r="F183" s="10" t="str">
        <v>EZİNE GIDA İHTİSAS OSB MYO</v>
      </c>
      <c r="G183" s="10"/>
      <c r="H183" s="10"/>
      <c r="I183" s="10"/>
      <c r="J183" s="10"/>
      <c r="K183" s="10" t="str">
        <v>ÖNLİSANS</v>
      </c>
      <c r="L183" s="10"/>
      <c r="M183" s="15" t="str">
        <v>HAYIR</v>
      </c>
      <c r="N183" s="10"/>
      <c r="O183" s="12">
        <v>6</v>
      </c>
      <c r="P183" s="12">
        <v>6</v>
      </c>
      <c r="Q183" s="12">
        <v>0</v>
      </c>
      <c r="R183" s="10"/>
      <c r="S183" s="13">
        <v>1</v>
      </c>
    </row>
    <row r="184" spans="2:19" ht="15" customHeight="1" x14ac:dyDescent="0.35">
      <c r="B184" s="11" t="str">
        <v>Halkla İlişkiler ve Tanıtım</v>
      </c>
      <c r="C184" s="10"/>
      <c r="D184" s="10"/>
      <c r="E184" s="10"/>
      <c r="F184" s="10" t="str">
        <v>EZİNE GIDA İHTİSAS OSB MYO</v>
      </c>
      <c r="G184" s="10"/>
      <c r="H184" s="10"/>
      <c r="I184" s="10"/>
      <c r="J184" s="10"/>
      <c r="K184" s="10" t="str">
        <v>ÖNLİSANS</v>
      </c>
      <c r="L184" s="10"/>
      <c r="M184" s="15" t="str">
        <v>HAYIR</v>
      </c>
      <c r="N184" s="10"/>
      <c r="O184" s="12">
        <v>9</v>
      </c>
      <c r="P184" s="12">
        <v>9</v>
      </c>
      <c r="Q184" s="12">
        <v>0</v>
      </c>
      <c r="R184" s="10"/>
      <c r="S184" s="13">
        <v>1</v>
      </c>
    </row>
    <row r="185" spans="2:19" ht="15" customHeight="1" x14ac:dyDescent="0.35">
      <c r="B185" s="11" t="str">
        <v>İşletme Yönetimi</v>
      </c>
      <c r="C185" s="10"/>
      <c r="D185" s="10"/>
      <c r="E185" s="10"/>
      <c r="F185" s="10" t="str">
        <v>EZİNE GIDA İHTİSAS OSB MYO</v>
      </c>
      <c r="G185" s="10"/>
      <c r="H185" s="10"/>
      <c r="I185" s="10"/>
      <c r="J185" s="10"/>
      <c r="K185" s="10" t="str">
        <v>ÖNLİSANS</v>
      </c>
      <c r="L185" s="10"/>
      <c r="M185" s="15" t="str">
        <v>HAYIR</v>
      </c>
      <c r="N185" s="10"/>
      <c r="O185" s="12">
        <v>6</v>
      </c>
      <c r="P185" s="12">
        <v>6</v>
      </c>
      <c r="Q185" s="12">
        <v>0</v>
      </c>
      <c r="R185" s="10"/>
      <c r="S185" s="13">
        <v>1</v>
      </c>
    </row>
    <row r="186" spans="2:19" ht="15" customHeight="1" x14ac:dyDescent="0.35">
      <c r="B186" s="11" t="str">
        <v>Lojistik</v>
      </c>
      <c r="C186" s="10"/>
      <c r="D186" s="10"/>
      <c r="E186" s="10"/>
      <c r="F186" s="10" t="str">
        <v>EZİNE GIDA İHTİSAS OSB MYO</v>
      </c>
      <c r="G186" s="10"/>
      <c r="H186" s="10"/>
      <c r="I186" s="10"/>
      <c r="J186" s="10"/>
      <c r="K186" s="10" t="str">
        <v>ÖNLİSANS</v>
      </c>
      <c r="L186" s="10"/>
      <c r="M186" s="15" t="str">
        <v>HAYIR</v>
      </c>
      <c r="N186" s="10"/>
      <c r="O186" s="12">
        <v>6</v>
      </c>
      <c r="P186" s="12">
        <v>6</v>
      </c>
      <c r="Q186" s="12">
        <v>0</v>
      </c>
      <c r="R186" s="10"/>
      <c r="S186" s="13">
        <v>1</v>
      </c>
    </row>
    <row r="187" spans="2:19" ht="15" customHeight="1" x14ac:dyDescent="0.35">
      <c r="B187" s="11" t="str">
        <v>Muhasebe ve Vergi Uygulamaları</v>
      </c>
      <c r="C187" s="10"/>
      <c r="D187" s="10"/>
      <c r="E187" s="10"/>
      <c r="F187" s="10" t="str">
        <v>EZİNE GIDA İHTİSAS OSB MYO</v>
      </c>
      <c r="G187" s="10"/>
      <c r="H187" s="10"/>
      <c r="I187" s="10"/>
      <c r="J187" s="10"/>
      <c r="K187" s="10" t="str">
        <v>ÖNLİSANS</v>
      </c>
      <c r="L187" s="10"/>
      <c r="M187" s="15" t="str">
        <v>HAYIR</v>
      </c>
      <c r="N187" s="10"/>
      <c r="O187" s="12">
        <v>2</v>
      </c>
      <c r="P187" s="12">
        <v>2</v>
      </c>
      <c r="Q187" s="12">
        <v>0</v>
      </c>
      <c r="R187" s="10"/>
      <c r="S187" s="13">
        <v>1</v>
      </c>
    </row>
    <row r="188" spans="2:19" ht="15" customHeight="1" x14ac:dyDescent="0.35">
      <c r="B188" s="11" t="str">
        <v>Pazarlama</v>
      </c>
      <c r="C188" s="10"/>
      <c r="D188" s="10"/>
      <c r="E188" s="10"/>
      <c r="F188" s="10" t="str">
        <v>EZİNE GIDA İHTİSAS OSB MYO</v>
      </c>
      <c r="G188" s="10"/>
      <c r="H188" s="10"/>
      <c r="I188" s="10"/>
      <c r="J188" s="10"/>
      <c r="K188" s="10" t="str">
        <v>ÖNLİSANS</v>
      </c>
      <c r="L188" s="10"/>
      <c r="M188" s="15" t="str">
        <v>HAYIR</v>
      </c>
      <c r="N188" s="10"/>
      <c r="O188" s="12">
        <v>4</v>
      </c>
      <c r="P188" s="12">
        <v>4</v>
      </c>
      <c r="Q188" s="12">
        <v>0</v>
      </c>
      <c r="R188" s="10"/>
      <c r="S188" s="13">
        <v>1</v>
      </c>
    </row>
    <row r="189" spans="2:19" ht="15" customHeight="1" x14ac:dyDescent="0.35">
      <c r="B189" s="11" t="str">
        <v>Süt ve Ürünleri Teknolojisi</v>
      </c>
      <c r="C189" s="10"/>
      <c r="D189" s="10"/>
      <c r="E189" s="10"/>
      <c r="F189" s="10" t="str">
        <v>EZİNE GIDA İHTİSAS OSB MYO</v>
      </c>
      <c r="G189" s="10"/>
      <c r="H189" s="10"/>
      <c r="I189" s="10"/>
      <c r="J189" s="10"/>
      <c r="K189" s="10" t="str">
        <v>ÖNLİSANS</v>
      </c>
      <c r="L189" s="10"/>
      <c r="M189" s="15" t="str">
        <v>HAYIR</v>
      </c>
      <c r="N189" s="10"/>
      <c r="O189" s="12">
        <v>6</v>
      </c>
      <c r="P189" s="12">
        <v>6</v>
      </c>
      <c r="Q189" s="12">
        <v>0</v>
      </c>
      <c r="R189" s="10"/>
      <c r="S189" s="13">
        <v>1</v>
      </c>
    </row>
    <row r="190" spans="2:19" ht="15" customHeight="1" x14ac:dyDescent="0.35">
      <c r="B190" s="11" t="str">
        <v>Turizm ve Seyahat Hizmetleri</v>
      </c>
      <c r="C190" s="10"/>
      <c r="D190" s="10"/>
      <c r="E190" s="10"/>
      <c r="F190" s="10" t="str">
        <v>EZİNE GIDA İHTİSAS OSB MYO</v>
      </c>
      <c r="G190" s="10"/>
      <c r="H190" s="10"/>
      <c r="I190" s="10"/>
      <c r="J190" s="10"/>
      <c r="K190" s="10" t="str">
        <v>ÖNLİSANS</v>
      </c>
      <c r="L190" s="10"/>
      <c r="M190" s="15" t="str">
        <v>HAYIR</v>
      </c>
      <c r="N190" s="10"/>
      <c r="O190" s="12">
        <v>6</v>
      </c>
      <c r="P190" s="12">
        <v>6</v>
      </c>
      <c r="Q190" s="12">
        <v>0</v>
      </c>
      <c r="R190" s="10"/>
      <c r="S190" s="13">
        <v>1</v>
      </c>
    </row>
    <row r="191" spans="2:19" ht="15" customHeight="1" x14ac:dyDescent="0.35">
      <c r="B191" s="11" t="str">
        <v>Fizik</v>
      </c>
      <c r="C191" s="10"/>
      <c r="D191" s="10"/>
      <c r="E191" s="10"/>
      <c r="F191" s="10" t="str">
        <v>FEN FAK.</v>
      </c>
      <c r="G191" s="10"/>
      <c r="H191" s="10"/>
      <c r="I191" s="10"/>
      <c r="J191" s="10"/>
      <c r="K191" s="10" t="str">
        <v>LİSANS</v>
      </c>
      <c r="L191" s="10"/>
      <c r="M191" s="15" t="str">
        <v>HAYIR</v>
      </c>
      <c r="N191" s="10"/>
      <c r="O191" s="12">
        <v>2</v>
      </c>
      <c r="P191" s="12">
        <v>2</v>
      </c>
      <c r="Q191" s="12">
        <v>0</v>
      </c>
      <c r="R191" s="10"/>
      <c r="S191" s="13">
        <v>1</v>
      </c>
    </row>
    <row r="192" spans="2:19" ht="15" customHeight="1" x14ac:dyDescent="0.35">
      <c r="B192" s="11" t="str">
        <v>İstatistik</v>
      </c>
      <c r="C192" s="10"/>
      <c r="D192" s="10"/>
      <c r="E192" s="10"/>
      <c r="F192" s="10" t="str">
        <v>FEN FAK.</v>
      </c>
      <c r="G192" s="10"/>
      <c r="H192" s="10"/>
      <c r="I192" s="10"/>
      <c r="J192" s="10"/>
      <c r="K192" s="10" t="str">
        <v>LİSANS</v>
      </c>
      <c r="L192" s="10"/>
      <c r="M192" s="15" t="str">
        <v>HAYIR</v>
      </c>
      <c r="N192" s="10"/>
      <c r="O192" s="12">
        <v>2</v>
      </c>
      <c r="P192" s="12">
        <v>2</v>
      </c>
      <c r="Q192" s="12">
        <v>0</v>
      </c>
      <c r="R192" s="10"/>
      <c r="S192" s="13">
        <v>1</v>
      </c>
    </row>
    <row r="193" spans="2:19" ht="15" customHeight="1" x14ac:dyDescent="0.35">
      <c r="B193" s="11" t="str">
        <v>Kimya</v>
      </c>
      <c r="C193" s="10"/>
      <c r="D193" s="10"/>
      <c r="E193" s="10"/>
      <c r="F193" s="10" t="str">
        <v>FEN FAK.</v>
      </c>
      <c r="G193" s="10"/>
      <c r="H193" s="10"/>
      <c r="I193" s="10"/>
      <c r="J193" s="10"/>
      <c r="K193" s="10" t="str">
        <v>LİSANS</v>
      </c>
      <c r="L193" s="10"/>
      <c r="M193" s="15" t="str">
        <v>HAYIR</v>
      </c>
      <c r="N193" s="10"/>
      <c r="O193" s="12">
        <v>1</v>
      </c>
      <c r="P193" s="12">
        <v>1</v>
      </c>
      <c r="Q193" s="12">
        <v>0</v>
      </c>
      <c r="R193" s="10"/>
      <c r="S193" s="13">
        <v>1</v>
      </c>
    </row>
    <row r="194" spans="2:19" ht="15" customHeight="1" x14ac:dyDescent="0.35">
      <c r="B194" s="11" t="str">
        <v>Matematik</v>
      </c>
      <c r="C194" s="10"/>
      <c r="D194" s="10"/>
      <c r="E194" s="10"/>
      <c r="F194" s="10" t="str">
        <v>FEN FAK.</v>
      </c>
      <c r="G194" s="10"/>
      <c r="H194" s="10"/>
      <c r="I194" s="10"/>
      <c r="J194" s="10"/>
      <c r="K194" s="10" t="str">
        <v>LİSANS</v>
      </c>
      <c r="L194" s="10"/>
      <c r="M194" s="15" t="str">
        <v>HAYIR</v>
      </c>
      <c r="N194" s="10"/>
      <c r="O194" s="12">
        <v>1</v>
      </c>
      <c r="P194" s="12">
        <v>1</v>
      </c>
      <c r="Q194" s="12">
        <v>0</v>
      </c>
      <c r="R194" s="10"/>
      <c r="S194" s="13">
        <v>1</v>
      </c>
    </row>
    <row r="195" spans="2:19" ht="15" customHeight="1" x14ac:dyDescent="0.35">
      <c r="B195" s="11" t="str">
        <v>Deniz ve Liman İşletmeciliği</v>
      </c>
      <c r="C195" s="10"/>
      <c r="D195" s="10"/>
      <c r="E195" s="10"/>
      <c r="F195" s="10" t="str">
        <v>GELİBOLU PİRİ REİS MYO</v>
      </c>
      <c r="G195" s="10"/>
      <c r="H195" s="10"/>
      <c r="I195" s="10"/>
      <c r="J195" s="10"/>
      <c r="K195" s="10" t="str">
        <v>ÖNLİSANS</v>
      </c>
      <c r="L195" s="10"/>
      <c r="M195" s="15" t="str">
        <v>HAYIR</v>
      </c>
      <c r="N195" s="10"/>
      <c r="O195" s="12">
        <v>6</v>
      </c>
      <c r="P195" s="12">
        <v>6</v>
      </c>
      <c r="Q195" s="12">
        <v>0</v>
      </c>
      <c r="R195" s="10"/>
      <c r="S195" s="13">
        <v>1</v>
      </c>
    </row>
    <row r="196" spans="2:19" ht="15" customHeight="1" x14ac:dyDescent="0.35">
      <c r="B196" s="11" t="str">
        <v>İnsan Kaynakları Yönetimi</v>
      </c>
      <c r="C196" s="10"/>
      <c r="D196" s="10"/>
      <c r="E196" s="10"/>
      <c r="F196" s="10" t="str">
        <v>GELİBOLU PİRİ REİS MYO</v>
      </c>
      <c r="G196" s="10"/>
      <c r="H196" s="10"/>
      <c r="I196" s="10"/>
      <c r="J196" s="10"/>
      <c r="K196" s="10" t="str">
        <v>ÖNLİSANS</v>
      </c>
      <c r="L196" s="10"/>
      <c r="M196" s="15" t="str">
        <v>HAYIR</v>
      </c>
      <c r="N196" s="10"/>
      <c r="O196" s="12">
        <v>7</v>
      </c>
      <c r="P196" s="12">
        <v>6</v>
      </c>
      <c r="Q196" s="12">
        <v>1</v>
      </c>
      <c r="R196" s="10"/>
      <c r="S196" s="13">
        <v>0.8571428571428571</v>
      </c>
    </row>
    <row r="197" spans="2:19" ht="15" customHeight="1" x14ac:dyDescent="0.35">
      <c r="B197" s="11" t="str">
        <v>Turizm ve Otel İşletmeciliği</v>
      </c>
      <c r="C197" s="10"/>
      <c r="D197" s="10"/>
      <c r="E197" s="10"/>
      <c r="F197" s="10" t="str">
        <v>GELİBOLU PİRİ REİS MYO</v>
      </c>
      <c r="G197" s="10"/>
      <c r="H197" s="10"/>
      <c r="I197" s="10"/>
      <c r="J197" s="10"/>
      <c r="K197" s="10" t="str">
        <v>ÖNLİSANS</v>
      </c>
      <c r="L197" s="10"/>
      <c r="M197" s="15" t="str">
        <v>HAYIR</v>
      </c>
      <c r="N197" s="10"/>
      <c r="O197" s="12">
        <v>5</v>
      </c>
      <c r="P197" s="12">
        <v>3</v>
      </c>
      <c r="Q197" s="12">
        <v>2</v>
      </c>
      <c r="R197" s="10"/>
      <c r="S197" s="13">
        <v>0.6</v>
      </c>
    </row>
    <row r="198" spans="2:19" ht="15" customHeight="1" x14ac:dyDescent="0.35">
      <c r="B198" s="11" t="str">
        <v>Turizm ve Seyahat Hizmetleri</v>
      </c>
      <c r="C198" s="10"/>
      <c r="D198" s="10"/>
      <c r="E198" s="10"/>
      <c r="F198" s="10" t="str">
        <v>GELİBOLU PİRİ REİS MYO</v>
      </c>
      <c r="G198" s="10"/>
      <c r="H198" s="10"/>
      <c r="I198" s="10"/>
      <c r="J198" s="10"/>
      <c r="K198" s="10" t="str">
        <v>ÖNLİSANS</v>
      </c>
      <c r="L198" s="10"/>
      <c r="M198" s="15" t="str">
        <v>HAYIR</v>
      </c>
      <c r="N198" s="10"/>
      <c r="O198" s="12">
        <v>7</v>
      </c>
      <c r="P198" s="12">
        <v>0</v>
      </c>
      <c r="Q198" s="12">
        <v>7</v>
      </c>
      <c r="R198" s="10"/>
      <c r="S198" s="13">
        <v>0</v>
      </c>
    </row>
    <row r="199" spans="2:19" ht="15" customHeight="1" x14ac:dyDescent="0.35">
      <c r="B199" s="11" t="str">
        <v>Dış Ticaret</v>
      </c>
      <c r="C199" s="10"/>
      <c r="D199" s="10"/>
      <c r="E199" s="10"/>
      <c r="F199" s="10" t="str">
        <v>GÖKÇEADA MYO</v>
      </c>
      <c r="G199" s="10"/>
      <c r="H199" s="10"/>
      <c r="I199" s="10"/>
      <c r="J199" s="10"/>
      <c r="K199" s="10" t="str">
        <v>ÖNLİSANS</v>
      </c>
      <c r="L199" s="10"/>
      <c r="M199" s="15" t="str">
        <v>HAYIR</v>
      </c>
      <c r="N199" s="10"/>
      <c r="O199" s="12">
        <v>4</v>
      </c>
      <c r="P199" s="12">
        <v>4</v>
      </c>
      <c r="Q199" s="12">
        <v>0</v>
      </c>
      <c r="R199" s="10"/>
      <c r="S199" s="13">
        <v>1</v>
      </c>
    </row>
    <row r="200" spans="2:19" ht="15" customHeight="1" x14ac:dyDescent="0.35">
      <c r="B200" s="11" t="str">
        <v>Halkla İlişkiler ve Tanıtım</v>
      </c>
      <c r="C200" s="10"/>
      <c r="D200" s="10"/>
      <c r="E200" s="10"/>
      <c r="F200" s="10" t="str">
        <v>GÖKÇEADA MYO</v>
      </c>
      <c r="G200" s="10"/>
      <c r="H200" s="10"/>
      <c r="I200" s="10"/>
      <c r="J200" s="10"/>
      <c r="K200" s="10" t="str">
        <v>ÖNLİSANS</v>
      </c>
      <c r="L200" s="10"/>
      <c r="M200" s="15" t="str">
        <v>HAYIR</v>
      </c>
      <c r="N200" s="10"/>
      <c r="O200" s="12">
        <v>10</v>
      </c>
      <c r="P200" s="12">
        <v>10</v>
      </c>
      <c r="Q200" s="12">
        <v>0</v>
      </c>
      <c r="R200" s="10"/>
      <c r="S200" s="13">
        <v>1</v>
      </c>
    </row>
    <row r="201" spans="2:19" ht="15" customHeight="1" x14ac:dyDescent="0.35">
      <c r="B201" s="11" t="str">
        <v>İşletme Yönetimi</v>
      </c>
      <c r="C201" s="10"/>
      <c r="D201" s="10"/>
      <c r="E201" s="10"/>
      <c r="F201" s="10" t="str">
        <v>GÖKÇEADA MYO</v>
      </c>
      <c r="G201" s="10"/>
      <c r="H201" s="10"/>
      <c r="I201" s="10"/>
      <c r="J201" s="10"/>
      <c r="K201" s="10" t="str">
        <v>ÖNLİSANS</v>
      </c>
      <c r="L201" s="10"/>
      <c r="M201" s="15" t="str">
        <v>HAYIR</v>
      </c>
      <c r="N201" s="10"/>
      <c r="O201" s="12">
        <v>7</v>
      </c>
      <c r="P201" s="12">
        <v>7</v>
      </c>
      <c r="Q201" s="12">
        <v>0</v>
      </c>
      <c r="R201" s="10"/>
      <c r="S201" s="13">
        <v>1</v>
      </c>
    </row>
    <row r="202" spans="2:19" ht="15" customHeight="1" x14ac:dyDescent="0.35">
      <c r="B202" s="11" t="str">
        <v>Turizm ve Otel İşletmeciliği</v>
      </c>
      <c r="C202" s="10"/>
      <c r="D202" s="10"/>
      <c r="E202" s="10"/>
      <c r="F202" s="10" t="str">
        <v>GÖKÇEADA MYO</v>
      </c>
      <c r="G202" s="10"/>
      <c r="H202" s="10"/>
      <c r="I202" s="10"/>
      <c r="J202" s="10"/>
      <c r="K202" s="10" t="str">
        <v>ÖNLİSANS</v>
      </c>
      <c r="L202" s="10"/>
      <c r="M202" s="15" t="str">
        <v>HAYIR</v>
      </c>
      <c r="N202" s="10"/>
      <c r="O202" s="12">
        <v>4</v>
      </c>
      <c r="P202" s="12">
        <v>2</v>
      </c>
      <c r="Q202" s="12">
        <v>2</v>
      </c>
      <c r="R202" s="10"/>
      <c r="S202" s="13">
        <v>0.5</v>
      </c>
    </row>
    <row r="203" spans="2:19" ht="15" customHeight="1" x14ac:dyDescent="0.35">
      <c r="B203" s="11" t="str">
        <v>Gastronomi ve Mutfak Sanatları</v>
      </c>
      <c r="C203" s="10"/>
      <c r="D203" s="10"/>
      <c r="E203" s="10"/>
      <c r="F203" s="10" t="str">
        <v>GÖKÇEADA UB YO</v>
      </c>
      <c r="G203" s="10"/>
      <c r="H203" s="10"/>
      <c r="I203" s="10"/>
      <c r="J203" s="10"/>
      <c r="K203" s="10" t="str">
        <v>LİSANS</v>
      </c>
      <c r="L203" s="10"/>
      <c r="M203" s="15" t="str">
        <v>HAYIR</v>
      </c>
      <c r="N203" s="10"/>
      <c r="O203" s="12">
        <v>5</v>
      </c>
      <c r="P203" s="12">
        <v>5</v>
      </c>
      <c r="Q203" s="12">
        <v>0</v>
      </c>
      <c r="R203" s="10"/>
      <c r="S203" s="13">
        <v>1</v>
      </c>
    </row>
    <row r="204" spans="2:19" ht="15" customHeight="1" x14ac:dyDescent="0.35">
      <c r="B204" s="11" t="str">
        <v>İlahiyat</v>
      </c>
      <c r="C204" s="10"/>
      <c r="D204" s="10"/>
      <c r="E204" s="10"/>
      <c r="F204" s="10" t="str">
        <v>İLAHİYAT FAK.</v>
      </c>
      <c r="G204" s="10"/>
      <c r="H204" s="10"/>
      <c r="I204" s="10"/>
      <c r="J204" s="10"/>
      <c r="K204" s="10" t="str">
        <v>LİSANS</v>
      </c>
      <c r="L204" s="10"/>
      <c r="M204" s="15" t="str">
        <v>HAYIR</v>
      </c>
      <c r="N204" s="10"/>
      <c r="O204" s="12">
        <v>7</v>
      </c>
      <c r="P204" s="12">
        <v>7</v>
      </c>
      <c r="Q204" s="12">
        <v>0</v>
      </c>
      <c r="R204" s="10"/>
      <c r="S204" s="13">
        <v>1</v>
      </c>
    </row>
    <row r="205" spans="2:19" ht="15" customHeight="1" x14ac:dyDescent="0.35">
      <c r="B205" s="11" t="str">
        <v>Gazetecilik</v>
      </c>
      <c r="C205" s="10"/>
      <c r="D205" s="10"/>
      <c r="E205" s="10"/>
      <c r="F205" s="10" t="str">
        <v>İLETİŞİM FAK.</v>
      </c>
      <c r="G205" s="10"/>
      <c r="H205" s="10"/>
      <c r="I205" s="10"/>
      <c r="J205" s="10"/>
      <c r="K205" s="10" t="str">
        <v>LİSANS</v>
      </c>
      <c r="L205" s="10"/>
      <c r="M205" s="15" t="str">
        <v>HAYIR</v>
      </c>
      <c r="N205" s="10"/>
      <c r="O205" s="12">
        <v>1</v>
      </c>
      <c r="P205" s="12">
        <v>1</v>
      </c>
      <c r="Q205" s="12">
        <v>0</v>
      </c>
      <c r="R205" s="10"/>
      <c r="S205" s="13">
        <v>1</v>
      </c>
    </row>
    <row r="206" spans="2:19" ht="15" customHeight="1" x14ac:dyDescent="0.35">
      <c r="B206" s="11" t="str">
        <v>Yeni Medya ve İletişim</v>
      </c>
      <c r="C206" s="10"/>
      <c r="D206" s="10"/>
      <c r="E206" s="10"/>
      <c r="F206" s="10" t="str">
        <v>İLETİŞİM FAK.</v>
      </c>
      <c r="G206" s="10"/>
      <c r="H206" s="10"/>
      <c r="I206" s="10"/>
      <c r="J206" s="10"/>
      <c r="K206" s="10" t="str">
        <v>LİSANS</v>
      </c>
      <c r="L206" s="10"/>
      <c r="M206" s="15" t="str">
        <v>HAYIR</v>
      </c>
      <c r="N206" s="10"/>
      <c r="O206" s="12">
        <v>3</v>
      </c>
      <c r="P206" s="12">
        <v>0</v>
      </c>
      <c r="Q206" s="12">
        <v>3</v>
      </c>
      <c r="R206" s="10"/>
      <c r="S206" s="13">
        <v>0</v>
      </c>
    </row>
    <row r="207" spans="2:19" ht="15" customHeight="1" x14ac:dyDescent="0.35">
      <c r="B207" s="11" t="str">
        <v>Arkeoloji</v>
      </c>
      <c r="C207" s="10"/>
      <c r="D207" s="10"/>
      <c r="E207" s="10"/>
      <c r="F207" s="10" t="str">
        <v>İNSAN VE TOPLUM BİLİMLERİ FAK.</v>
      </c>
      <c r="G207" s="10"/>
      <c r="H207" s="10"/>
      <c r="I207" s="10"/>
      <c r="J207" s="10"/>
      <c r="K207" s="10" t="str">
        <v>LİSANS</v>
      </c>
      <c r="L207" s="10"/>
      <c r="M207" s="15" t="str">
        <v>HAYIR</v>
      </c>
      <c r="N207" s="10"/>
      <c r="O207" s="12">
        <v>3</v>
      </c>
      <c r="P207" s="12">
        <v>1</v>
      </c>
      <c r="Q207" s="12">
        <v>2</v>
      </c>
      <c r="R207" s="10"/>
      <c r="S207" s="13">
        <v>0.33333333333333331</v>
      </c>
    </row>
    <row r="208" spans="2:19" ht="15" customHeight="1" x14ac:dyDescent="0.35">
      <c r="B208" s="11" t="str">
        <v>Coğrafya</v>
      </c>
      <c r="C208" s="10"/>
      <c r="D208" s="10"/>
      <c r="E208" s="10"/>
      <c r="F208" s="10" t="str">
        <v>İNSAN VE TOPLUM BİLİMLERİ FAK.</v>
      </c>
      <c r="G208" s="10"/>
      <c r="H208" s="10"/>
      <c r="I208" s="10"/>
      <c r="J208" s="10"/>
      <c r="K208" s="10" t="str">
        <v>LİSANS</v>
      </c>
      <c r="L208" s="10"/>
      <c r="M208" s="15" t="str">
        <v>HAYIR</v>
      </c>
      <c r="N208" s="10"/>
      <c r="O208" s="12">
        <v>2</v>
      </c>
      <c r="P208" s="12">
        <v>2</v>
      </c>
      <c r="Q208" s="12">
        <v>0</v>
      </c>
      <c r="R208" s="10"/>
      <c r="S208" s="13">
        <v>1</v>
      </c>
    </row>
    <row r="209" spans="2:19" ht="15" customHeight="1" x14ac:dyDescent="0.35">
      <c r="B209" s="11" t="str">
        <v>Felsefe</v>
      </c>
      <c r="C209" s="10"/>
      <c r="D209" s="10"/>
      <c r="E209" s="10"/>
      <c r="F209" s="10" t="str">
        <v>İNSAN VE TOPLUM BİLİMLERİ FAK.</v>
      </c>
      <c r="G209" s="10"/>
      <c r="H209" s="10"/>
      <c r="I209" s="10"/>
      <c r="J209" s="10"/>
      <c r="K209" s="10" t="str">
        <v>LİSANS</v>
      </c>
      <c r="L209" s="10"/>
      <c r="M209" s="15" t="str">
        <v>HAYIR</v>
      </c>
      <c r="N209" s="10"/>
      <c r="O209" s="12">
        <v>5</v>
      </c>
      <c r="P209" s="12">
        <v>5</v>
      </c>
      <c r="Q209" s="12">
        <v>0</v>
      </c>
      <c r="R209" s="10"/>
      <c r="S209" s="13">
        <v>1</v>
      </c>
    </row>
    <row r="210" spans="2:19" ht="15" customHeight="1" x14ac:dyDescent="0.35">
      <c r="B210" s="11" t="str">
        <v>İngiliz Dili ve Edebiyatı</v>
      </c>
      <c r="C210" s="10"/>
      <c r="D210" s="10"/>
      <c r="E210" s="10"/>
      <c r="F210" s="10" t="str">
        <v>İNSAN VE TOPLUM BİLİMLERİ FAK.</v>
      </c>
      <c r="G210" s="10"/>
      <c r="H210" s="10"/>
      <c r="I210" s="10"/>
      <c r="J210" s="10"/>
      <c r="K210" s="10" t="str">
        <v>LİSANS</v>
      </c>
      <c r="L210" s="10"/>
      <c r="M210" s="15" t="str">
        <v>HAYIR</v>
      </c>
      <c r="N210" s="10"/>
      <c r="O210" s="12">
        <v>1</v>
      </c>
      <c r="P210" s="12">
        <v>0</v>
      </c>
      <c r="Q210" s="12">
        <v>1</v>
      </c>
      <c r="R210" s="10"/>
      <c r="S210" s="13">
        <v>0</v>
      </c>
    </row>
    <row r="211" spans="2:19" ht="15" customHeight="1" x14ac:dyDescent="0.35">
      <c r="B211" s="11" t="str">
        <v>Psikoloji</v>
      </c>
      <c r="C211" s="10"/>
      <c r="D211" s="10"/>
      <c r="E211" s="10"/>
      <c r="F211" s="10" t="str">
        <v>İNSAN VE TOPLUM BİLİMLERİ FAK.</v>
      </c>
      <c r="G211" s="10"/>
      <c r="H211" s="10"/>
      <c r="I211" s="10"/>
      <c r="J211" s="10"/>
      <c r="K211" s="10" t="str">
        <v>LİSANS</v>
      </c>
      <c r="L211" s="10"/>
      <c r="M211" s="15" t="str">
        <v>HAYIR</v>
      </c>
      <c r="N211" s="10"/>
      <c r="O211" s="12">
        <v>1</v>
      </c>
      <c r="P211" s="12">
        <v>0</v>
      </c>
      <c r="Q211" s="12">
        <v>1</v>
      </c>
      <c r="R211" s="10"/>
      <c r="S211" s="13">
        <v>0</v>
      </c>
    </row>
    <row r="212" spans="2:19" ht="15" customHeight="1" x14ac:dyDescent="0.35">
      <c r="B212" s="11" t="str">
        <v>Sanat Tarihi</v>
      </c>
      <c r="C212" s="10"/>
      <c r="D212" s="10"/>
      <c r="E212" s="10"/>
      <c r="F212" s="10" t="str">
        <v>İNSAN VE TOPLUM BİLİMLERİ FAK.</v>
      </c>
      <c r="G212" s="10"/>
      <c r="H212" s="10"/>
      <c r="I212" s="10"/>
      <c r="J212" s="10"/>
      <c r="K212" s="10" t="str">
        <v>LİSANS</v>
      </c>
      <c r="L212" s="10"/>
      <c r="M212" s="15" t="str">
        <v>HAYIR</v>
      </c>
      <c r="N212" s="10"/>
      <c r="O212" s="12">
        <v>4</v>
      </c>
      <c r="P212" s="12">
        <v>3</v>
      </c>
      <c r="Q212" s="12">
        <v>1</v>
      </c>
      <c r="R212" s="10"/>
      <c r="S212" s="13">
        <v>0.75</v>
      </c>
    </row>
    <row r="213" spans="2:19" ht="15" customHeight="1" x14ac:dyDescent="0.35">
      <c r="B213" s="11" t="str">
        <v>Sosyoloji</v>
      </c>
      <c r="C213" s="10"/>
      <c r="D213" s="10"/>
      <c r="E213" s="10"/>
      <c r="F213" s="10" t="str">
        <v>İNSAN VE TOPLUM BİLİMLERİ FAK.</v>
      </c>
      <c r="G213" s="10"/>
      <c r="H213" s="10"/>
      <c r="I213" s="10"/>
      <c r="J213" s="10"/>
      <c r="K213" s="10" t="str">
        <v>LİSANS</v>
      </c>
      <c r="L213" s="10"/>
      <c r="M213" s="15" t="str">
        <v>HAYIR</v>
      </c>
      <c r="N213" s="10"/>
      <c r="O213" s="12">
        <v>3</v>
      </c>
      <c r="P213" s="12">
        <v>3</v>
      </c>
      <c r="Q213" s="12">
        <v>0</v>
      </c>
      <c r="R213" s="10"/>
      <c r="S213" s="13">
        <v>1</v>
      </c>
    </row>
    <row r="214" spans="2:19" ht="15" customHeight="1" x14ac:dyDescent="0.35">
      <c r="B214" s="11" t="str">
        <v>Tarih</v>
      </c>
      <c r="C214" s="10"/>
      <c r="D214" s="10"/>
      <c r="E214" s="10"/>
      <c r="F214" s="10" t="str">
        <v>İNSAN VE TOPLUM BİLİMLERİ FAK.</v>
      </c>
      <c r="G214" s="10"/>
      <c r="H214" s="10"/>
      <c r="I214" s="10"/>
      <c r="J214" s="10"/>
      <c r="K214" s="10" t="str">
        <v>LİSANS</v>
      </c>
      <c r="L214" s="10"/>
      <c r="M214" s="15" t="str">
        <v>HAYIR</v>
      </c>
      <c r="N214" s="10"/>
      <c r="O214" s="12">
        <v>1</v>
      </c>
      <c r="P214" s="12">
        <v>1</v>
      </c>
      <c r="Q214" s="12">
        <v>0</v>
      </c>
      <c r="R214" s="10"/>
      <c r="S214" s="13">
        <v>1</v>
      </c>
    </row>
    <row r="215" spans="2:19" ht="15" customHeight="1" x14ac:dyDescent="0.35">
      <c r="B215" s="11" t="str">
        <v>Akıllı Tarım ve Gıda Yönetimi</v>
      </c>
      <c r="C215" s="10"/>
      <c r="D215" s="10"/>
      <c r="E215" s="10"/>
      <c r="F215" s="10" t="str">
        <v>LAPSEKİ MYO</v>
      </c>
      <c r="G215" s="10"/>
      <c r="H215" s="10"/>
      <c r="I215" s="10"/>
      <c r="J215" s="10"/>
      <c r="K215" s="10" t="str">
        <v>ÖNLİSANS</v>
      </c>
      <c r="L215" s="10"/>
      <c r="M215" s="15" t="str">
        <v>HAYIR</v>
      </c>
      <c r="N215" s="10"/>
      <c r="O215" s="12">
        <v>6</v>
      </c>
      <c r="P215" s="12">
        <v>6</v>
      </c>
      <c r="Q215" s="12">
        <v>0</v>
      </c>
      <c r="R215" s="10"/>
      <c r="S215" s="13">
        <v>1</v>
      </c>
    </row>
    <row r="216" spans="2:19" ht="15" customHeight="1" x14ac:dyDescent="0.35">
      <c r="B216" s="11" t="str">
        <v>Bankacılık ve Sigortacılık</v>
      </c>
      <c r="C216" s="10"/>
      <c r="D216" s="10"/>
      <c r="E216" s="10"/>
      <c r="F216" s="10" t="str">
        <v>LAPSEKİ MYO</v>
      </c>
      <c r="G216" s="10"/>
      <c r="H216" s="10"/>
      <c r="I216" s="10"/>
      <c r="J216" s="10"/>
      <c r="K216" s="10" t="str">
        <v>ÖNLİSANS</v>
      </c>
      <c r="L216" s="10"/>
      <c r="M216" s="15" t="str">
        <v>HAYIR</v>
      </c>
      <c r="N216" s="10"/>
      <c r="O216" s="12">
        <v>6</v>
      </c>
      <c r="P216" s="12">
        <v>3</v>
      </c>
      <c r="Q216" s="12">
        <v>3</v>
      </c>
      <c r="R216" s="10"/>
      <c r="S216" s="13">
        <v>0.5</v>
      </c>
    </row>
    <row r="217" spans="2:19" ht="15" customHeight="1" x14ac:dyDescent="0.35">
      <c r="B217" s="11" t="str">
        <v>Bitki Koruma</v>
      </c>
      <c r="C217" s="10"/>
      <c r="D217" s="10"/>
      <c r="E217" s="10"/>
      <c r="F217" s="10" t="str">
        <v>LAPSEKİ MYO</v>
      </c>
      <c r="G217" s="10"/>
      <c r="H217" s="10"/>
      <c r="I217" s="10"/>
      <c r="J217" s="10"/>
      <c r="K217" s="10" t="str">
        <v>ÖNLİSANS</v>
      </c>
      <c r="L217" s="10"/>
      <c r="M217" s="15" t="str">
        <v>HAYIR</v>
      </c>
      <c r="N217" s="10"/>
      <c r="O217" s="12">
        <v>3</v>
      </c>
      <c r="P217" s="12">
        <v>3</v>
      </c>
      <c r="Q217" s="12">
        <v>0</v>
      </c>
      <c r="R217" s="10"/>
      <c r="S217" s="13">
        <v>1</v>
      </c>
    </row>
    <row r="218" spans="2:19" ht="15" customHeight="1" x14ac:dyDescent="0.35">
      <c r="B218" s="11" t="str">
        <v>Biyokimya</v>
      </c>
      <c r="C218" s="10"/>
      <c r="D218" s="10"/>
      <c r="E218" s="10"/>
      <c r="F218" s="10" t="str">
        <v>LAPSEKİ MYO</v>
      </c>
      <c r="G218" s="10"/>
      <c r="H218" s="10"/>
      <c r="I218" s="10"/>
      <c r="J218" s="10"/>
      <c r="K218" s="10" t="str">
        <v>ÖNLİSANS</v>
      </c>
      <c r="L218" s="10"/>
      <c r="M218" s="15" t="str">
        <v>HAYIR</v>
      </c>
      <c r="N218" s="10"/>
      <c r="O218" s="12">
        <v>2</v>
      </c>
      <c r="P218" s="12">
        <v>2</v>
      </c>
      <c r="Q218" s="12">
        <v>0</v>
      </c>
      <c r="R218" s="10"/>
      <c r="S218" s="13">
        <v>1</v>
      </c>
    </row>
    <row r="219" spans="2:19" ht="15" customHeight="1" x14ac:dyDescent="0.35">
      <c r="B219" s="11" t="str">
        <v>Fidan Yetiştiriciliği</v>
      </c>
      <c r="C219" s="10"/>
      <c r="D219" s="10"/>
      <c r="E219" s="10"/>
      <c r="F219" s="10" t="str">
        <v>LAPSEKİ MYO</v>
      </c>
      <c r="G219" s="10"/>
      <c r="H219" s="10"/>
      <c r="I219" s="10"/>
      <c r="J219" s="10"/>
      <c r="K219" s="10" t="str">
        <v>ÖNLİSANS</v>
      </c>
      <c r="L219" s="10"/>
      <c r="M219" s="15" t="str">
        <v>HAYIR</v>
      </c>
      <c r="N219" s="10"/>
      <c r="O219" s="12">
        <v>11</v>
      </c>
      <c r="P219" s="12">
        <v>11</v>
      </c>
      <c r="Q219" s="12">
        <v>0</v>
      </c>
      <c r="R219" s="10"/>
      <c r="S219" s="13">
        <v>1</v>
      </c>
    </row>
    <row r="220" spans="2:19" ht="15" customHeight="1" x14ac:dyDescent="0.35">
      <c r="B220" s="11" t="str">
        <v>Laboratuvar Teknolojisi</v>
      </c>
      <c r="C220" s="10"/>
      <c r="D220" s="10"/>
      <c r="E220" s="10"/>
      <c r="F220" s="10" t="str">
        <v>LAPSEKİ MYO</v>
      </c>
      <c r="G220" s="10"/>
      <c r="H220" s="10"/>
      <c r="I220" s="10"/>
      <c r="J220" s="10"/>
      <c r="K220" s="10" t="str">
        <v>ÖNLİSANS</v>
      </c>
      <c r="L220" s="10"/>
      <c r="M220" s="15" t="str">
        <v>HAYIR</v>
      </c>
      <c r="N220" s="10"/>
      <c r="O220" s="12">
        <v>3</v>
      </c>
      <c r="P220" s="12">
        <v>3</v>
      </c>
      <c r="Q220" s="12">
        <v>0</v>
      </c>
      <c r="R220" s="10"/>
      <c r="S220" s="13">
        <v>1</v>
      </c>
    </row>
    <row r="221" spans="2:19" ht="15" customHeight="1" x14ac:dyDescent="0.35">
      <c r="B221" s="11" t="str">
        <v>Muhasebe ve Vergi Uygulamaları</v>
      </c>
      <c r="C221" s="10"/>
      <c r="D221" s="10"/>
      <c r="E221" s="10"/>
      <c r="F221" s="10" t="str">
        <v>LAPSEKİ MYO</v>
      </c>
      <c r="G221" s="10"/>
      <c r="H221" s="10"/>
      <c r="I221" s="10"/>
      <c r="J221" s="10"/>
      <c r="K221" s="10" t="str">
        <v>ÖNLİSANS</v>
      </c>
      <c r="L221" s="10"/>
      <c r="M221" s="15" t="str">
        <v>HAYIR</v>
      </c>
      <c r="N221" s="10"/>
      <c r="O221" s="12">
        <v>4</v>
      </c>
      <c r="P221" s="12">
        <v>4</v>
      </c>
      <c r="Q221" s="12">
        <v>0</v>
      </c>
      <c r="R221" s="10"/>
      <c r="S221" s="13">
        <v>1</v>
      </c>
    </row>
    <row r="222" spans="2:19" ht="15" customHeight="1" x14ac:dyDescent="0.35">
      <c r="B222" s="11" t="str">
        <v>Organik Tarım</v>
      </c>
      <c r="C222" s="10"/>
      <c r="D222" s="10"/>
      <c r="E222" s="10"/>
      <c r="F222" s="10" t="str">
        <v>LAPSEKİ MYO</v>
      </c>
      <c r="G222" s="10"/>
      <c r="H222" s="10"/>
      <c r="I222" s="10"/>
      <c r="J222" s="10"/>
      <c r="K222" s="10" t="str">
        <v>ÖNLİSANS</v>
      </c>
      <c r="L222" s="10"/>
      <c r="M222" s="15" t="str">
        <v>HAYIR</v>
      </c>
      <c r="N222" s="10"/>
      <c r="O222" s="12">
        <v>6</v>
      </c>
      <c r="P222" s="12">
        <v>6</v>
      </c>
      <c r="Q222" s="12">
        <v>0</v>
      </c>
      <c r="R222" s="10"/>
      <c r="S222" s="13">
        <v>1</v>
      </c>
    </row>
    <row r="223" spans="2:19" ht="15" customHeight="1" x14ac:dyDescent="0.35">
      <c r="B223" s="11" t="str">
        <v>Peyzaj ve Süs Bitkileri Yetiştiriciliği</v>
      </c>
      <c r="C223" s="10"/>
      <c r="D223" s="10"/>
      <c r="E223" s="10"/>
      <c r="F223" s="10" t="str">
        <v>LAPSEKİ MYO</v>
      </c>
      <c r="G223" s="10"/>
      <c r="H223" s="10"/>
      <c r="I223" s="10"/>
      <c r="J223" s="10"/>
      <c r="K223" s="10" t="str">
        <v>ÖNLİSANS</v>
      </c>
      <c r="L223" s="10"/>
      <c r="M223" s="15" t="str">
        <v>HAYIR</v>
      </c>
      <c r="N223" s="10"/>
      <c r="O223" s="12">
        <v>3</v>
      </c>
      <c r="P223" s="12">
        <v>3</v>
      </c>
      <c r="Q223" s="12">
        <v>0</v>
      </c>
      <c r="R223" s="10"/>
      <c r="S223" s="13">
        <v>1</v>
      </c>
    </row>
    <row r="224" spans="2:19" ht="15" customHeight="1" x14ac:dyDescent="0.35">
      <c r="B224" s="11" t="str">
        <v>Peyzaj Mimarlığı</v>
      </c>
      <c r="C224" s="10"/>
      <c r="D224" s="10"/>
      <c r="E224" s="10"/>
      <c r="F224" s="10" t="str">
        <v>MİMARLIK VE TASARIM FAK.</v>
      </c>
      <c r="G224" s="10"/>
      <c r="H224" s="10"/>
      <c r="I224" s="10"/>
      <c r="J224" s="10"/>
      <c r="K224" s="10" t="str">
        <v>LİSANS</v>
      </c>
      <c r="L224" s="10"/>
      <c r="M224" s="15" t="str">
        <v>HAYIR</v>
      </c>
      <c r="N224" s="10"/>
      <c r="O224" s="12">
        <v>1</v>
      </c>
      <c r="P224" s="12">
        <v>1</v>
      </c>
      <c r="Q224" s="12">
        <v>0</v>
      </c>
      <c r="R224" s="10"/>
      <c r="S224" s="13">
        <v>1</v>
      </c>
    </row>
    <row r="225" spans="2:19" ht="15" customHeight="1" x14ac:dyDescent="0.35">
      <c r="B225" s="11" t="str">
        <v>Bilgisayar Mühendisliği</v>
      </c>
      <c r="C225" s="10"/>
      <c r="D225" s="10"/>
      <c r="E225" s="10"/>
      <c r="F225" s="10" t="str">
        <v>MÜHENDİSLİK FAK.</v>
      </c>
      <c r="G225" s="10"/>
      <c r="H225" s="10"/>
      <c r="I225" s="10"/>
      <c r="J225" s="10"/>
      <c r="K225" s="10" t="str">
        <v>LİSANS</v>
      </c>
      <c r="L225" s="10"/>
      <c r="M225" s="15" t="str">
        <v>HAYIR</v>
      </c>
      <c r="N225" s="10"/>
      <c r="O225" s="12">
        <v>1</v>
      </c>
      <c r="P225" s="12">
        <v>0</v>
      </c>
      <c r="Q225" s="12">
        <v>1</v>
      </c>
      <c r="R225" s="10"/>
      <c r="S225" s="13">
        <v>0</v>
      </c>
    </row>
    <row r="226" spans="2:19" ht="15" customHeight="1" x14ac:dyDescent="0.35">
      <c r="B226" s="11" t="str">
        <v>Gıda Mühendisliği</v>
      </c>
      <c r="C226" s="10"/>
      <c r="D226" s="10"/>
      <c r="E226" s="10"/>
      <c r="F226" s="10" t="str">
        <v>MÜHENDİSLİK FAK.</v>
      </c>
      <c r="G226" s="10"/>
      <c r="H226" s="10"/>
      <c r="I226" s="10"/>
      <c r="J226" s="10"/>
      <c r="K226" s="10" t="str">
        <v>LİSANS</v>
      </c>
      <c r="L226" s="10"/>
      <c r="M226" s="15" t="str">
        <v>HAYIR</v>
      </c>
      <c r="N226" s="10"/>
      <c r="O226" s="12">
        <v>1</v>
      </c>
      <c r="P226" s="12">
        <v>1</v>
      </c>
      <c r="Q226" s="12">
        <v>0</v>
      </c>
      <c r="R226" s="10"/>
      <c r="S226" s="13">
        <v>1</v>
      </c>
    </row>
    <row r="227" spans="2:19" ht="15" customHeight="1" x14ac:dyDescent="0.35">
      <c r="B227" s="11" t="str">
        <v>Yazılım Mühendisliği (İngilizce)</v>
      </c>
      <c r="C227" s="10"/>
      <c r="D227" s="10"/>
      <c r="E227" s="10"/>
      <c r="F227" s="10" t="str">
        <v>MÜHENDİSLİK FAK.</v>
      </c>
      <c r="G227" s="10"/>
      <c r="H227" s="10"/>
      <c r="I227" s="10"/>
      <c r="J227" s="10"/>
      <c r="K227" s="10" t="str">
        <v>LİSANS</v>
      </c>
      <c r="L227" s="10"/>
      <c r="M227" s="15" t="str">
        <v>HAYIR</v>
      </c>
      <c r="N227" s="10"/>
      <c r="O227" s="12">
        <v>1</v>
      </c>
      <c r="P227" s="12">
        <v>1</v>
      </c>
      <c r="Q227" s="12">
        <v>0</v>
      </c>
      <c r="R227" s="10"/>
      <c r="S227" s="13">
        <v>1</v>
      </c>
    </row>
    <row r="228" spans="2:19" ht="15" customHeight="1" x14ac:dyDescent="0.35">
      <c r="B228" s="11" t="str">
        <v>Acil Yardım ve Afet Yönetimi</v>
      </c>
      <c r="C228" s="10"/>
      <c r="D228" s="10"/>
      <c r="E228" s="10"/>
      <c r="F228" s="10" t="str">
        <v>SAĞLIK BİLİMLERİ FAK.</v>
      </c>
      <c r="G228" s="10"/>
      <c r="H228" s="10"/>
      <c r="I228" s="10"/>
      <c r="J228" s="10"/>
      <c r="K228" s="10" t="str">
        <v>LİSANS</v>
      </c>
      <c r="L228" s="10"/>
      <c r="M228" s="15" t="str">
        <v>HAYIR</v>
      </c>
      <c r="N228" s="10"/>
      <c r="O228" s="12">
        <v>2</v>
      </c>
      <c r="P228" s="12">
        <v>1</v>
      </c>
      <c r="Q228" s="12">
        <v>1</v>
      </c>
      <c r="R228" s="10"/>
      <c r="S228" s="13">
        <v>0.5</v>
      </c>
    </row>
    <row r="229" spans="2:19" ht="15" customHeight="1" x14ac:dyDescent="0.35">
      <c r="B229" s="11" t="str">
        <v>Hemşirelik</v>
      </c>
      <c r="C229" s="10"/>
      <c r="D229" s="10"/>
      <c r="E229" s="10"/>
      <c r="F229" s="10" t="str">
        <v>SAĞLIK BİLİMLERİ FAK.</v>
      </c>
      <c r="G229" s="10"/>
      <c r="H229" s="10"/>
      <c r="I229" s="10"/>
      <c r="J229" s="10"/>
      <c r="K229" s="10" t="str">
        <v>LİSANS</v>
      </c>
      <c r="L229" s="10"/>
      <c r="M229" s="15" t="str">
        <v>HAYIR</v>
      </c>
      <c r="N229" s="10"/>
      <c r="O229" s="12">
        <v>1</v>
      </c>
      <c r="P229" s="12">
        <v>1</v>
      </c>
      <c r="Q229" s="12">
        <v>0</v>
      </c>
      <c r="R229" s="10"/>
      <c r="S229" s="13">
        <v>1</v>
      </c>
    </row>
    <row r="230" spans="2:19" ht="15" customHeight="1" x14ac:dyDescent="0.35">
      <c r="B230" s="11" t="str">
        <v>İktisat (İngilizce)</v>
      </c>
      <c r="C230" s="10"/>
      <c r="D230" s="10"/>
      <c r="E230" s="10"/>
      <c r="F230" s="10" t="str">
        <v>SİYASAL BİLGİLER FAK.</v>
      </c>
      <c r="G230" s="10"/>
      <c r="H230" s="10"/>
      <c r="I230" s="10"/>
      <c r="J230" s="10"/>
      <c r="K230" s="10" t="str">
        <v>LİSANS</v>
      </c>
      <c r="L230" s="10"/>
      <c r="M230" s="15" t="str">
        <v>HAYIR</v>
      </c>
      <c r="N230" s="10"/>
      <c r="O230" s="12">
        <v>1</v>
      </c>
      <c r="P230" s="12">
        <v>1</v>
      </c>
      <c r="Q230" s="12">
        <v>0</v>
      </c>
      <c r="R230" s="10"/>
      <c r="S230" s="13">
        <v>1</v>
      </c>
    </row>
    <row r="231" spans="2:19" ht="15" customHeight="1" x14ac:dyDescent="0.35">
      <c r="B231" s="11" t="str">
        <v>İşletme (İngilizce)</v>
      </c>
      <c r="C231" s="10"/>
      <c r="D231" s="10"/>
      <c r="E231" s="10"/>
      <c r="F231" s="10" t="str">
        <v>SİYASAL BİLGİLER FAK.</v>
      </c>
      <c r="G231" s="10"/>
      <c r="H231" s="10"/>
      <c r="I231" s="10"/>
      <c r="J231" s="10"/>
      <c r="K231" s="10" t="str">
        <v>LİSANS</v>
      </c>
      <c r="L231" s="10"/>
      <c r="M231" s="15" t="str">
        <v>HAYIR</v>
      </c>
      <c r="N231" s="10"/>
      <c r="O231" s="12">
        <v>2</v>
      </c>
      <c r="P231" s="12">
        <v>0</v>
      </c>
      <c r="Q231" s="12">
        <v>2</v>
      </c>
      <c r="R231" s="10"/>
      <c r="S231" s="13">
        <v>0</v>
      </c>
    </row>
    <row r="232" spans="2:19" ht="15" customHeight="1" x14ac:dyDescent="0.35">
      <c r="B232" s="11" t="str">
        <v>Siyaset Bilimi ve Kamu Yönetimi</v>
      </c>
      <c r="C232" s="10"/>
      <c r="D232" s="10"/>
      <c r="E232" s="10"/>
      <c r="F232" s="10" t="str">
        <v>SİYASAL BİLGİLER FAK.</v>
      </c>
      <c r="G232" s="10"/>
      <c r="H232" s="10"/>
      <c r="I232" s="10"/>
      <c r="J232" s="10"/>
      <c r="K232" s="10" t="str">
        <v>LİSANS</v>
      </c>
      <c r="L232" s="10"/>
      <c r="M232" s="15" t="str">
        <v>HAYIR</v>
      </c>
      <c r="N232" s="10"/>
      <c r="O232" s="12">
        <v>4</v>
      </c>
      <c r="P232" s="12">
        <v>1</v>
      </c>
      <c r="Q232" s="12">
        <v>3</v>
      </c>
      <c r="R232" s="10"/>
      <c r="S232" s="13">
        <v>0.25</v>
      </c>
    </row>
    <row r="233" spans="2:19" ht="15" customHeight="1" x14ac:dyDescent="0.35">
      <c r="B233" s="11" t="str">
        <v>Uluslararası İlişkiler (İngilizce)</v>
      </c>
      <c r="C233" s="10"/>
      <c r="D233" s="10"/>
      <c r="E233" s="10"/>
      <c r="F233" s="10" t="str">
        <v>SİYASAL BİLGİLER FAK.</v>
      </c>
      <c r="G233" s="10"/>
      <c r="H233" s="10"/>
      <c r="I233" s="10"/>
      <c r="J233" s="10"/>
      <c r="K233" s="10" t="str">
        <v>LİSANS</v>
      </c>
      <c r="L233" s="10"/>
      <c r="M233" s="15" t="str">
        <v>HAYIR</v>
      </c>
      <c r="N233" s="10"/>
      <c r="O233" s="12">
        <v>1</v>
      </c>
      <c r="P233" s="12">
        <v>1</v>
      </c>
      <c r="Q233" s="12">
        <v>0</v>
      </c>
      <c r="R233" s="10"/>
      <c r="S233" s="13">
        <v>1</v>
      </c>
    </row>
    <row r="234" spans="2:19" ht="15" customHeight="1" x14ac:dyDescent="0.35">
      <c r="B234" s="11" t="str">
        <v>Gastronomi ve Mutfak Sanatları</v>
      </c>
      <c r="C234" s="10"/>
      <c r="D234" s="10"/>
      <c r="E234" s="10"/>
      <c r="F234" s="10" t="str">
        <v>TURİZM FAK.</v>
      </c>
      <c r="G234" s="10"/>
      <c r="H234" s="10"/>
      <c r="I234" s="10"/>
      <c r="J234" s="10"/>
      <c r="K234" s="10" t="str">
        <v>LİSANS</v>
      </c>
      <c r="L234" s="10"/>
      <c r="M234" s="15" t="str">
        <v>HAYIR</v>
      </c>
      <c r="N234" s="10"/>
      <c r="O234" s="12">
        <v>4</v>
      </c>
      <c r="P234" s="12">
        <v>1</v>
      </c>
      <c r="Q234" s="12">
        <v>3</v>
      </c>
      <c r="R234" s="10"/>
      <c r="S234" s="13">
        <v>0.25</v>
      </c>
    </row>
    <row r="235" spans="2:19" ht="15" customHeight="1" x14ac:dyDescent="0.35">
      <c r="B235" s="11" t="str">
        <v>Seyahat İşletmeciliği ve Turizm Rehberliği</v>
      </c>
      <c r="C235" s="10"/>
      <c r="D235" s="10"/>
      <c r="E235" s="10"/>
      <c r="F235" s="10" t="str">
        <v>TURİZM FAK.</v>
      </c>
      <c r="G235" s="10"/>
      <c r="H235" s="10"/>
      <c r="I235" s="10"/>
      <c r="J235" s="10"/>
      <c r="K235" s="10" t="str">
        <v>LİSANS</v>
      </c>
      <c r="L235" s="10"/>
      <c r="M235" s="15" t="str">
        <v>HAYIR</v>
      </c>
      <c r="N235" s="10"/>
      <c r="O235" s="12">
        <v>3</v>
      </c>
      <c r="P235" s="12">
        <v>3</v>
      </c>
      <c r="Q235" s="12">
        <v>0</v>
      </c>
      <c r="R235" s="10"/>
      <c r="S235" s="13">
        <v>1</v>
      </c>
    </row>
    <row r="236" spans="2:19" ht="15" customHeight="1" x14ac:dyDescent="0.35">
      <c r="B236" s="11" t="str">
        <v>Bankacılık ve Sigortacılık</v>
      </c>
      <c r="C236" s="10"/>
      <c r="D236" s="10"/>
      <c r="E236" s="10"/>
      <c r="F236" s="10" t="str">
        <v>YENİCE MYO</v>
      </c>
      <c r="G236" s="10"/>
      <c r="H236" s="10"/>
      <c r="I236" s="10"/>
      <c r="J236" s="10"/>
      <c r="K236" s="10" t="str">
        <v>ÖNLİSANS</v>
      </c>
      <c r="L236" s="10"/>
      <c r="M236" s="15" t="str">
        <v>HAYIR</v>
      </c>
      <c r="N236" s="10"/>
      <c r="O236" s="12">
        <v>6</v>
      </c>
      <c r="P236" s="12">
        <v>6</v>
      </c>
      <c r="Q236" s="12">
        <v>0</v>
      </c>
      <c r="R236" s="10"/>
      <c r="S236" s="13">
        <v>1</v>
      </c>
    </row>
    <row r="237" spans="2:19" ht="15" customHeight="1" x14ac:dyDescent="0.35">
      <c r="B237" s="11" t="str">
        <v>Dış Ticaret</v>
      </c>
      <c r="C237" s="10"/>
      <c r="D237" s="10"/>
      <c r="E237" s="10"/>
      <c r="F237" s="10" t="str">
        <v>YENİCE MYO</v>
      </c>
      <c r="G237" s="10"/>
      <c r="H237" s="10"/>
      <c r="I237" s="10"/>
      <c r="J237" s="10"/>
      <c r="K237" s="10" t="str">
        <v>ÖNLİSANS</v>
      </c>
      <c r="L237" s="10"/>
      <c r="M237" s="15" t="str">
        <v>HAYIR</v>
      </c>
      <c r="N237" s="10"/>
      <c r="O237" s="12">
        <v>11</v>
      </c>
      <c r="P237" s="12">
        <v>10</v>
      </c>
      <c r="Q237" s="12">
        <v>1</v>
      </c>
      <c r="R237" s="10"/>
      <c r="S237" s="13">
        <v>0.90909090909090906</v>
      </c>
    </row>
    <row r="238" spans="2:19" ht="15" customHeight="1" x14ac:dyDescent="0.35">
      <c r="B238" s="11" t="str">
        <v>Laborant ve Veteriner Sağlık</v>
      </c>
      <c r="C238" s="10"/>
      <c r="D238" s="10"/>
      <c r="E238" s="10"/>
      <c r="F238" s="10" t="str">
        <v>YENİCE MYO</v>
      </c>
      <c r="G238" s="10"/>
      <c r="H238" s="10"/>
      <c r="I238" s="10"/>
      <c r="J238" s="10"/>
      <c r="K238" s="10" t="str">
        <v>ÖNLİSANS</v>
      </c>
      <c r="L238" s="10"/>
      <c r="M238" s="15" t="str">
        <v>HAYIR</v>
      </c>
      <c r="N238" s="10"/>
      <c r="O238" s="12">
        <v>7</v>
      </c>
      <c r="P238" s="12">
        <v>6</v>
      </c>
      <c r="Q238" s="12">
        <v>1</v>
      </c>
      <c r="R238" s="10"/>
      <c r="S238" s="13">
        <v>0.8571428571428571</v>
      </c>
    </row>
    <row r="239" spans="2:19" ht="15" customHeight="1" x14ac:dyDescent="0.35">
      <c r="B239" s="11" t="str">
        <v>Lojistik</v>
      </c>
      <c r="C239" s="10"/>
      <c r="D239" s="10"/>
      <c r="E239" s="10"/>
      <c r="F239" s="10" t="str">
        <v>YENİCE MYO</v>
      </c>
      <c r="G239" s="10"/>
      <c r="H239" s="10"/>
      <c r="I239" s="10"/>
      <c r="J239" s="10"/>
      <c r="K239" s="10" t="str">
        <v>ÖNLİSANS</v>
      </c>
      <c r="L239" s="10"/>
      <c r="M239" s="15" t="str">
        <v>HAYIR</v>
      </c>
      <c r="N239" s="10"/>
      <c r="O239" s="12">
        <v>11</v>
      </c>
      <c r="P239" s="12">
        <v>11</v>
      </c>
      <c r="Q239" s="12">
        <v>0</v>
      </c>
      <c r="R239" s="10"/>
      <c r="S239" s="13">
        <v>1</v>
      </c>
    </row>
    <row r="240" spans="2:19" ht="15" customHeight="1" x14ac:dyDescent="0.35">
      <c r="B240" s="11" t="str">
        <v>Mimari Dekoratif Sanatlar</v>
      </c>
      <c r="C240" s="10"/>
      <c r="D240" s="10"/>
      <c r="E240" s="10"/>
      <c r="F240" s="10" t="str">
        <v>YENİCE MYO</v>
      </c>
      <c r="G240" s="10"/>
      <c r="H240" s="10"/>
      <c r="I240" s="10"/>
      <c r="J240" s="10"/>
      <c r="K240" s="10" t="str">
        <v>ÖNLİSANS</v>
      </c>
      <c r="L240" s="10"/>
      <c r="M240" s="15" t="str">
        <v>HAYIR</v>
      </c>
      <c r="N240" s="10"/>
      <c r="O240" s="12">
        <v>12</v>
      </c>
      <c r="P240" s="12">
        <v>12</v>
      </c>
      <c r="Q240" s="12">
        <v>0</v>
      </c>
      <c r="R240" s="10"/>
      <c r="S240" s="13">
        <v>1</v>
      </c>
    </row>
    <row r="241" spans="2:19" ht="15" customHeight="1" x14ac:dyDescent="0.35">
      <c r="B241" s="11" t="str">
        <v>Moda Tasarımı</v>
      </c>
      <c r="C241" s="10"/>
      <c r="D241" s="10"/>
      <c r="E241" s="10"/>
      <c r="F241" s="10" t="str">
        <v>YENİCE MYO</v>
      </c>
      <c r="G241" s="10"/>
      <c r="H241" s="10"/>
      <c r="I241" s="10"/>
      <c r="J241" s="10"/>
      <c r="K241" s="10" t="str">
        <v>ÖNLİSANS</v>
      </c>
      <c r="L241" s="10"/>
      <c r="M241" s="15" t="str">
        <v>HAYIR</v>
      </c>
      <c r="N241" s="10"/>
      <c r="O241" s="12">
        <v>16</v>
      </c>
      <c r="P241" s="12">
        <v>4</v>
      </c>
      <c r="Q241" s="12">
        <v>12</v>
      </c>
      <c r="R241" s="10"/>
      <c r="S241" s="13">
        <v>0.25</v>
      </c>
    </row>
    <row r="242" spans="2:19" ht="15" customHeight="1" x14ac:dyDescent="0.35">
      <c r="B242" s="11" t="str">
        <v>Ormancılık ve Orman Ürünleri</v>
      </c>
      <c r="C242" s="10"/>
      <c r="D242" s="10"/>
      <c r="E242" s="10"/>
      <c r="F242" s="10" t="str">
        <v>YENİCE MYO</v>
      </c>
      <c r="G242" s="10"/>
      <c r="H242" s="10"/>
      <c r="I242" s="10"/>
      <c r="J242" s="10"/>
      <c r="K242" s="10" t="str">
        <v>ÖNLİSANS</v>
      </c>
      <c r="L242" s="10"/>
      <c r="M242" s="15" t="str">
        <v>HAYIR</v>
      </c>
      <c r="N242" s="10"/>
      <c r="O242" s="12">
        <v>2</v>
      </c>
      <c r="P242" s="12">
        <v>0</v>
      </c>
      <c r="Q242" s="12">
        <v>2</v>
      </c>
      <c r="R242" s="10"/>
      <c r="S242" s="13">
        <v>0</v>
      </c>
    </row>
    <row r="243" spans="2:19" ht="15" customHeight="1" x14ac:dyDescent="0.35">
      <c r="B243" s="11" t="str">
        <v>Tarım Ekonomisi</v>
      </c>
      <c r="C243" s="10"/>
      <c r="D243" s="10"/>
      <c r="E243" s="10"/>
      <c r="F243" s="10" t="str">
        <v>ZİRAAT FAK.</v>
      </c>
      <c r="G243" s="10"/>
      <c r="H243" s="10"/>
      <c r="I243" s="10"/>
      <c r="J243" s="10"/>
      <c r="K243" s="10" t="str">
        <v>LİSANS</v>
      </c>
      <c r="L243" s="10"/>
      <c r="M243" s="15" t="str">
        <v>HAYIR</v>
      </c>
      <c r="N243" s="10"/>
      <c r="O243" s="12">
        <v>1</v>
      </c>
      <c r="P243" s="12">
        <v>1</v>
      </c>
      <c r="Q243" s="12">
        <v>0</v>
      </c>
      <c r="R243" s="10"/>
      <c r="S243" s="13">
        <v>1</v>
      </c>
    </row>
    <row r="244" spans="2:19" ht="15" customHeight="1" x14ac:dyDescent="0.35">
      <c r="B244" s="11" t="str">
        <v>Tarımsal Yapılar ve Sulama</v>
      </c>
      <c r="C244" s="10"/>
      <c r="D244" s="10"/>
      <c r="E244" s="10"/>
      <c r="F244" s="10" t="str">
        <v>ZİRAAT FAK.</v>
      </c>
      <c r="G244" s="10"/>
      <c r="H244" s="10"/>
      <c r="I244" s="10"/>
      <c r="J244" s="10"/>
      <c r="K244" s="10" t="str">
        <v>LİSANS</v>
      </c>
      <c r="L244" s="10"/>
      <c r="M244" s="15" t="str">
        <v>HAYIR</v>
      </c>
      <c r="N244" s="10"/>
      <c r="O244" s="12">
        <v>1</v>
      </c>
      <c r="P244" s="12">
        <v>1</v>
      </c>
      <c r="Q244" s="12">
        <v>0</v>
      </c>
      <c r="R244" s="10"/>
      <c r="S244" s="13">
        <v>1</v>
      </c>
    </row>
    <row r="245" spans="2:19" ht="15" customHeight="1" x14ac:dyDescent="0.35">
      <c r="B245" s="11" t="str">
        <v>Tarla Bitkileri</v>
      </c>
      <c r="C245" s="10"/>
      <c r="D245" s="10"/>
      <c r="E245" s="10"/>
      <c r="F245" s="10" t="str">
        <v>ZİRAAT FAK.</v>
      </c>
      <c r="G245" s="10"/>
      <c r="H245" s="10"/>
      <c r="I245" s="10"/>
      <c r="J245" s="10"/>
      <c r="K245" s="10" t="str">
        <v>LİSANS</v>
      </c>
      <c r="L245" s="10"/>
      <c r="M245" s="15" t="str">
        <v>HAYIR</v>
      </c>
      <c r="N245" s="10"/>
      <c r="O245" s="12">
        <v>1</v>
      </c>
      <c r="P245" s="12">
        <v>1</v>
      </c>
      <c r="Q245" s="12">
        <v>0</v>
      </c>
      <c r="R245" s="10"/>
      <c r="S245" s="13">
        <v>1</v>
      </c>
    </row>
    <row r="246" spans="2:19" ht="15" customHeight="1" x14ac:dyDescent="0.35">
      <c r="B246" s="11" t="str">
        <v>Zootekni</v>
      </c>
      <c r="C246" s="10"/>
      <c r="D246" s="10"/>
      <c r="E246" s="10"/>
      <c r="F246" s="10" t="str">
        <v>ZİRAAT FAK.</v>
      </c>
      <c r="G246" s="10"/>
      <c r="H246" s="10"/>
      <c r="I246" s="10"/>
      <c r="J246" s="10"/>
      <c r="K246" s="10" t="str">
        <v>LİSANS</v>
      </c>
      <c r="L246" s="10"/>
      <c r="M246" s="15" t="str">
        <v>HAYIR</v>
      </c>
      <c r="N246" s="10"/>
      <c r="O246" s="12">
        <v>1</v>
      </c>
      <c r="P246" s="12">
        <v>1</v>
      </c>
      <c r="Q246" s="12">
        <v>0</v>
      </c>
      <c r="R246" s="10"/>
      <c r="S246" s="13">
        <v>1</v>
      </c>
    </row>
    <row r="247" spans="2:19" ht="15" customHeight="1" x14ac:dyDescent="0.35">
      <c r="B247" s="11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5"/>
      <c r="N247" s="10"/>
      <c r="O247" s="12"/>
      <c r="P247" s="12"/>
      <c r="Q247" s="12"/>
      <c r="R247" s="10"/>
      <c r="S247" s="13"/>
    </row>
    <row r="248" spans="2:19" ht="15" customHeight="1" x14ac:dyDescent="0.35">
      <c r="B248" s="11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5"/>
      <c r="N248" s="10"/>
      <c r="O248" s="12"/>
      <c r="P248" s="12"/>
      <c r="Q248" s="12"/>
      <c r="R248" s="10"/>
      <c r="S248" s="13"/>
    </row>
    <row r="249" spans="2:19" ht="15" customHeight="1" x14ac:dyDescent="0.35">
      <c r="B249" s="11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5"/>
      <c r="N249" s="10"/>
      <c r="O249" s="12"/>
      <c r="P249" s="12"/>
      <c r="Q249" s="12"/>
      <c r="R249" s="10"/>
      <c r="S249" s="13"/>
    </row>
    <row r="250" spans="2:19" ht="15" customHeight="1" x14ac:dyDescent="0.35">
      <c r="B250" s="11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5"/>
      <c r="N250" s="10"/>
      <c r="O250" s="12"/>
      <c r="P250" s="12"/>
      <c r="Q250" s="12"/>
      <c r="R250" s="10"/>
      <c r="S250" s="13"/>
    </row>
    <row r="251" spans="2:19" ht="15" customHeight="1" x14ac:dyDescent="0.35">
      <c r="B251" s="11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5"/>
      <c r="N251" s="10"/>
      <c r="O251" s="12"/>
      <c r="P251" s="12"/>
      <c r="Q251" s="12"/>
      <c r="R251" s="10"/>
      <c r="S251" s="13"/>
    </row>
    <row r="252" spans="2:19" ht="15" customHeight="1" x14ac:dyDescent="0.35">
      <c r="B252" s="11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5"/>
      <c r="N252" s="10"/>
      <c r="O252" s="12"/>
      <c r="P252" s="12"/>
      <c r="Q252" s="12"/>
      <c r="R252" s="10"/>
      <c r="S252" s="13"/>
    </row>
    <row r="253" spans="2:19" ht="15" customHeight="1" x14ac:dyDescent="0.35">
      <c r="B253" s="11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5"/>
      <c r="N253" s="10"/>
      <c r="O253" s="12"/>
      <c r="P253" s="12"/>
      <c r="Q253" s="12"/>
      <c r="R253" s="10"/>
      <c r="S253" s="13"/>
    </row>
    <row r="254" spans="2:19" ht="15" customHeight="1" x14ac:dyDescent="0.35">
      <c r="B254" s="11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5"/>
      <c r="N254" s="10"/>
      <c r="O254" s="12"/>
      <c r="P254" s="12"/>
      <c r="Q254" s="12"/>
      <c r="R254" s="10"/>
      <c r="S254" s="13"/>
    </row>
    <row r="255" spans="2:19" ht="15" customHeight="1" x14ac:dyDescent="0.35">
      <c r="B255" s="11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5"/>
      <c r="N255" s="10"/>
      <c r="O255" s="12"/>
      <c r="P255" s="12"/>
      <c r="Q255" s="12"/>
      <c r="R255" s="10"/>
      <c r="S255" s="13"/>
    </row>
    <row r="256" spans="2:19" ht="15" customHeight="1" x14ac:dyDescent="0.35">
      <c r="B256" s="11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5"/>
      <c r="N256" s="10"/>
      <c r="O256" s="12"/>
      <c r="P256" s="12"/>
      <c r="Q256" s="12"/>
      <c r="R256" s="10"/>
      <c r="S256" s="13"/>
    </row>
    <row r="257" spans="2:19" ht="15" customHeight="1" x14ac:dyDescent="0.35">
      <c r="B257" s="11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5"/>
      <c r="N257" s="10"/>
      <c r="O257" s="12"/>
      <c r="P257" s="12"/>
      <c r="Q257" s="12"/>
      <c r="R257" s="10"/>
      <c r="S257" s="13"/>
    </row>
    <row r="258" spans="2:19" ht="15" customHeight="1" x14ac:dyDescent="0.35">
      <c r="B258" s="11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5"/>
      <c r="N258" s="10"/>
      <c r="O258" s="12"/>
      <c r="P258" s="12"/>
      <c r="Q258" s="12"/>
      <c r="R258" s="10"/>
      <c r="S258" s="13"/>
    </row>
    <row r="259" spans="2:19" ht="15" customHeight="1" x14ac:dyDescent="0.35">
      <c r="B259" s="11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5"/>
      <c r="N259" s="10"/>
      <c r="O259" s="12"/>
      <c r="P259" s="12"/>
      <c r="Q259" s="12"/>
      <c r="R259" s="10"/>
      <c r="S259" s="13"/>
    </row>
    <row r="260" spans="2:19" ht="15" customHeight="1" x14ac:dyDescent="0.35">
      <c r="B260" s="11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5"/>
      <c r="N260" s="10"/>
      <c r="O260" s="12"/>
      <c r="P260" s="12"/>
      <c r="Q260" s="12"/>
      <c r="R260" s="10"/>
      <c r="S260" s="13"/>
    </row>
  </sheetData>
  <mergeCells count="65">
    <mergeCell ref="B2:S2"/>
    <mergeCell ref="B3:S3"/>
    <mergeCell ref="B5:S5"/>
    <mergeCell ref="B6:C6"/>
    <mergeCell ref="E6:I6"/>
    <mergeCell ref="K6:O6"/>
    <mergeCell ref="Q6:S6"/>
    <mergeCell ref="B7:C7"/>
    <mergeCell ref="E7:I7"/>
    <mergeCell ref="K7:O7"/>
    <mergeCell ref="R7:S7"/>
    <mergeCell ref="Q8:S8"/>
    <mergeCell ref="B8:O8"/>
    <mergeCell ref="B10:S10"/>
    <mergeCell ref="B12:D12"/>
    <mergeCell ref="B13:D13"/>
    <mergeCell ref="B14:D14"/>
    <mergeCell ref="E12:G12"/>
    <mergeCell ref="E13:G13"/>
    <mergeCell ref="E14:G14"/>
    <mergeCell ref="H12:J12"/>
    <mergeCell ref="H13:J13"/>
    <mergeCell ref="H14:J14"/>
    <mergeCell ref="Q12:S12"/>
    <mergeCell ref="Q13:S13"/>
    <mergeCell ref="Q14:S14"/>
    <mergeCell ref="B17:D17"/>
    <mergeCell ref="B18:D18"/>
    <mergeCell ref="E17:G17"/>
    <mergeCell ref="E18:G18"/>
    <mergeCell ref="H17:J17"/>
    <mergeCell ref="K12:M12"/>
    <mergeCell ref="K13:M13"/>
    <mergeCell ref="K14:M14"/>
    <mergeCell ref="N12:P12"/>
    <mergeCell ref="N13:P13"/>
    <mergeCell ref="N14:P14"/>
    <mergeCell ref="Q17:S17"/>
    <mergeCell ref="Q18:S18"/>
    <mergeCell ref="Q19:S19"/>
    <mergeCell ref="B21:S21"/>
    <mergeCell ref="B65:S65"/>
    <mergeCell ref="H18:J18"/>
    <mergeCell ref="H19:J19"/>
    <mergeCell ref="K17:M17"/>
    <mergeCell ref="K18:M18"/>
    <mergeCell ref="K19:M19"/>
    <mergeCell ref="N17:P17"/>
    <mergeCell ref="N18:P18"/>
    <mergeCell ref="N19:P19"/>
    <mergeCell ref="B19:D19"/>
    <mergeCell ref="E19:G19"/>
    <mergeCell ref="O66:P66"/>
    <mergeCell ref="Q66:S66"/>
    <mergeCell ref="B99:S99"/>
    <mergeCell ref="B100:E100"/>
    <mergeCell ref="F100:J100"/>
    <mergeCell ref="K100:L100"/>
    <mergeCell ref="M100:N100"/>
    <mergeCell ref="R100:S100"/>
    <mergeCell ref="B66:F66"/>
    <mergeCell ref="G66:H66"/>
    <mergeCell ref="I66:J66"/>
    <mergeCell ref="K66:L66"/>
    <mergeCell ref="M66:N66"/>
  </mergeCells>
  <conditionalFormatting sqref="B67:S96">
    <cfRule type="expression" dxfId="3" priority="1">
      <formula>$B67&lt;&gt;""</formula>
    </cfRule>
  </conditionalFormatting>
  <conditionalFormatting sqref="B101:S260">
    <cfRule type="expression" dxfId="2" priority="2">
      <formula>$B101&lt;&gt;""</formula>
    </cfRule>
    <cfRule type="expression" dxfId="1" priority="3">
      <formula>$M101="EVET"</formula>
    </cfRule>
  </conditionalFormatting>
  <conditionalFormatting sqref="S67:S96">
    <cfRule type="dataBar" priority="4">
      <dataBar>
        <cfvo type="num" val="0"/>
        <cfvo type="num" val="1"/>
        <color rgb="FF9DC3E6"/>
      </dataBar>
      <extLst>
        <ext xmlns:x14="http://schemas.microsoft.com/office/spreadsheetml/2009/9/main" uri="{B025F937-C7B1-47D3-B67F-A62EFF666E3E}">
          <x14:id>{06F1DBF6-292D-4279-BEF3-F4D0A08EDE74}</x14:id>
        </ext>
      </extLst>
    </cfRule>
    <cfRule type="expression" dxfId="0" priority="6">
      <formula>AND($B67&lt;&gt;"",$S67&lt;0.5)</formula>
    </cfRule>
  </conditionalFormatting>
  <conditionalFormatting sqref="S101:S260">
    <cfRule type="dataBar" priority="5">
      <dataBar>
        <cfvo type="num" val="0"/>
        <cfvo type="num" val="1"/>
        <color rgb="FF9DC3E6"/>
      </dataBar>
      <extLst>
        <ext xmlns:x14="http://schemas.microsoft.com/office/spreadsheetml/2009/9/main" uri="{B025F937-C7B1-47D3-B67F-A62EFF666E3E}">
          <x14:id>{D1B8DBFD-A439-4845-86FD-E4BF6F8A90EF}</x14:id>
        </ext>
      </extLst>
    </cfRule>
  </conditionalFormatting>
  <pageMargins left="0.7" right="0.7" top="0.75" bottom="0.75" header="0.3" footer="0.3"/>
  <pageSetup paperSize="9" scale="65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6F1DBF6-292D-4279-BEF3-F4D0A08EDE74}">
            <x14:dataBar minLength="0" maxLength="100" gradient="0" direction="leftToRight" negativeBarColorSameAsPositive="1" axisPosition="none">
              <x14:cfvo type="num">
                <xm:f>0</xm:f>
              </x14:cfvo>
              <x14:cfvo type="num">
                <xm:f>1</xm:f>
              </x14:cfvo>
            </x14:dataBar>
          </x14:cfRule>
          <xm:sqref>S67:S96</xm:sqref>
        </x14:conditionalFormatting>
        <x14:conditionalFormatting xmlns:xm="http://schemas.microsoft.com/office/excel/2006/main">
          <x14:cfRule type="dataBar" id="{D1B8DBFD-A439-4845-86FD-E4BF6F8A90EF}">
            <x14:dataBar minLength="0" maxLength="100" gradient="0" direction="leftToRight" negativeBarColorSameAsPositive="1" axisPosition="none">
              <x14:cfvo type="num">
                <xm:f>0</xm:f>
              </x14:cfvo>
              <x14:cfvo type="num">
                <xm:f>1</xm:f>
              </x14:cfvo>
            </x14:dataBar>
          </x14:cfRule>
          <xm:sqref>S101:S260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Geçersiz seçim" error="Lütfen listeden bir değer seçin (tümü için 'Tümü')." promptTitle="Filtre" prompt="Listeden seçin. Tümü = filtre yok." xr:uid="{2F3B8933-0222-438A-A37E-FD4E8877912D}">
          <x14:formula1>
            <xm:f>OFFSET(DASH_HESAP!$V$1,0,0,COUNTA(DASH_HESAP!$V$1:$V$50),1)</xm:f>
          </x14:formula1>
          <xm:sqref>B7</xm:sqref>
        </x14:dataValidation>
        <x14:dataValidation type="list" allowBlank="1" showInputMessage="1" showErrorMessage="1" errorTitle="Geçersiz seçim" error="Lütfen listeden bir değer seçin (tümü için 'Tümü')." promptTitle="Filtre" prompt="Listeden seçin. Tümü = filtre yok." xr:uid="{298F78D5-0A8F-4951-A8B8-987607200F00}">
          <x14:formula1>
            <xm:f>OFFSET(DASH_HESAP!$W$1,0,0,COUNTA(DASH_HESAP!$W$1:$W$200),1)</xm:f>
          </x14:formula1>
          <xm:sqref>E7</xm:sqref>
        </x14:dataValidation>
        <x14:dataValidation type="list" allowBlank="1" showInputMessage="1" showErrorMessage="1" errorTitle="Geçersiz seçim" error="Lütfen listeden bir değer seçin (tümü için 'Tümü')." promptTitle="Filtre" prompt="Listeden seçin. Tümü = filtre yok." xr:uid="{02531A3D-6D1A-436D-B293-4C81DC84107E}">
          <x14:formula1>
            <xm:f>OFFSET(DASH_HESAP!$X$1,0,0,COUNTA(DASH_HESAP!$X$1:$X$1001),1)</xm:f>
          </x14:formula1>
          <xm:sqref>K7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368F0-7340-462B-9822-474CC585553A}">
  <sheetPr>
    <tabColor rgb="FFA6A6A6"/>
  </sheetPr>
  <dimension ref="A1:AU1001"/>
  <sheetViews>
    <sheetView workbookViewId="0">
      <pane ySplit="1" topLeftCell="A2" activePane="bottomLeft" state="frozen"/>
      <selection pane="bottomLeft" activeCell="D14" sqref="D14"/>
    </sheetView>
  </sheetViews>
  <sheetFormatPr defaultRowHeight="14.5" x14ac:dyDescent="0.35"/>
  <cols>
    <col min="1" max="1" width="6.54296875" bestFit="1" customWidth="1"/>
    <col min="2" max="2" width="12.90625" bestFit="1" customWidth="1"/>
    <col min="3" max="3" width="12" bestFit="1" customWidth="1"/>
    <col min="4" max="4" width="60.54296875" bestFit="1" customWidth="1"/>
    <col min="5" max="5" width="48.36328125" bestFit="1" customWidth="1"/>
    <col min="6" max="6" width="15.54296875" bestFit="1" customWidth="1"/>
    <col min="7" max="7" width="14.90625" bestFit="1" customWidth="1"/>
    <col min="8" max="8" width="13.26953125" bestFit="1" customWidth="1"/>
    <col min="9" max="9" width="18.36328125" bestFit="1" customWidth="1"/>
    <col min="10" max="10" width="16.6328125" bestFit="1" customWidth="1"/>
    <col min="11" max="11" width="16.36328125" bestFit="1" customWidth="1"/>
    <col min="12" max="12" width="14.7265625" bestFit="1" customWidth="1"/>
    <col min="13" max="13" width="13.08984375" bestFit="1" customWidth="1"/>
    <col min="14" max="14" width="11.08984375" bestFit="1" customWidth="1"/>
    <col min="15" max="15" width="8.81640625" bestFit="1" customWidth="1"/>
    <col min="16" max="16" width="11.453125" bestFit="1" customWidth="1"/>
    <col min="17" max="17" width="9.81640625" bestFit="1" customWidth="1"/>
    <col min="18" max="18" width="32.453125" bestFit="1" customWidth="1"/>
    <col min="19" max="19" width="81.90625" bestFit="1" customWidth="1"/>
    <col min="20" max="20" width="6.54296875" bestFit="1" customWidth="1"/>
    <col min="22" max="22" width="9.08984375" bestFit="1" customWidth="1"/>
    <col min="23" max="23" width="60.54296875" bestFit="1" customWidth="1"/>
    <col min="24" max="24" width="35.36328125" bestFit="1" customWidth="1"/>
    <col min="26" max="26" width="60.54296875" bestFit="1" customWidth="1"/>
    <col min="28" max="28" width="60.54296875" bestFit="1" customWidth="1"/>
    <col min="29" max="29" width="30.26953125" bestFit="1" customWidth="1"/>
    <col min="30" max="30" width="9.54296875" bestFit="1" customWidth="1"/>
    <col min="31" max="31" width="7.90625" bestFit="1" customWidth="1"/>
    <col min="33" max="33" width="12" bestFit="1" customWidth="1"/>
    <col min="34" max="34" width="9.54296875" bestFit="1" customWidth="1"/>
    <col min="35" max="35" width="7.90625" bestFit="1" customWidth="1"/>
    <col min="37" max="37" width="27.54296875" bestFit="1" customWidth="1"/>
    <col min="38" max="38" width="9.54296875" bestFit="1" customWidth="1"/>
    <col min="39" max="39" width="7.90625" bestFit="1" customWidth="1"/>
    <col min="41" max="41" width="35.36328125" bestFit="1" customWidth="1"/>
    <col min="43" max="43" width="23.1796875" bestFit="1" customWidth="1"/>
    <col min="44" max="44" width="9.54296875" bestFit="1" customWidth="1"/>
    <col min="45" max="45" width="7.90625" bestFit="1" customWidth="1"/>
    <col min="47" max="47" width="14.7265625" bestFit="1" customWidth="1"/>
  </cols>
  <sheetData>
    <row r="1" spans="1:47" x14ac:dyDescent="0.35">
      <c r="A1" s="7" t="s">
        <v>170</v>
      </c>
      <c r="B1" s="7" t="s">
        <v>12</v>
      </c>
      <c r="C1" s="7" t="s">
        <v>164</v>
      </c>
      <c r="D1" s="7" t="s">
        <v>171</v>
      </c>
      <c r="E1" s="7" t="s">
        <v>13</v>
      </c>
      <c r="F1" s="7" t="s">
        <v>172</v>
      </c>
      <c r="G1" s="7" t="s">
        <v>173</v>
      </c>
      <c r="H1" s="7" t="s">
        <v>174</v>
      </c>
      <c r="I1" s="7" t="s">
        <v>175</v>
      </c>
      <c r="J1" s="7" t="s">
        <v>176</v>
      </c>
      <c r="K1" s="7" t="s">
        <v>169</v>
      </c>
      <c r="L1" s="7" t="s">
        <v>177</v>
      </c>
      <c r="M1" s="7" t="s">
        <v>178</v>
      </c>
      <c r="N1" s="7" t="s">
        <v>179</v>
      </c>
      <c r="O1" s="7" t="s">
        <v>180</v>
      </c>
      <c r="P1" s="7" t="s">
        <v>181</v>
      </c>
      <c r="Q1" s="7" t="s">
        <v>182</v>
      </c>
      <c r="R1" s="7" t="s">
        <v>210</v>
      </c>
      <c r="S1" s="7" t="s">
        <v>183</v>
      </c>
      <c r="T1" s="7" t="s">
        <v>184</v>
      </c>
      <c r="U1" s="7"/>
      <c r="V1" s="7" t="s">
        <v>166</v>
      </c>
      <c r="W1" s="7" t="s">
        <v>166</v>
      </c>
      <c r="X1" s="7" t="s">
        <v>166</v>
      </c>
      <c r="Y1" s="7"/>
      <c r="Z1" s="7" t="s">
        <v>186</v>
      </c>
      <c r="AA1" s="7"/>
      <c r="AB1" s="7" t="s">
        <v>187</v>
      </c>
      <c r="AC1" s="7" t="s">
        <v>188</v>
      </c>
      <c r="AD1" s="7" t="s">
        <v>16</v>
      </c>
      <c r="AE1" s="7" t="s">
        <v>15</v>
      </c>
      <c r="AF1" s="7"/>
      <c r="AG1" s="7" t="s">
        <v>164</v>
      </c>
      <c r="AH1" s="7" t="s">
        <v>16</v>
      </c>
      <c r="AI1" s="7" t="s">
        <v>15</v>
      </c>
      <c r="AJ1" s="7"/>
      <c r="AK1" s="7" t="s">
        <v>189</v>
      </c>
      <c r="AL1" s="7" t="s">
        <v>16</v>
      </c>
      <c r="AM1" s="7" t="s">
        <v>15</v>
      </c>
      <c r="AN1" s="7"/>
      <c r="AO1" s="7" t="s">
        <v>190</v>
      </c>
      <c r="AP1" s="7"/>
      <c r="AQ1" s="7" t="s">
        <v>191</v>
      </c>
      <c r="AR1" s="7" t="s">
        <v>16</v>
      </c>
      <c r="AS1" s="7" t="s">
        <v>15</v>
      </c>
      <c r="AU1" s="7" t="s">
        <v>211</v>
      </c>
    </row>
    <row r="2" spans="1:47" x14ac:dyDescent="0.35">
      <c r="A2">
        <f>IF(AND(DATA!A3&lt;&gt;"",TRIM(DATA!D3)&lt;&gt;""),1,0)</f>
        <v>1</v>
      </c>
      <c r="B2">
        <f>IF(A2=1,DATA!A3,"")</f>
        <v>102751021</v>
      </c>
      <c r="C2" t="str">
        <f>IF(A2=1,TRIM(DATA!B3),"")</f>
        <v>ÖNLİSANS</v>
      </c>
      <c r="D2" t="str">
        <f>IF(A2=1,TRIM(DATA!C3),"")</f>
        <v>AYVACIK MESLEK YÜKSEKOKULU</v>
      </c>
      <c r="E2" t="str">
        <f>IF(A2=1,TRIM(DATA!D3),"")</f>
        <v>Bankacılık ve Sigortacılık</v>
      </c>
      <c r="F2" t="str">
        <f>IF(A2=1,IF(ISNUMBER(SEARCH("KKTC Uyruklu",E2)),"EVET","HAYIR"),"")</f>
        <v>HAYIR</v>
      </c>
      <c r="G2">
        <f>A2*N(DATA!E3)</f>
        <v>6</v>
      </c>
      <c r="H2">
        <f>A2*N(DATA!F3)</f>
        <v>6</v>
      </c>
      <c r="I2">
        <f>A2*N(DATA!G3)</f>
        <v>0</v>
      </c>
      <c r="J2">
        <f>A2*N(DATA!H3)</f>
        <v>0</v>
      </c>
      <c r="K2">
        <f>G2+I2</f>
        <v>6</v>
      </c>
      <c r="L2">
        <f>H2+J2</f>
        <v>6</v>
      </c>
      <c r="M2">
        <f>MAX(0,K2-L2)</f>
        <v>0</v>
      </c>
      <c r="N2">
        <f t="shared" ref="N2:N65" si="0">A2*IF(F2="EVET",--prm_KKTC,1)*OR(prm_Duzey="Tümü",C2=prm_Duzey)*OR(prm_Fak="Tümü",D2=prm_Fak)*OR(prm_Prog="Tümü",E2=prm_Prog)</f>
        <v>1</v>
      </c>
      <c r="O2">
        <f>N2*(K2&gt;0)*(L2&gt;=K2)</f>
        <v>1</v>
      </c>
      <c r="P2">
        <f>N2*(K2&gt;0)*(L2=0)</f>
        <v>0</v>
      </c>
      <c r="Q2">
        <f>N2*(F2="EVET")</f>
        <v>0</v>
      </c>
      <c r="R2" t="str">
        <f>IF(D2="","",SUBSTITUTE(SUBSTITUTE(SUBSTITUTE(SUBSTITUTE(SUBSTITUTE(SUBSTITUTE(D2,"İKTİSADİ VE İDARİ BİLİMLER FAKÜLTESİ","İİBF"),"ORGANİZE SANAYİ BÖLGESİ","OSB"),"MESLEK YÜKSEKOKULU","MYO"),"UYGULAMALI BİLİMLER","UB"),"FAKÜLTESİ","FAK."),"YÜKSEKOKULU","YO"))</f>
        <v>AYVACIK MYO</v>
      </c>
      <c r="S2" t="s">
        <v>164</v>
      </c>
      <c r="T2" t="str">
        <f>IF(DASHBOARD!B7="","Tümü",DASHBOARD!B7)</f>
        <v>Tümü</v>
      </c>
      <c r="V2" t="str" cm="1">
        <f t="array" ref="V2:V3">_xlfn._xlws.SORT(_xlfn.UNIQUE(_xlfn._xlws.FILTER(d_Duzey,d_Gecerli=1,"")))</f>
        <v>LİSANS</v>
      </c>
      <c r="W2" t="str" cm="1">
        <f t="array" ref="W2:W31">_xlfn._xlws.SORT(_xlfn.UNIQUE(_xlfn._xlws.FILTER(d_Fak,(d_Gecerli=1)*((prm_Duzey="Tümü")+(d_Duzey=prm_Duzey)&gt;0)*((d_KKTC="HAYIR")+prm_KKTC&gt;0),"")))</f>
        <v>AYVACIK MESLEK YÜKSEKOKULU</v>
      </c>
      <c r="X2" t="str" cm="1">
        <f t="array" ref="X2:X118">_xlfn._xlws.SORT(_xlfn.UNIQUE(_xlfn._xlws.FILTER(d_Prog,(d_Gecerli=1)*((prm_Duzey="Tümü")+(d_Duzey=prm_Duzey)&gt;0)*((prm_Fak="Tümü")+(d_Fak=prm_Fak)&gt;0)*((d_KKTC="HAYIR")+prm_KKTC&gt;0),"")))</f>
        <v>Acil Yardım ve Afet Yönetimi</v>
      </c>
      <c r="Z2" t="str" cm="1">
        <f t="array" ref="Z2:Z31">IF(SUM(d_Dahil)=0,"",_xlfn.LET(_xlpm.f,_xlfn.UNIQUE(_xlfn._xlws.FILTER(d_Fak,d_Dahil=1)),_xlpm.k,SUMIFS(d_TopK,d_Fak,_xlpm.f,d_Dahil,1),_xlfn.SORTBY(_xlpm.f,_xlpm.k,-1,_xlpm.f,1)))</f>
        <v>ÇAN MESLEK YÜKSEKOKULU</v>
      </c>
      <c r="AB2" t="str" cm="1">
        <f t="array" ref="AB2">IFERROR(""&amp;INDEX(_xlfn.ANCHORARRAY($Z$2),ROWS(AB$2:AB2)),"")</f>
        <v>ÇAN MESLEK YÜKSEKOKULU</v>
      </c>
      <c r="AC2" t="str">
        <f>IF(AB2="","",SUBSTITUTE(SUBSTITUTE(SUBSTITUTE(SUBSTITUTE(SUBSTITUTE(SUBSTITUTE(AB2,"İKTİSADİ VE İDARİ BİLİMLER FAKÜLTESİ","İİBF"),"ORGANİZE SANAYİ BÖLGESİ","OSB"),"MESLEK YÜKSEKOKULU","MYO"),"UYGULAMALI BİLİMLER","UB"),"FAKÜLTESİ","FAK."),"YÜKSEKOKULU","YO"))</f>
        <v>ÇAN MYO</v>
      </c>
      <c r="AD2" s="16">
        <f t="shared" ref="AD2:AD16" si="1">IF(AB2="",0,SUMIFS(d_TopK,d_Fak,AB2,d_Dahil,1))</f>
        <v>85</v>
      </c>
      <c r="AE2" s="16">
        <f t="shared" ref="AE2:AE16" si="2">IF(AB2="",0,SUMIFS(d_TopY,d_Fak,AB2,d_Dahil,1))</f>
        <v>78</v>
      </c>
      <c r="AG2" t="str" cm="1">
        <f t="array" ref="AG2">IFERROR(""&amp;INDEX(_xlfn.ANCHORARRAY($V$2),ROWS(AG$2:AG2)),"")</f>
        <v>LİSANS</v>
      </c>
      <c r="AH2" s="16">
        <f>IF(AG2="",0,SUMIFS(d_TopK,d_Duzey,AG2,d_Dahil,1))</f>
        <v>152</v>
      </c>
      <c r="AI2" s="16">
        <f>IF(AG2="",0,SUMIFS(d_TopY,d_Duzey,AG2,d_Dahil,1))</f>
        <v>107</v>
      </c>
      <c r="AK2" t="s">
        <v>72</v>
      </c>
      <c r="AL2" s="16">
        <f>SUMIFS(d_GenK,d_Dahil,1)</f>
        <v>602</v>
      </c>
      <c r="AM2" s="16">
        <f>SUMIFS(d_GenY,d_Dahil,1)</f>
        <v>475</v>
      </c>
      <c r="AO2" t="str" cm="1">
        <f t="array" ref="AO2:AO118">IF(SUM(d_Dahil)=0,"",_xlfn.LET(_xlpm.p,_xlfn.UNIQUE(_xlfn._xlws.FILTER(d_Prog,d_Dahil=1)),_xlpm.k,SUMIFS(d_TopK,d_Prog,_xlpm.p,d_Dahil,1),_xlfn.SORTBY(_xlpm.p,_xlpm.k,-1,_xlpm.p,1)))</f>
        <v>Halkla İlişkiler ve Tanıtım</v>
      </c>
      <c r="AQ2" t="str" cm="1">
        <f t="array" ref="AQ2">IFERROR(""&amp;INDEX(_xlfn.ANCHORARRAY($AO$2),ROWS(AQ$2:AQ2)),"")</f>
        <v>Halkla İlişkiler ve Tanıtım</v>
      </c>
      <c r="AR2" s="16">
        <f t="shared" ref="AR2:AR11" si="3">IF(AQ2="",0,SUMIFS(d_TopK,d_Prog,AQ2,d_Dahil,1))</f>
        <v>36</v>
      </c>
      <c r="AS2" s="16">
        <f t="shared" ref="AS2:AS11" si="4">IF(AQ2="",0,SUMIFS(d_TopY,d_Prog,AQ2,d_Dahil,1))</f>
        <v>35</v>
      </c>
      <c r="AU2" cm="1">
        <f t="array" ref="AU2:AU147">IF(SUM(d_Dahil)=0,"",_xlfn.LET(_xlpm.r,_xlfn._xlws.FILTER(_xlfn.SEQUENCE(ROWS(d_Dahil)),d_Dahil=1),_xlfn.SORTBY(_xlpm.r,INDEX(d_Fak,_xlpm.r),1,INDEX(d_Prog,_xlpm.r),1)))</f>
        <v>1</v>
      </c>
    </row>
    <row r="3" spans="1:47" x14ac:dyDescent="0.35">
      <c r="A3">
        <f>IF(AND(DATA!A4&lt;&gt;"",TRIM(DATA!D4)&lt;&gt;""),1,0)</f>
        <v>1</v>
      </c>
      <c r="B3">
        <f>IF(A3=1,DATA!A4,"")</f>
        <v>102751269</v>
      </c>
      <c r="C3" t="str">
        <f>IF(A3=1,TRIM(DATA!B4),"")</f>
        <v>ÖNLİSANS</v>
      </c>
      <c r="D3" t="str">
        <f>IF(A3=1,TRIM(DATA!C4),"")</f>
        <v>AYVACIK MESLEK YÜKSEKOKULU</v>
      </c>
      <c r="E3" t="str">
        <f>IF(A3=1,TRIM(DATA!D4),"")</f>
        <v>Geleneksel El Sanatları</v>
      </c>
      <c r="F3" t="str">
        <f t="shared" ref="F3:F66" si="5">IF(A3=1,IF(ISNUMBER(SEARCH("KKTC Uyruklu",E3)),"EVET","HAYIR"),"")</f>
        <v>HAYIR</v>
      </c>
      <c r="G3">
        <f>A3*N(DATA!E4)</f>
        <v>4</v>
      </c>
      <c r="H3">
        <f>A3*N(DATA!F4)</f>
        <v>4</v>
      </c>
      <c r="I3">
        <f>A3*N(DATA!G4)</f>
        <v>0</v>
      </c>
      <c r="J3">
        <f>A3*N(DATA!H4)</f>
        <v>0</v>
      </c>
      <c r="K3">
        <f t="shared" ref="K3:K66" si="6">G3+I3</f>
        <v>4</v>
      </c>
      <c r="L3">
        <f t="shared" ref="L3:L66" si="7">H3+J3</f>
        <v>4</v>
      </c>
      <c r="M3">
        <f t="shared" ref="M3:M66" si="8">MAX(0,K3-L3)</f>
        <v>0</v>
      </c>
      <c r="N3">
        <f t="shared" si="0"/>
        <v>1</v>
      </c>
      <c r="O3">
        <f t="shared" ref="O3:O66" si="9">N3*(K3&gt;0)*(L3&gt;=K3)</f>
        <v>1</v>
      </c>
      <c r="P3">
        <f t="shared" ref="P3:P66" si="10">N3*(K3&gt;0)*(L3=0)</f>
        <v>0</v>
      </c>
      <c r="Q3">
        <f t="shared" ref="Q3:Q66" si="11">N3*(F3="EVET")</f>
        <v>0</v>
      </c>
      <c r="R3" t="str">
        <f t="shared" ref="R3:R66" si="12">IF(D3="","",SUBSTITUTE(SUBSTITUTE(SUBSTITUTE(SUBSTITUTE(SUBSTITUTE(SUBSTITUTE(D3,"İKTİSADİ VE İDARİ BİLİMLER FAKÜLTESİ","İİBF"),"ORGANİZE SANAYİ BÖLGESİ","OSB"),"MESLEK YÜKSEKOKULU","MYO"),"UYGULAMALI BİLİMLER","UB"),"FAKÜLTESİ","FAK."),"YÜKSEKOKULU","YO"))</f>
        <v>AYVACIK MYO</v>
      </c>
      <c r="S3" t="s">
        <v>171</v>
      </c>
      <c r="T3" t="str">
        <f>IF(DASHBOARD!E7="","Tümü",DASHBOARD!E7)</f>
        <v>Tümü</v>
      </c>
      <c r="V3" t="str">
        <v>ÖNLİSANS</v>
      </c>
      <c r="W3" t="str">
        <v>BAYRAMİÇ MESLEK YÜKSEKOKULU</v>
      </c>
      <c r="X3" t="str">
        <v>Akıllı Tarım ve Gıda Yönetimi</v>
      </c>
      <c r="Z3" t="str">
        <v>YENİCE MESLEK YÜKSEKOKULU</v>
      </c>
      <c r="AB3" t="str" cm="1">
        <f t="array" ref="AB3">IFERROR(""&amp;INDEX(_xlfn.ANCHORARRAY($Z$2),ROWS(AB$2:AB3)),"")</f>
        <v>YENİCE MESLEK YÜKSEKOKULU</v>
      </c>
      <c r="AC3" t="str">
        <f t="shared" ref="AC3:AC16" si="13">IF(AB3="","",SUBSTITUTE(SUBSTITUTE(SUBSTITUTE(SUBSTITUTE(SUBSTITUTE(SUBSTITUTE(AB3,"İKTİSADİ VE İDARİ BİLİMLER FAKÜLTESİ","İİBF"),"ORGANİZE SANAYİ BÖLGESİ","OSB"),"MESLEK YÜKSEKOKULU","MYO"),"UYGULAMALI BİLİMLER","UB"),"FAKÜLTESİ","FAK."),"YÜKSEKOKULU","YO"))</f>
        <v>YENİCE MYO</v>
      </c>
      <c r="AD3" s="16">
        <f t="shared" si="1"/>
        <v>65</v>
      </c>
      <c r="AE3" s="16">
        <f t="shared" si="2"/>
        <v>49</v>
      </c>
      <c r="AG3" t="str" cm="1">
        <f t="array" ref="AG3">IFERROR(""&amp;INDEX(_xlfn.ANCHORARRAY($V$2),ROWS(AG$2:AG3)),"")</f>
        <v>ÖNLİSANS</v>
      </c>
      <c r="AH3" s="16">
        <f>IF(AG3="",0,SUMIFS(d_TopK,d_Duzey,AG3,d_Dahil,1))</f>
        <v>501</v>
      </c>
      <c r="AI3" s="16">
        <f>IF(AG3="",0,SUMIFS(d_TopY,d_Duzey,AG3,d_Dahil,1))</f>
        <v>416</v>
      </c>
      <c r="AK3" t="s">
        <v>73</v>
      </c>
      <c r="AL3" s="16">
        <f>SUMIFS(d_34K,d_Dahil,1)</f>
        <v>51</v>
      </c>
      <c r="AM3" s="16">
        <f>SUMIFS(d_34Y,d_Dahil,1)</f>
        <v>48</v>
      </c>
      <c r="AO3" t="str">
        <v>Mimari Dekoratif Sanatlar</v>
      </c>
      <c r="AQ3" t="str" cm="1">
        <f t="array" ref="AQ3">IFERROR(""&amp;INDEX(_xlfn.ANCHORARRAY($AO$2),ROWS(AQ$2:AQ3)),"")</f>
        <v>Mimari Dekoratif Sanatlar</v>
      </c>
      <c r="AR3" s="16">
        <f t="shared" si="3"/>
        <v>32</v>
      </c>
      <c r="AS3" s="16">
        <f t="shared" si="4"/>
        <v>32</v>
      </c>
      <c r="AU3">
        <v>2</v>
      </c>
    </row>
    <row r="4" spans="1:47" x14ac:dyDescent="0.35">
      <c r="A4">
        <f>IF(AND(DATA!A5&lt;&gt;"",TRIM(DATA!D5)&lt;&gt;""),1,0)</f>
        <v>1</v>
      </c>
      <c r="B4">
        <f>IF(A4=1,DATA!A5,"")</f>
        <v>102750826</v>
      </c>
      <c r="C4" t="str">
        <f>IF(A4=1,TRIM(DATA!B5),"")</f>
        <v>ÖNLİSANS</v>
      </c>
      <c r="D4" t="str">
        <f>IF(A4=1,TRIM(DATA!C5),"")</f>
        <v>AYVACIK MESLEK YÜKSEKOKULU</v>
      </c>
      <c r="E4" t="str">
        <f>IF(A4=1,TRIM(DATA!D5),"")</f>
        <v>İşletme Yönetimi</v>
      </c>
      <c r="F4" t="str">
        <f t="shared" si="5"/>
        <v>HAYIR</v>
      </c>
      <c r="G4">
        <f>A4*N(DATA!E5)</f>
        <v>2</v>
      </c>
      <c r="H4">
        <f>A4*N(DATA!F5)</f>
        <v>2</v>
      </c>
      <c r="I4">
        <f>A4*N(DATA!G5)</f>
        <v>0</v>
      </c>
      <c r="J4">
        <f>A4*N(DATA!H5)</f>
        <v>0</v>
      </c>
      <c r="K4">
        <f t="shared" si="6"/>
        <v>2</v>
      </c>
      <c r="L4">
        <f t="shared" si="7"/>
        <v>2</v>
      </c>
      <c r="M4">
        <f t="shared" si="8"/>
        <v>0</v>
      </c>
      <c r="N4">
        <f t="shared" si="0"/>
        <v>1</v>
      </c>
      <c r="O4">
        <f t="shared" si="9"/>
        <v>1</v>
      </c>
      <c r="P4">
        <f t="shared" si="10"/>
        <v>0</v>
      </c>
      <c r="Q4">
        <f t="shared" si="11"/>
        <v>0</v>
      </c>
      <c r="R4" t="str">
        <f t="shared" si="12"/>
        <v>AYVACIK MYO</v>
      </c>
      <c r="S4" t="s">
        <v>13</v>
      </c>
      <c r="T4" t="str">
        <f>IF(DASHBOARD!K7="","Tümü",DASHBOARD!K7)</f>
        <v>Tümü</v>
      </c>
      <c r="W4" t="str">
        <v>BİGA İKTİSADİ VE İDARİ BİLİMLER FAKÜLTESİ</v>
      </c>
      <c r="X4" t="str">
        <v>Alternatif Enerji Kaynakları Teknolojisi</v>
      </c>
      <c r="Z4" t="str">
        <v>BİGA MESLEK YÜKSEKOKULU</v>
      </c>
      <c r="AB4" t="str" cm="1">
        <f t="array" ref="AB4">IFERROR(""&amp;INDEX(_xlfn.ANCHORARRAY($Z$2),ROWS(AB$2:AB4)),"")</f>
        <v>BİGA MESLEK YÜKSEKOKULU</v>
      </c>
      <c r="AC4" t="str">
        <f t="shared" si="13"/>
        <v>BİGA MYO</v>
      </c>
      <c r="AD4" s="16">
        <f t="shared" si="1"/>
        <v>54</v>
      </c>
      <c r="AE4" s="16">
        <f t="shared" si="2"/>
        <v>49</v>
      </c>
      <c r="AG4" t="str" cm="1">
        <f t="array" ref="AG4">IFERROR(""&amp;INDEX(_xlfn.ANCHORARRAY($V$2),ROWS(AG$2:AG4)),"")</f>
        <v/>
      </c>
      <c r="AH4" s="16">
        <f>IF(AG4="",0,SUMIFS(d_TopK,d_Duzey,AG4,d_Dahil,1))</f>
        <v>0</v>
      </c>
      <c r="AI4" s="16">
        <f>IF(AG4="",0,SUMIFS(d_TopY,d_Duzey,AG4,d_Dahil,1))</f>
        <v>0</v>
      </c>
      <c r="AO4" t="str">
        <v>Lojistik</v>
      </c>
      <c r="AQ4" t="str" cm="1">
        <f t="array" ref="AQ4">IFERROR(""&amp;INDEX(_xlfn.ANCHORARRAY($AO$2),ROWS(AQ$2:AQ4)),"")</f>
        <v>Lojistik</v>
      </c>
      <c r="AR4" s="16">
        <f t="shared" si="3"/>
        <v>29</v>
      </c>
      <c r="AS4" s="16">
        <f t="shared" si="4"/>
        <v>25</v>
      </c>
      <c r="AU4">
        <v>3</v>
      </c>
    </row>
    <row r="5" spans="1:47" x14ac:dyDescent="0.35">
      <c r="A5">
        <f>IF(AND(DATA!A6&lt;&gt;"",TRIM(DATA!D6)&lt;&gt;""),1,0)</f>
        <v>1</v>
      </c>
      <c r="B5">
        <f>IF(A5=1,DATA!A6,"")</f>
        <v>102790173</v>
      </c>
      <c r="C5" t="str">
        <f>IF(A5=1,TRIM(DATA!B6),"")</f>
        <v>ÖNLİSANS</v>
      </c>
      <c r="D5" t="str">
        <f>IF(A5=1,TRIM(DATA!C6),"")</f>
        <v>AYVACIK MESLEK YÜKSEKOKULU</v>
      </c>
      <c r="E5" t="str">
        <f>IF(A5=1,TRIM(DATA!D6),"")</f>
        <v>Turist Rehberliği</v>
      </c>
      <c r="F5" t="str">
        <f t="shared" si="5"/>
        <v>HAYIR</v>
      </c>
      <c r="G5">
        <f>A5*N(DATA!E6)</f>
        <v>8</v>
      </c>
      <c r="H5">
        <f>A5*N(DATA!F6)</f>
        <v>3</v>
      </c>
      <c r="I5">
        <f>A5*N(DATA!G6)</f>
        <v>2</v>
      </c>
      <c r="J5">
        <f>A5*N(DATA!H6)</f>
        <v>2</v>
      </c>
      <c r="K5">
        <f t="shared" si="6"/>
        <v>10</v>
      </c>
      <c r="L5">
        <f t="shared" si="7"/>
        <v>5</v>
      </c>
      <c r="M5">
        <f t="shared" si="8"/>
        <v>5</v>
      </c>
      <c r="N5">
        <f t="shared" si="0"/>
        <v>1</v>
      </c>
      <c r="O5">
        <f t="shared" si="9"/>
        <v>0</v>
      </c>
      <c r="P5">
        <f t="shared" si="10"/>
        <v>0</v>
      </c>
      <c r="Q5">
        <f t="shared" si="11"/>
        <v>0</v>
      </c>
      <c r="R5" t="str">
        <f t="shared" si="12"/>
        <v>AYVACIK MYO</v>
      </c>
      <c r="S5" t="s">
        <v>185</v>
      </c>
      <c r="T5" t="b">
        <f>IF(ISLOGICAL(DASHBOARD!Q7),DASHBOARD!Q7,UPPER(DASHBOARD!Q7)="EVET")</f>
        <v>0</v>
      </c>
      <c r="W5" t="str">
        <v>BİGA MESLEK YÜKSEKOKULU</v>
      </c>
      <c r="X5" t="str">
        <v>Arkeoloji</v>
      </c>
      <c r="Z5" t="str">
        <v>ÇANAKKALE TEKNİK BİLİMLER MESLEK YÜKSEKOKULU</v>
      </c>
      <c r="AB5" t="str" cm="1">
        <f t="array" ref="AB5">IFERROR(""&amp;INDEX(_xlfn.ANCHORARRAY($Z$2),ROWS(AB$2:AB5)),"")</f>
        <v>ÇANAKKALE TEKNİK BİLİMLER MESLEK YÜKSEKOKULU</v>
      </c>
      <c r="AC5" t="str">
        <f t="shared" si="13"/>
        <v>ÇANAKKALE TEKNİK BİLİMLER MYO</v>
      </c>
      <c r="AD5" s="16">
        <f t="shared" si="1"/>
        <v>50</v>
      </c>
      <c r="AE5" s="16">
        <f t="shared" si="2"/>
        <v>32</v>
      </c>
      <c r="AO5" t="str">
        <v>İşletme Yönetimi</v>
      </c>
      <c r="AQ5" t="str" cm="1">
        <f t="array" ref="AQ5">IFERROR(""&amp;INDEX(_xlfn.ANCHORARRAY($AO$2),ROWS(AQ$2:AQ5)),"")</f>
        <v>İşletme Yönetimi</v>
      </c>
      <c r="AR5" s="16">
        <f t="shared" si="3"/>
        <v>26</v>
      </c>
      <c r="AS5" s="16">
        <f t="shared" si="4"/>
        <v>26</v>
      </c>
      <c r="AU5">
        <v>4</v>
      </c>
    </row>
    <row r="6" spans="1:47" x14ac:dyDescent="0.35">
      <c r="A6">
        <f>IF(AND(DATA!A7&lt;&gt;"",TRIM(DATA!D7)&lt;&gt;""),1,0)</f>
        <v>1</v>
      </c>
      <c r="B6">
        <f>IF(A6=1,DATA!A7,"")</f>
        <v>102750156</v>
      </c>
      <c r="C6" t="str">
        <f>IF(A6=1,TRIM(DATA!B7),"")</f>
        <v>ÖNLİSANS</v>
      </c>
      <c r="D6" t="str">
        <f>IF(A6=1,TRIM(DATA!C7),"")</f>
        <v>AYVACIK MESLEK YÜKSEKOKULU</v>
      </c>
      <c r="E6" t="str">
        <f>IF(A6=1,TRIM(DATA!D7),"")</f>
        <v>Turizm ve Otel İşletmeciliği</v>
      </c>
      <c r="F6" t="str">
        <f t="shared" si="5"/>
        <v>HAYIR</v>
      </c>
      <c r="G6">
        <f>A6*N(DATA!E7)</f>
        <v>4</v>
      </c>
      <c r="H6">
        <f>A6*N(DATA!F7)</f>
        <v>4</v>
      </c>
      <c r="I6">
        <f>A6*N(DATA!G7)</f>
        <v>0</v>
      </c>
      <c r="J6">
        <f>A6*N(DATA!H7)</f>
        <v>0</v>
      </c>
      <c r="K6">
        <f t="shared" si="6"/>
        <v>4</v>
      </c>
      <c r="L6">
        <f t="shared" si="7"/>
        <v>4</v>
      </c>
      <c r="M6">
        <f t="shared" si="8"/>
        <v>0</v>
      </c>
      <c r="N6">
        <f t="shared" si="0"/>
        <v>1</v>
      </c>
      <c r="O6">
        <f t="shared" si="9"/>
        <v>1</v>
      </c>
      <c r="P6">
        <f t="shared" si="10"/>
        <v>0</v>
      </c>
      <c r="Q6">
        <f t="shared" si="11"/>
        <v>0</v>
      </c>
      <c r="R6" t="str">
        <f t="shared" si="12"/>
        <v>AYVACIK MYO</v>
      </c>
      <c r="W6" t="str">
        <v>BİGA UYGULAMALI BİLİMLER FAKÜLTESİ</v>
      </c>
      <c r="X6" t="str">
        <v>Balıkçılık Teknolojisi</v>
      </c>
      <c r="Z6" t="str">
        <v>EZİNE GIDA İHTİSAS ORGANİZE SANAYİ BÖLGESİ MESLEK YÜKSEKOKULU</v>
      </c>
      <c r="AB6" t="str" cm="1">
        <f t="array" ref="AB6">IFERROR(""&amp;INDEX(_xlfn.ANCHORARRAY($Z$2),ROWS(AB$2:AB6)),"")</f>
        <v>EZİNE GIDA İHTİSAS ORGANİZE SANAYİ BÖLGESİ MESLEK YÜKSEKOKULU</v>
      </c>
      <c r="AC6" t="str">
        <f t="shared" si="13"/>
        <v>EZİNE GIDA İHTİSAS OSB MYO</v>
      </c>
      <c r="AD6" s="16">
        <f t="shared" si="1"/>
        <v>48</v>
      </c>
      <c r="AE6" s="16">
        <f t="shared" si="2"/>
        <v>48</v>
      </c>
      <c r="AO6" t="str">
        <v>Bankacılık ve Sigortacılık</v>
      </c>
      <c r="AQ6" t="str" cm="1">
        <f t="array" ref="AQ6">IFERROR(""&amp;INDEX(_xlfn.ANCHORARRAY($AO$2),ROWS(AQ$2:AQ6)),"")</f>
        <v>Bankacılık ve Sigortacılık</v>
      </c>
      <c r="AR6" s="16">
        <f t="shared" si="3"/>
        <v>18</v>
      </c>
      <c r="AS6" s="16">
        <f t="shared" si="4"/>
        <v>15</v>
      </c>
      <c r="AU6">
        <v>5</v>
      </c>
    </row>
    <row r="7" spans="1:47" x14ac:dyDescent="0.35">
      <c r="A7">
        <f>IF(AND(DATA!A8&lt;&gt;"",TRIM(DATA!D8)&lt;&gt;""),1,0)</f>
        <v>1</v>
      </c>
      <c r="B7">
        <f>IF(A7=1,DATA!A8,"")</f>
        <v>102790172</v>
      </c>
      <c r="C7" t="str">
        <f>IF(A7=1,TRIM(DATA!B8),"")</f>
        <v>ÖNLİSANS</v>
      </c>
      <c r="D7" t="str">
        <f>IF(A7=1,TRIM(DATA!C8),"")</f>
        <v>BAYRAMİÇ MESLEK YÜKSEKOKULU</v>
      </c>
      <c r="E7" t="str">
        <f>IF(A7=1,TRIM(DATA!D8),"")</f>
        <v>Çocuk Gelişimi</v>
      </c>
      <c r="F7" t="str">
        <f t="shared" si="5"/>
        <v>HAYIR</v>
      </c>
      <c r="G7">
        <f>A7*N(DATA!E8)</f>
        <v>4</v>
      </c>
      <c r="H7">
        <f>A7*N(DATA!F8)</f>
        <v>4</v>
      </c>
      <c r="I7">
        <f>A7*N(DATA!G8)</f>
        <v>1</v>
      </c>
      <c r="J7">
        <f>A7*N(DATA!H8)</f>
        <v>1</v>
      </c>
      <c r="K7">
        <f t="shared" si="6"/>
        <v>5</v>
      </c>
      <c r="L7">
        <f t="shared" si="7"/>
        <v>5</v>
      </c>
      <c r="M7">
        <f t="shared" si="8"/>
        <v>0</v>
      </c>
      <c r="N7">
        <f t="shared" si="0"/>
        <v>1</v>
      </c>
      <c r="O7">
        <f t="shared" si="9"/>
        <v>1</v>
      </c>
      <c r="P7">
        <f t="shared" si="10"/>
        <v>0</v>
      </c>
      <c r="Q7">
        <f t="shared" si="11"/>
        <v>0</v>
      </c>
      <c r="R7" t="str">
        <f t="shared" si="12"/>
        <v>BAYRAMİÇ MYO</v>
      </c>
      <c r="S7" s="6" t="s">
        <v>217</v>
      </c>
      <c r="W7" t="str">
        <v>ÇAN MESLEK YÜKSEKOKULU</v>
      </c>
      <c r="X7" t="str">
        <v>Bankacılık ve Sigortacılık</v>
      </c>
      <c r="Z7" t="str">
        <v>LAPSEKİ MESLEK YÜKSEKOKULU</v>
      </c>
      <c r="AB7" t="str" cm="1">
        <f t="array" ref="AB7">IFERROR(""&amp;INDEX(_xlfn.ANCHORARRAY($Z$2),ROWS(AB$2:AB7)),"")</f>
        <v>LAPSEKİ MESLEK YÜKSEKOKULU</v>
      </c>
      <c r="AC7" t="str">
        <f t="shared" si="13"/>
        <v>LAPSEKİ MYO</v>
      </c>
      <c r="AD7" s="16">
        <f t="shared" si="1"/>
        <v>44</v>
      </c>
      <c r="AE7" s="16">
        <f t="shared" si="2"/>
        <v>41</v>
      </c>
      <c r="AO7" t="str">
        <v>Dış Ticaret</v>
      </c>
      <c r="AQ7" t="str" cm="1">
        <f t="array" ref="AQ7">IFERROR(""&amp;INDEX(_xlfn.ANCHORARRAY($AO$2),ROWS(AQ$2:AQ7)),"")</f>
        <v>Dış Ticaret</v>
      </c>
      <c r="AR7" s="16">
        <f t="shared" si="3"/>
        <v>18</v>
      </c>
      <c r="AS7" s="16">
        <f t="shared" si="4"/>
        <v>17</v>
      </c>
      <c r="AU7">
        <v>6</v>
      </c>
    </row>
    <row r="8" spans="1:47" x14ac:dyDescent="0.35">
      <c r="A8">
        <f>IF(AND(DATA!A9&lt;&gt;"",TRIM(DATA!D9)&lt;&gt;""),1,0)</f>
        <v>1</v>
      </c>
      <c r="B8">
        <f>IF(A8=1,DATA!A9,"")</f>
        <v>102751339</v>
      </c>
      <c r="C8" t="str">
        <f>IF(A8=1,TRIM(DATA!B9),"")</f>
        <v>ÖNLİSANS</v>
      </c>
      <c r="D8" t="str">
        <f>IF(A8=1,TRIM(DATA!C9),"")</f>
        <v>BAYRAMİÇ MESLEK YÜKSEKOKULU</v>
      </c>
      <c r="E8" t="str">
        <f>IF(A8=1,TRIM(DATA!D9),"")</f>
        <v>Halkla İlişkiler ve Tanıtım</v>
      </c>
      <c r="F8" t="str">
        <f t="shared" si="5"/>
        <v>HAYIR</v>
      </c>
      <c r="G8">
        <f>A8*N(DATA!E9)</f>
        <v>10</v>
      </c>
      <c r="H8">
        <f>A8*N(DATA!F9)</f>
        <v>10</v>
      </c>
      <c r="I8">
        <f>A8*N(DATA!G9)</f>
        <v>0</v>
      </c>
      <c r="J8">
        <f>A8*N(DATA!H9)</f>
        <v>0</v>
      </c>
      <c r="K8">
        <f t="shared" si="6"/>
        <v>10</v>
      </c>
      <c r="L8">
        <f t="shared" si="7"/>
        <v>10</v>
      </c>
      <c r="M8">
        <f t="shared" si="8"/>
        <v>0</v>
      </c>
      <c r="N8">
        <f t="shared" si="0"/>
        <v>1</v>
      </c>
      <c r="O8">
        <f t="shared" si="9"/>
        <v>1</v>
      </c>
      <c r="P8">
        <f t="shared" si="10"/>
        <v>0</v>
      </c>
      <c r="Q8">
        <f t="shared" si="11"/>
        <v>0</v>
      </c>
      <c r="R8" t="str">
        <f t="shared" si="12"/>
        <v>BAYRAMİÇ MYO</v>
      </c>
      <c r="S8" s="17" t="s">
        <v>218</v>
      </c>
      <c r="W8" t="str">
        <v>ÇAN UYGULAMALI BİLİMLER FAKÜLTESİ</v>
      </c>
      <c r="X8" t="str">
        <v>Bilgisayar Mühendisliği</v>
      </c>
      <c r="Z8" t="str">
        <v>EĞİTİM FAKÜLTESİ</v>
      </c>
      <c r="AB8" t="str" cm="1">
        <f t="array" ref="AB8">IFERROR(""&amp;INDEX(_xlfn.ANCHORARRAY($Z$2),ROWS(AB$2:AB8)),"")</f>
        <v>EĞİTİM FAKÜLTESİ</v>
      </c>
      <c r="AC8" t="str">
        <f t="shared" si="13"/>
        <v>EĞİTİM FAK.</v>
      </c>
      <c r="AD8" s="16">
        <f t="shared" si="1"/>
        <v>29</v>
      </c>
      <c r="AE8" s="16">
        <f t="shared" si="2"/>
        <v>8</v>
      </c>
      <c r="AO8" t="str">
        <v>Kimya Öğretmenliği</v>
      </c>
      <c r="AQ8" t="str" cm="1">
        <f t="array" ref="AQ8">IFERROR(""&amp;INDEX(_xlfn.ANCHORARRAY($AO$2),ROWS(AQ$2:AQ8)),"")</f>
        <v>Kimya Öğretmenliği</v>
      </c>
      <c r="AR8" s="16">
        <f t="shared" si="3"/>
        <v>16</v>
      </c>
      <c r="AS8" s="16">
        <f t="shared" si="4"/>
        <v>3</v>
      </c>
      <c r="AU8">
        <v>7</v>
      </c>
    </row>
    <row r="9" spans="1:47" x14ac:dyDescent="0.35">
      <c r="A9">
        <f>IF(AND(DATA!A10&lt;&gt;"",TRIM(DATA!D10)&lt;&gt;""),1,0)</f>
        <v>1</v>
      </c>
      <c r="B9">
        <f>IF(A9=1,DATA!A10,"")</f>
        <v>102790211</v>
      </c>
      <c r="C9" t="str">
        <f>IF(A9=1,TRIM(DATA!B10),"")</f>
        <v>ÖNLİSANS</v>
      </c>
      <c r="D9" t="str">
        <f>IF(A9=1,TRIM(DATA!C10),"")</f>
        <v>BAYRAMİÇ MESLEK YÜKSEKOKULU</v>
      </c>
      <c r="E9" t="str">
        <f>IF(A9=1,TRIM(DATA!D10),"")</f>
        <v>Laboratuvar Teknolojisi</v>
      </c>
      <c r="F9" t="str">
        <f t="shared" si="5"/>
        <v>HAYIR</v>
      </c>
      <c r="G9">
        <f>A9*N(DATA!E10)</f>
        <v>9</v>
      </c>
      <c r="H9">
        <f>A9*N(DATA!F10)</f>
        <v>9</v>
      </c>
      <c r="I9">
        <f>A9*N(DATA!G10)</f>
        <v>1</v>
      </c>
      <c r="J9">
        <f>A9*N(DATA!H10)</f>
        <v>1</v>
      </c>
      <c r="K9">
        <f t="shared" si="6"/>
        <v>10</v>
      </c>
      <c r="L9">
        <f t="shared" si="7"/>
        <v>10</v>
      </c>
      <c r="M9">
        <f t="shared" si="8"/>
        <v>0</v>
      </c>
      <c r="N9">
        <f t="shared" si="0"/>
        <v>1</v>
      </c>
      <c r="O9">
        <f t="shared" si="9"/>
        <v>1</v>
      </c>
      <c r="P9">
        <f t="shared" si="10"/>
        <v>0</v>
      </c>
      <c r="Q9">
        <f t="shared" si="11"/>
        <v>0</v>
      </c>
      <c r="R9" t="str">
        <f t="shared" si="12"/>
        <v>BAYRAMİÇ MYO</v>
      </c>
      <c r="S9" s="17" t="s">
        <v>219</v>
      </c>
      <c r="W9" t="str">
        <v>ÇANAKKALE SAĞLIK HİZMETLERİ MESLEK YÜKSEKOKULU</v>
      </c>
      <c r="X9" t="str">
        <v>Bilgisayar Programcılığı</v>
      </c>
      <c r="Z9" t="str">
        <v>BAYRAMİÇ MESLEK YÜKSEKOKULU</v>
      </c>
      <c r="AB9" t="str" cm="1">
        <f t="array" ref="AB9">IFERROR(""&amp;INDEX(_xlfn.ANCHORARRAY($Z$2),ROWS(AB$2:AB9)),"")</f>
        <v>BAYRAMİÇ MESLEK YÜKSEKOKULU</v>
      </c>
      <c r="AC9" t="str">
        <f t="shared" si="13"/>
        <v>BAYRAMİÇ MYO</v>
      </c>
      <c r="AD9" s="16">
        <f t="shared" si="1"/>
        <v>28</v>
      </c>
      <c r="AE9" s="16">
        <f t="shared" si="2"/>
        <v>27</v>
      </c>
      <c r="AO9" t="str">
        <v>Moda Tasarımı</v>
      </c>
      <c r="AQ9" t="str" cm="1">
        <f t="array" ref="AQ9">IFERROR(""&amp;INDEX(_xlfn.ANCHORARRAY($AO$2),ROWS(AQ$2:AQ9)),"")</f>
        <v>Moda Tasarımı</v>
      </c>
      <c r="AR9" s="16">
        <f t="shared" si="3"/>
        <v>16</v>
      </c>
      <c r="AS9" s="16">
        <f t="shared" si="4"/>
        <v>4</v>
      </c>
      <c r="AU9">
        <v>8</v>
      </c>
    </row>
    <row r="10" spans="1:47" x14ac:dyDescent="0.35">
      <c r="A10">
        <f>IF(AND(DATA!A11&lt;&gt;"",TRIM(DATA!D11)&lt;&gt;""),1,0)</f>
        <v>1</v>
      </c>
      <c r="B10">
        <f>IF(A10=1,DATA!A11,"")</f>
        <v>102790212</v>
      </c>
      <c r="C10" t="str">
        <f>IF(A10=1,TRIM(DATA!B11),"")</f>
        <v>ÖNLİSANS</v>
      </c>
      <c r="D10" t="str">
        <f>IF(A10=1,TRIM(DATA!C11),"")</f>
        <v>BAYRAMİÇ MESLEK YÜKSEKOKULU</v>
      </c>
      <c r="E10" t="str">
        <f>IF(A10=1,TRIM(DATA!D11),"")</f>
        <v>Ormancılık ve Orman Ürünleri</v>
      </c>
      <c r="F10" t="str">
        <f t="shared" si="5"/>
        <v>HAYIR</v>
      </c>
      <c r="G10">
        <f>A10*N(DATA!E11)</f>
        <v>3</v>
      </c>
      <c r="H10">
        <f>A10*N(DATA!F11)</f>
        <v>2</v>
      </c>
      <c r="I10">
        <f>A10*N(DATA!G11)</f>
        <v>0</v>
      </c>
      <c r="J10">
        <f>A10*N(DATA!H11)</f>
        <v>0</v>
      </c>
      <c r="K10">
        <f t="shared" si="6"/>
        <v>3</v>
      </c>
      <c r="L10">
        <f t="shared" si="7"/>
        <v>2</v>
      </c>
      <c r="M10">
        <f t="shared" si="8"/>
        <v>1</v>
      </c>
      <c r="N10">
        <f t="shared" si="0"/>
        <v>1</v>
      </c>
      <c r="O10">
        <f t="shared" si="9"/>
        <v>0</v>
      </c>
      <c r="P10">
        <f t="shared" si="10"/>
        <v>0</v>
      </c>
      <c r="Q10">
        <f t="shared" si="11"/>
        <v>0</v>
      </c>
      <c r="R10" t="str">
        <f t="shared" si="12"/>
        <v>BAYRAMİÇ MYO</v>
      </c>
      <c r="S10" s="17" t="s">
        <v>220</v>
      </c>
      <c r="W10" t="str">
        <v>ÇANAKKALE SOSYAL BİLİMLER MESLEK YÜKSEKOKULU</v>
      </c>
      <c r="X10" t="str">
        <v>Bitki Koruma</v>
      </c>
      <c r="Z10" t="str">
        <v>AYVACIK MESLEK YÜKSEKOKULU</v>
      </c>
      <c r="AB10" t="str" cm="1">
        <f t="array" ref="AB10">IFERROR(""&amp;INDEX(_xlfn.ANCHORARRAY($Z$2),ROWS(AB$2:AB10)),"")</f>
        <v>AYVACIK MESLEK YÜKSEKOKULU</v>
      </c>
      <c r="AC10" t="str">
        <f t="shared" si="13"/>
        <v>AYVACIK MYO</v>
      </c>
      <c r="AD10" s="16">
        <f t="shared" si="1"/>
        <v>26</v>
      </c>
      <c r="AE10" s="16">
        <f t="shared" si="2"/>
        <v>21</v>
      </c>
      <c r="AO10" t="str">
        <v>Laboratuvar Teknolojisi</v>
      </c>
      <c r="AQ10" t="str" cm="1">
        <f t="array" ref="AQ10">IFERROR(""&amp;INDEX(_xlfn.ANCHORARRAY($AO$2),ROWS(AQ$2:AQ10)),"")</f>
        <v>Laboratuvar Teknolojisi</v>
      </c>
      <c r="AR10" s="16">
        <f t="shared" si="3"/>
        <v>13</v>
      </c>
      <c r="AS10" s="16">
        <f t="shared" si="4"/>
        <v>13</v>
      </c>
      <c r="AU10">
        <v>9</v>
      </c>
    </row>
    <row r="11" spans="1:47" x14ac:dyDescent="0.35">
      <c r="A11">
        <f>IF(AND(DATA!A12&lt;&gt;"",TRIM(DATA!D12)&lt;&gt;""),1,0)</f>
        <v>1</v>
      </c>
      <c r="B11">
        <f>IF(A11=1,DATA!A12,"")</f>
        <v>102750208</v>
      </c>
      <c r="C11" t="str">
        <f>IF(A11=1,TRIM(DATA!B12),"")</f>
        <v>ÖNLİSANS</v>
      </c>
      <c r="D11" t="str">
        <f>IF(A11=1,TRIM(DATA!C12),"")</f>
        <v>BİGA MESLEK YÜKSEKOKULU</v>
      </c>
      <c r="E11" t="str">
        <f>IF(A11=1,TRIM(DATA!D12),"")</f>
        <v>Elektrik</v>
      </c>
      <c r="F11" t="str">
        <f t="shared" si="5"/>
        <v>HAYIR</v>
      </c>
      <c r="G11">
        <f>A11*N(DATA!E12)</f>
        <v>2</v>
      </c>
      <c r="H11">
        <f>A11*N(DATA!F12)</f>
        <v>2</v>
      </c>
      <c r="I11">
        <f>A11*N(DATA!G12)</f>
        <v>0</v>
      </c>
      <c r="J11">
        <f>A11*N(DATA!H12)</f>
        <v>0</v>
      </c>
      <c r="K11">
        <f t="shared" si="6"/>
        <v>2</v>
      </c>
      <c r="L11">
        <f t="shared" si="7"/>
        <v>2</v>
      </c>
      <c r="M11">
        <f t="shared" si="8"/>
        <v>0</v>
      </c>
      <c r="N11">
        <f t="shared" si="0"/>
        <v>1</v>
      </c>
      <c r="O11">
        <f t="shared" si="9"/>
        <v>1</v>
      </c>
      <c r="P11">
        <f t="shared" si="10"/>
        <v>0</v>
      </c>
      <c r="Q11">
        <f t="shared" si="11"/>
        <v>0</v>
      </c>
      <c r="R11" t="str">
        <f t="shared" si="12"/>
        <v>BİGA MYO</v>
      </c>
      <c r="S11" s="17" t="s">
        <v>221</v>
      </c>
      <c r="W11" t="str">
        <v>ÇANAKKALE TEKNİK BİLİMLER MESLEK YÜKSEKOKULU</v>
      </c>
      <c r="X11" t="str">
        <v>Biyokimya</v>
      </c>
      <c r="Z11" t="str">
        <v>GELİBOLU PİRİ REİS MESLEK YÜKSEKOKULU</v>
      </c>
      <c r="AB11" t="str" cm="1">
        <f t="array" ref="AB11">IFERROR(""&amp;INDEX(_xlfn.ANCHORARRAY($Z$2),ROWS(AB$2:AB11)),"")</f>
        <v>GELİBOLU PİRİ REİS MESLEK YÜKSEKOKULU</v>
      </c>
      <c r="AC11" t="str">
        <f t="shared" si="13"/>
        <v>GELİBOLU PİRİ REİS MYO</v>
      </c>
      <c r="AD11" s="16">
        <f t="shared" si="1"/>
        <v>25</v>
      </c>
      <c r="AE11" s="16">
        <f t="shared" si="2"/>
        <v>15</v>
      </c>
      <c r="AO11" t="str">
        <v>Turizm ve Otel İşletmeciliği</v>
      </c>
      <c r="AQ11" t="str" cm="1">
        <f t="array" ref="AQ11">IFERROR(""&amp;INDEX(_xlfn.ANCHORARRAY($AO$2),ROWS(AQ$2:AQ11)),"")</f>
        <v>Turizm ve Otel İşletmeciliği</v>
      </c>
      <c r="AR11" s="16">
        <f t="shared" si="3"/>
        <v>13</v>
      </c>
      <c r="AS11" s="16">
        <f t="shared" si="4"/>
        <v>9</v>
      </c>
      <c r="AU11">
        <v>94</v>
      </c>
    </row>
    <row r="12" spans="1:47" x14ac:dyDescent="0.35">
      <c r="A12">
        <f>IF(AND(DATA!A13&lt;&gt;"",TRIM(DATA!D13)&lt;&gt;""),1,0)</f>
        <v>1</v>
      </c>
      <c r="B12">
        <f>IF(A12=1,DATA!A13,"")</f>
        <v>102751375</v>
      </c>
      <c r="C12" t="str">
        <f>IF(A12=1,TRIM(DATA!B13),"")</f>
        <v>ÖNLİSANS</v>
      </c>
      <c r="D12" t="str">
        <f>IF(A12=1,TRIM(DATA!C13),"")</f>
        <v>BİGA MESLEK YÜKSEKOKULU</v>
      </c>
      <c r="E12" t="str">
        <f>IF(A12=1,TRIM(DATA!D13),"")</f>
        <v>Elektrik Enerjisi Üretim, İletim ve Dağıtımı</v>
      </c>
      <c r="F12" t="str">
        <f t="shared" si="5"/>
        <v>HAYIR</v>
      </c>
      <c r="G12">
        <f>A12*N(DATA!E13)</f>
        <v>1</v>
      </c>
      <c r="H12">
        <f>A12*N(DATA!F13)</f>
        <v>1</v>
      </c>
      <c r="I12">
        <f>A12*N(DATA!G13)</f>
        <v>1</v>
      </c>
      <c r="J12">
        <f>A12*N(DATA!H13)</f>
        <v>1</v>
      </c>
      <c r="K12">
        <f t="shared" si="6"/>
        <v>2</v>
      </c>
      <c r="L12">
        <f t="shared" si="7"/>
        <v>2</v>
      </c>
      <c r="M12">
        <f t="shared" si="8"/>
        <v>0</v>
      </c>
      <c r="N12">
        <f t="shared" si="0"/>
        <v>1</v>
      </c>
      <c r="O12">
        <f t="shared" si="9"/>
        <v>1</v>
      </c>
      <c r="P12">
        <f t="shared" si="10"/>
        <v>0</v>
      </c>
      <c r="Q12">
        <f t="shared" si="11"/>
        <v>0</v>
      </c>
      <c r="R12" t="str">
        <f t="shared" si="12"/>
        <v>BİGA MYO</v>
      </c>
      <c r="S12" s="17" t="s">
        <v>222</v>
      </c>
      <c r="W12" t="str">
        <v>ÇANAKKALE UYGULAMALI BİLİMLER FAKÜLTESİ</v>
      </c>
      <c r="X12" t="str">
        <v>Biyomedikal Cihaz Teknolojisi</v>
      </c>
      <c r="Z12" t="str">
        <v>GÖKÇEADA MESLEK YÜKSEKOKULU</v>
      </c>
      <c r="AB12" t="str" cm="1">
        <f t="array" ref="AB12">IFERROR(""&amp;INDEX(_xlfn.ANCHORARRAY($Z$2),ROWS(AB$2:AB12)),"")</f>
        <v>GÖKÇEADA MESLEK YÜKSEKOKULU</v>
      </c>
      <c r="AC12" t="str">
        <f t="shared" si="13"/>
        <v>GÖKÇEADA MYO</v>
      </c>
      <c r="AD12" s="16">
        <f t="shared" si="1"/>
        <v>25</v>
      </c>
      <c r="AE12" s="16">
        <f t="shared" si="2"/>
        <v>23</v>
      </c>
      <c r="AO12" t="str">
        <v>Turizm ve Seyahat Hizmetleri</v>
      </c>
      <c r="AU12">
        <v>95</v>
      </c>
    </row>
    <row r="13" spans="1:47" x14ac:dyDescent="0.35">
      <c r="A13">
        <f>IF(AND(DATA!A14&lt;&gt;"",TRIM(DATA!D14)&lt;&gt;""),1,0)</f>
        <v>1</v>
      </c>
      <c r="B13">
        <f>IF(A13=1,DATA!A14,"")</f>
        <v>102751515</v>
      </c>
      <c r="C13" t="str">
        <f>IF(A13=1,TRIM(DATA!B14),"")</f>
        <v>ÖNLİSANS</v>
      </c>
      <c r="D13" t="str">
        <f>IF(A13=1,TRIM(DATA!C14),"")</f>
        <v>BİGA MESLEK YÜKSEKOKULU</v>
      </c>
      <c r="E13" t="str">
        <f>IF(A13=1,TRIM(DATA!D14),"")</f>
        <v>Elektrik Enerjisi Üretim, İletim ve Dağıtımı (KKTC Uyruklu)</v>
      </c>
      <c r="F13" t="str">
        <f t="shared" si="5"/>
        <v>EVET</v>
      </c>
      <c r="G13">
        <f>A13*N(DATA!E14)</f>
        <v>1</v>
      </c>
      <c r="H13">
        <f>A13*N(DATA!F14)</f>
        <v>0</v>
      </c>
      <c r="I13">
        <f>A13*N(DATA!G14)</f>
        <v>0</v>
      </c>
      <c r="J13">
        <f>A13*N(DATA!H14)</f>
        <v>0</v>
      </c>
      <c r="K13">
        <f t="shared" si="6"/>
        <v>1</v>
      </c>
      <c r="L13">
        <f t="shared" si="7"/>
        <v>0</v>
      </c>
      <c r="M13">
        <f t="shared" si="8"/>
        <v>1</v>
      </c>
      <c r="N13">
        <f t="shared" si="0"/>
        <v>0</v>
      </c>
      <c r="O13">
        <f t="shared" si="9"/>
        <v>0</v>
      </c>
      <c r="P13">
        <f t="shared" si="10"/>
        <v>0</v>
      </c>
      <c r="Q13">
        <f t="shared" si="11"/>
        <v>0</v>
      </c>
      <c r="R13" t="str">
        <f t="shared" si="12"/>
        <v>BİGA MYO</v>
      </c>
      <c r="W13" t="str">
        <v>DENİZ BİLİMLERİ VE TEKNOLOJİSİ FAKÜLTESİ</v>
      </c>
      <c r="X13" t="str">
        <v>Coğrafya</v>
      </c>
      <c r="Z13" t="str">
        <v>BİGA İKTİSADİ VE İDARİ BİLİMLER FAKÜLTESİ</v>
      </c>
      <c r="AB13" t="str" cm="1">
        <f t="array" ref="AB13">IFERROR(""&amp;INDEX(_xlfn.ANCHORARRAY($Z$2),ROWS(AB$2:AB13)),"")</f>
        <v>BİGA İKTİSADİ VE İDARİ BİLİMLER FAKÜLTESİ</v>
      </c>
      <c r="AC13" t="str">
        <f t="shared" si="13"/>
        <v>BİGA İİBF</v>
      </c>
      <c r="AD13" s="16">
        <f t="shared" si="1"/>
        <v>24</v>
      </c>
      <c r="AE13" s="16">
        <f t="shared" si="2"/>
        <v>23</v>
      </c>
      <c r="AO13" t="str">
        <v>Muhasebe ve Vergi Uygulamaları</v>
      </c>
      <c r="AU13">
        <v>96</v>
      </c>
    </row>
    <row r="14" spans="1:47" x14ac:dyDescent="0.35">
      <c r="A14">
        <f>IF(AND(DATA!A15&lt;&gt;"",TRIM(DATA!D15)&lt;&gt;""),1,0)</f>
        <v>1</v>
      </c>
      <c r="B14">
        <f>IF(A14=1,DATA!A15,"")</f>
        <v>102751012</v>
      </c>
      <c r="C14" t="str">
        <f>IF(A14=1,TRIM(DATA!B15),"")</f>
        <v>ÖNLİSANS</v>
      </c>
      <c r="D14" t="str">
        <f>IF(A14=1,TRIM(DATA!C15),"")</f>
        <v>BİGA MESLEK YÜKSEKOKULU</v>
      </c>
      <c r="E14" t="str">
        <f>IF(A14=1,TRIM(DATA!D15),"")</f>
        <v>Gıda Teknolojisi</v>
      </c>
      <c r="F14" t="str">
        <f t="shared" si="5"/>
        <v>HAYIR</v>
      </c>
      <c r="G14">
        <f>A14*N(DATA!E15)</f>
        <v>3</v>
      </c>
      <c r="H14">
        <f>A14*N(DATA!F15)</f>
        <v>3</v>
      </c>
      <c r="I14">
        <f>A14*N(DATA!G15)</f>
        <v>0</v>
      </c>
      <c r="J14">
        <f>A14*N(DATA!H15)</f>
        <v>0</v>
      </c>
      <c r="K14">
        <f t="shared" si="6"/>
        <v>3</v>
      </c>
      <c r="L14">
        <f t="shared" si="7"/>
        <v>3</v>
      </c>
      <c r="M14">
        <f t="shared" si="8"/>
        <v>0</v>
      </c>
      <c r="N14">
        <f t="shared" si="0"/>
        <v>1</v>
      </c>
      <c r="O14">
        <f t="shared" si="9"/>
        <v>1</v>
      </c>
      <c r="P14">
        <f t="shared" si="10"/>
        <v>0</v>
      </c>
      <c r="Q14">
        <f t="shared" si="11"/>
        <v>0</v>
      </c>
      <c r="R14" t="str">
        <f t="shared" si="12"/>
        <v>BİGA MYO</v>
      </c>
      <c r="W14" t="str">
        <v>DENİZCİLİK MESLEK YÜKSEKOKULU</v>
      </c>
      <c r="X14" t="str">
        <v>Coğrafya Öğretmenliği</v>
      </c>
      <c r="Z14" t="str">
        <v>ÇANAKKALE SOSYAL BİLİMLER MESLEK YÜKSEKOKULU</v>
      </c>
      <c r="AB14" t="str" cm="1">
        <f t="array" ref="AB14">IFERROR(""&amp;INDEX(_xlfn.ANCHORARRAY($Z$2),ROWS(AB$2:AB14)),"")</f>
        <v>ÇANAKKALE SOSYAL BİLİMLER MESLEK YÜKSEKOKULU</v>
      </c>
      <c r="AC14" t="str">
        <f t="shared" si="13"/>
        <v>ÇANAKKALE SOSYAL BİLİMLER MYO</v>
      </c>
      <c r="AD14" s="16">
        <f t="shared" si="1"/>
        <v>24</v>
      </c>
      <c r="AE14" s="16">
        <f t="shared" si="2"/>
        <v>18</v>
      </c>
      <c r="AO14" t="str">
        <v>Su Altı Kaynak Teknolojisi</v>
      </c>
      <c r="AU14">
        <v>97</v>
      </c>
    </row>
    <row r="15" spans="1:47" x14ac:dyDescent="0.35">
      <c r="A15">
        <f>IF(AND(DATA!A16&lt;&gt;"",TRIM(DATA!D16)&lt;&gt;""),1,0)</f>
        <v>1</v>
      </c>
      <c r="B15">
        <f>IF(A15=1,DATA!A16,"")</f>
        <v>102751003</v>
      </c>
      <c r="C15" t="str">
        <f>IF(A15=1,TRIM(DATA!B16),"")</f>
        <v>ÖNLİSANS</v>
      </c>
      <c r="D15" t="str">
        <f>IF(A15=1,TRIM(DATA!C16),"")</f>
        <v>BİGA MESLEK YÜKSEKOKULU</v>
      </c>
      <c r="E15" t="str">
        <f>IF(A15=1,TRIM(DATA!D16),"")</f>
        <v>İşletme Yönetimi</v>
      </c>
      <c r="F15" t="str">
        <f t="shared" si="5"/>
        <v>HAYIR</v>
      </c>
      <c r="G15">
        <f>A15*N(DATA!E16)</f>
        <v>4</v>
      </c>
      <c r="H15">
        <f>A15*N(DATA!F16)</f>
        <v>4</v>
      </c>
      <c r="I15">
        <f>A15*N(DATA!G16)</f>
        <v>0</v>
      </c>
      <c r="J15">
        <f>A15*N(DATA!H16)</f>
        <v>0</v>
      </c>
      <c r="K15">
        <f t="shared" si="6"/>
        <v>4</v>
      </c>
      <c r="L15">
        <f t="shared" si="7"/>
        <v>4</v>
      </c>
      <c r="M15">
        <f t="shared" si="8"/>
        <v>0</v>
      </c>
      <c r="N15">
        <f t="shared" si="0"/>
        <v>1</v>
      </c>
      <c r="O15">
        <f t="shared" si="9"/>
        <v>1</v>
      </c>
      <c r="P15">
        <f t="shared" si="10"/>
        <v>0</v>
      </c>
      <c r="Q15">
        <f t="shared" si="11"/>
        <v>0</v>
      </c>
      <c r="R15" t="str">
        <f t="shared" si="12"/>
        <v>BİGA MYO</v>
      </c>
      <c r="W15" t="str">
        <v>EĞİTİM FAKÜLTESİ</v>
      </c>
      <c r="X15" t="str">
        <v>Çalışma Ekonomisi ve Endüstri İlişkileri</v>
      </c>
      <c r="Z15" t="str">
        <v>DENİZCİLİK MESLEK YÜKSEKOKULU</v>
      </c>
      <c r="AB15" t="str" cm="1">
        <f t="array" ref="AB15">IFERROR(""&amp;INDEX(_xlfn.ANCHORARRAY($Z$2),ROWS(AB$2:AB15)),"")</f>
        <v>DENİZCİLİK MESLEK YÜKSEKOKULU</v>
      </c>
      <c r="AC15" t="str">
        <f t="shared" si="13"/>
        <v>DENİZCİLİK MYO</v>
      </c>
      <c r="AD15" s="16">
        <f t="shared" si="1"/>
        <v>22</v>
      </c>
      <c r="AE15" s="16">
        <f t="shared" si="2"/>
        <v>10</v>
      </c>
      <c r="AO15" t="str">
        <v>Süt ve Ürünleri Teknolojisi</v>
      </c>
      <c r="AU15">
        <v>98</v>
      </c>
    </row>
    <row r="16" spans="1:47" x14ac:dyDescent="0.35">
      <c r="A16">
        <f>IF(AND(DATA!A17&lt;&gt;"",TRIM(DATA!D17)&lt;&gt;""),1,0)</f>
        <v>1</v>
      </c>
      <c r="B16">
        <f>IF(A16=1,DATA!A17,"")</f>
        <v>102750226</v>
      </c>
      <c r="C16" t="str">
        <f>IF(A16=1,TRIM(DATA!B17),"")</f>
        <v>ÖNLİSANS</v>
      </c>
      <c r="D16" t="str">
        <f>IF(A16=1,TRIM(DATA!C17),"")</f>
        <v>BİGA MESLEK YÜKSEKOKULU</v>
      </c>
      <c r="E16" t="str">
        <f>IF(A16=1,TRIM(DATA!D17),"")</f>
        <v>Kooperatifçilik</v>
      </c>
      <c r="F16" t="str">
        <f t="shared" si="5"/>
        <v>HAYIR</v>
      </c>
      <c r="G16">
        <f>A16*N(DATA!E17)</f>
        <v>10</v>
      </c>
      <c r="H16">
        <f>A16*N(DATA!F17)</f>
        <v>10</v>
      </c>
      <c r="I16">
        <f>A16*N(DATA!G17)</f>
        <v>0</v>
      </c>
      <c r="J16">
        <f>A16*N(DATA!H17)</f>
        <v>0</v>
      </c>
      <c r="K16">
        <f t="shared" si="6"/>
        <v>10</v>
      </c>
      <c r="L16">
        <f t="shared" si="7"/>
        <v>10</v>
      </c>
      <c r="M16">
        <f t="shared" si="8"/>
        <v>0</v>
      </c>
      <c r="N16">
        <f t="shared" si="0"/>
        <v>1</v>
      </c>
      <c r="O16">
        <f t="shared" si="9"/>
        <v>1</v>
      </c>
      <c r="P16">
        <f t="shared" si="10"/>
        <v>0</v>
      </c>
      <c r="Q16">
        <f t="shared" si="11"/>
        <v>0</v>
      </c>
      <c r="R16" t="str">
        <f t="shared" si="12"/>
        <v>BİGA MYO</v>
      </c>
      <c r="W16" t="str">
        <v>EZİNE GIDA İHTİSAS ORGANİZE SANAYİ BÖLGESİ MESLEK YÜKSEKOKULU</v>
      </c>
      <c r="X16" t="str">
        <v>Çocuk Gelişimi</v>
      </c>
      <c r="Z16" t="str">
        <v>İNSAN VE TOPLUM BİLİMLERİ FAKÜLTESİ</v>
      </c>
      <c r="AB16" t="str" cm="1">
        <f t="array" ref="AB16">IFERROR(""&amp;INDEX(_xlfn.ANCHORARRAY($Z$2),ROWS(AB$2:AB16)),"")</f>
        <v>İNSAN VE TOPLUM BİLİMLERİ FAKÜLTESİ</v>
      </c>
      <c r="AC16" t="str">
        <f t="shared" si="13"/>
        <v>İNSAN VE TOPLUM BİLİMLERİ FAK.</v>
      </c>
      <c r="AD16" s="16">
        <f t="shared" si="1"/>
        <v>20</v>
      </c>
      <c r="AE16" s="16">
        <f t="shared" si="2"/>
        <v>15</v>
      </c>
      <c r="AO16" t="str">
        <v>Fidan Yetiştiriciliği</v>
      </c>
      <c r="AU16">
        <v>99</v>
      </c>
    </row>
    <row r="17" spans="1:47" x14ac:dyDescent="0.35">
      <c r="A17">
        <f>IF(AND(DATA!A18&lt;&gt;"",TRIM(DATA!D18)&lt;&gt;""),1,0)</f>
        <v>1</v>
      </c>
      <c r="B17">
        <f>IF(A17=1,DATA!A18,"")</f>
        <v>102750235</v>
      </c>
      <c r="C17" t="str">
        <f>IF(A17=1,TRIM(DATA!B18),"")</f>
        <v>ÖNLİSANS</v>
      </c>
      <c r="D17" t="str">
        <f>IF(A17=1,TRIM(DATA!C18),"")</f>
        <v>BİGA MESLEK YÜKSEKOKULU</v>
      </c>
      <c r="E17" t="str">
        <f>IF(A17=1,TRIM(DATA!D18),"")</f>
        <v>Makine</v>
      </c>
      <c r="F17" t="str">
        <f t="shared" si="5"/>
        <v>HAYIR</v>
      </c>
      <c r="G17">
        <f>A17*N(DATA!E18)</f>
        <v>2</v>
      </c>
      <c r="H17">
        <f>A17*N(DATA!F18)</f>
        <v>2</v>
      </c>
      <c r="I17">
        <f>A17*N(DATA!G18)</f>
        <v>0</v>
      </c>
      <c r="J17">
        <f>A17*N(DATA!H18)</f>
        <v>0</v>
      </c>
      <c r="K17">
        <f t="shared" si="6"/>
        <v>2</v>
      </c>
      <c r="L17">
        <f t="shared" si="7"/>
        <v>2</v>
      </c>
      <c r="M17">
        <f t="shared" si="8"/>
        <v>0</v>
      </c>
      <c r="N17">
        <f t="shared" si="0"/>
        <v>1</v>
      </c>
      <c r="O17">
        <f t="shared" si="9"/>
        <v>1</v>
      </c>
      <c r="P17">
        <f t="shared" si="10"/>
        <v>0</v>
      </c>
      <c r="Q17">
        <f t="shared" si="11"/>
        <v>0</v>
      </c>
      <c r="R17" t="str">
        <f t="shared" si="12"/>
        <v>BİGA MYO</v>
      </c>
      <c r="W17" t="str">
        <v>FEN FAKÜLTESİ</v>
      </c>
      <c r="X17" t="str">
        <v>Deniz Ulaştırma İşletme Mühendisliği</v>
      </c>
      <c r="Z17" t="str">
        <v>BİGA UYGULAMALI BİLİMLER FAKÜLTESİ</v>
      </c>
      <c r="AO17" t="str">
        <v>Gıda Kalite Kontrolü ve Analizi</v>
      </c>
      <c r="AU17">
        <v>100</v>
      </c>
    </row>
    <row r="18" spans="1:47" x14ac:dyDescent="0.35">
      <c r="A18">
        <f>IF(AND(DATA!A19&lt;&gt;"",TRIM(DATA!D19)&lt;&gt;""),1,0)</f>
        <v>1</v>
      </c>
      <c r="B18">
        <f>IF(A18=1,DATA!A19,"")</f>
        <v>102790364</v>
      </c>
      <c r="C18" t="str">
        <f>IF(A18=1,TRIM(DATA!B19),"")</f>
        <v>ÖNLİSANS</v>
      </c>
      <c r="D18" t="str">
        <f>IF(A18=1,TRIM(DATA!C19),"")</f>
        <v>BİGA MESLEK YÜKSEKOKULU</v>
      </c>
      <c r="E18" t="str">
        <f>IF(A18=1,TRIM(DATA!D19),"")</f>
        <v>Mobilya ve Dekorasyon</v>
      </c>
      <c r="F18" t="str">
        <f t="shared" si="5"/>
        <v>HAYIR</v>
      </c>
      <c r="G18">
        <f>A18*N(DATA!E19)</f>
        <v>8</v>
      </c>
      <c r="H18">
        <f>A18*N(DATA!F19)</f>
        <v>8</v>
      </c>
      <c r="I18">
        <f>A18*N(DATA!G19)</f>
        <v>0</v>
      </c>
      <c r="J18">
        <f>A18*N(DATA!H19)</f>
        <v>0</v>
      </c>
      <c r="K18">
        <f t="shared" si="6"/>
        <v>8</v>
      </c>
      <c r="L18">
        <f t="shared" si="7"/>
        <v>8</v>
      </c>
      <c r="M18">
        <f t="shared" si="8"/>
        <v>0</v>
      </c>
      <c r="N18">
        <f t="shared" si="0"/>
        <v>1</v>
      </c>
      <c r="O18">
        <f t="shared" si="9"/>
        <v>1</v>
      </c>
      <c r="P18">
        <f t="shared" si="10"/>
        <v>0</v>
      </c>
      <c r="Q18">
        <f t="shared" si="11"/>
        <v>0</v>
      </c>
      <c r="R18" t="str">
        <f t="shared" si="12"/>
        <v>BİGA MYO</v>
      </c>
      <c r="W18" t="str">
        <v>GELİBOLU PİRİ REİS MESLEK YÜKSEKOKULU</v>
      </c>
      <c r="X18" t="str">
        <v>Deniz ve Liman İşletmeciliği</v>
      </c>
      <c r="Z18" t="str">
        <v>ÇAN UYGULAMALI BİLİMLER FAKÜLTESİ</v>
      </c>
      <c r="AO18" t="str">
        <v>Kooperatifçilik</v>
      </c>
      <c r="AU18">
        <v>10</v>
      </c>
    </row>
    <row r="19" spans="1:47" x14ac:dyDescent="0.35">
      <c r="A19">
        <f>IF(AND(DATA!A20&lt;&gt;"",TRIM(DATA!D20)&lt;&gt;""),1,0)</f>
        <v>1</v>
      </c>
      <c r="B19">
        <f>IF(A19=1,DATA!A20,"")</f>
        <v>102750747</v>
      </c>
      <c r="C19" t="str">
        <f>IF(A19=1,TRIM(DATA!B20),"")</f>
        <v>ÖNLİSANS</v>
      </c>
      <c r="D19" t="str">
        <f>IF(A19=1,TRIM(DATA!C20),"")</f>
        <v>BİGA MESLEK YÜKSEKOKULU</v>
      </c>
      <c r="E19" t="str">
        <f>IF(A19=1,TRIM(DATA!D20),"")</f>
        <v>Muhasebe ve Vergi Uygulamaları</v>
      </c>
      <c r="F19" t="str">
        <f t="shared" si="5"/>
        <v>HAYIR</v>
      </c>
      <c r="G19">
        <f>A19*N(DATA!E20)</f>
        <v>3</v>
      </c>
      <c r="H19">
        <f>A19*N(DATA!F20)</f>
        <v>3</v>
      </c>
      <c r="I19">
        <f>A19*N(DATA!G20)</f>
        <v>0</v>
      </c>
      <c r="J19">
        <f>A19*N(DATA!H20)</f>
        <v>0</v>
      </c>
      <c r="K19">
        <f t="shared" si="6"/>
        <v>3</v>
      </c>
      <c r="L19">
        <f t="shared" si="7"/>
        <v>3</v>
      </c>
      <c r="M19">
        <f t="shared" si="8"/>
        <v>0</v>
      </c>
      <c r="N19">
        <f t="shared" si="0"/>
        <v>1</v>
      </c>
      <c r="O19">
        <f t="shared" si="9"/>
        <v>1</v>
      </c>
      <c r="P19">
        <f t="shared" si="10"/>
        <v>0</v>
      </c>
      <c r="Q19">
        <f t="shared" si="11"/>
        <v>0</v>
      </c>
      <c r="R19" t="str">
        <f t="shared" si="12"/>
        <v>BİGA MYO</v>
      </c>
      <c r="W19" t="str">
        <v>GÖKÇEADA MESLEK YÜKSEKOKULU</v>
      </c>
      <c r="X19" t="str">
        <v>Dış Ticaret</v>
      </c>
      <c r="Z19" t="str">
        <v>ÇANAKKALE UYGULAMALI BİLİMLER FAKÜLTESİ</v>
      </c>
      <c r="AO19" t="str">
        <v>Turist Rehberliği</v>
      </c>
      <c r="AU19">
        <v>11</v>
      </c>
    </row>
    <row r="20" spans="1:47" x14ac:dyDescent="0.35">
      <c r="A20">
        <f>IF(AND(DATA!A21&lt;&gt;"",TRIM(DATA!D21)&lt;&gt;""),1,0)</f>
        <v>1</v>
      </c>
      <c r="B20">
        <f>IF(A20=1,DATA!A21,"")</f>
        <v>102750808</v>
      </c>
      <c r="C20" t="str">
        <f>IF(A20=1,TRIM(DATA!B21),"")</f>
        <v>ÖNLİSANS</v>
      </c>
      <c r="D20" t="str">
        <f>IF(A20=1,TRIM(DATA!C21),"")</f>
        <v>BİGA MESLEK YÜKSEKOKULU</v>
      </c>
      <c r="E20" t="str">
        <f>IF(A20=1,TRIM(DATA!D21),"")</f>
        <v>Otomotiv Teknolojisi</v>
      </c>
      <c r="F20" t="str">
        <f t="shared" si="5"/>
        <v>HAYIR</v>
      </c>
      <c r="G20">
        <f>A20*N(DATA!E21)</f>
        <v>6</v>
      </c>
      <c r="H20">
        <f>A20*N(DATA!F21)</f>
        <v>1</v>
      </c>
      <c r="I20">
        <f>A20*N(DATA!G21)</f>
        <v>1</v>
      </c>
      <c r="J20">
        <f>A20*N(DATA!H21)</f>
        <v>1</v>
      </c>
      <c r="K20">
        <f t="shared" si="6"/>
        <v>7</v>
      </c>
      <c r="L20">
        <f t="shared" si="7"/>
        <v>2</v>
      </c>
      <c r="M20">
        <f t="shared" si="8"/>
        <v>5</v>
      </c>
      <c r="N20">
        <f t="shared" si="0"/>
        <v>1</v>
      </c>
      <c r="O20">
        <f t="shared" si="9"/>
        <v>0</v>
      </c>
      <c r="P20">
        <f t="shared" si="10"/>
        <v>0</v>
      </c>
      <c r="Q20">
        <f t="shared" si="11"/>
        <v>0</v>
      </c>
      <c r="R20" t="str">
        <f t="shared" si="12"/>
        <v>BİGA MYO</v>
      </c>
      <c r="W20" t="str">
        <v>GÖKÇEADA UYGULAMALI BİLİMLER YÜKSEKOKULU</v>
      </c>
      <c r="X20" t="str">
        <v>Eczane Hizmetleri</v>
      </c>
      <c r="Z20" t="str">
        <v>SİYASAL BİLGİLER FAKÜLTESİ</v>
      </c>
      <c r="AO20" t="str">
        <v>Gastronomi ve Mutfak Sanatları</v>
      </c>
      <c r="AU20">
        <v>13</v>
      </c>
    </row>
    <row r="21" spans="1:47" x14ac:dyDescent="0.35">
      <c r="A21">
        <f>IF(AND(DATA!A22&lt;&gt;"",TRIM(DATA!D22)&lt;&gt;""),1,0)</f>
        <v>1</v>
      </c>
      <c r="B21">
        <f>IF(A21=1,DATA!A22,"")</f>
        <v>102750271</v>
      </c>
      <c r="C21" t="str">
        <f>IF(A21=1,TRIM(DATA!B22),"")</f>
        <v>ÖNLİSANS</v>
      </c>
      <c r="D21" t="str">
        <f>IF(A21=1,TRIM(DATA!C22),"")</f>
        <v>BİGA MESLEK YÜKSEKOKULU</v>
      </c>
      <c r="E21" t="str">
        <f>IF(A21=1,TRIM(DATA!D22),"")</f>
        <v>Pazarlama</v>
      </c>
      <c r="F21" t="str">
        <f t="shared" si="5"/>
        <v>HAYIR</v>
      </c>
      <c r="G21">
        <f>A21*N(DATA!E22)</f>
        <v>4</v>
      </c>
      <c r="H21">
        <f>A21*N(DATA!F22)</f>
        <v>4</v>
      </c>
      <c r="I21">
        <f>A21*N(DATA!G22)</f>
        <v>0</v>
      </c>
      <c r="J21">
        <f>A21*N(DATA!H22)</f>
        <v>0</v>
      </c>
      <c r="K21">
        <f t="shared" si="6"/>
        <v>4</v>
      </c>
      <c r="L21">
        <f t="shared" si="7"/>
        <v>4</v>
      </c>
      <c r="M21">
        <f t="shared" si="8"/>
        <v>0</v>
      </c>
      <c r="N21">
        <f t="shared" si="0"/>
        <v>1</v>
      </c>
      <c r="O21">
        <f t="shared" si="9"/>
        <v>1</v>
      </c>
      <c r="P21">
        <f t="shared" si="10"/>
        <v>0</v>
      </c>
      <c r="Q21">
        <f t="shared" si="11"/>
        <v>0</v>
      </c>
      <c r="R21" t="str">
        <f t="shared" si="12"/>
        <v>BİGA MYO</v>
      </c>
      <c r="W21" t="str">
        <v>İLAHİYAT FAKÜLTESİ</v>
      </c>
      <c r="X21" t="str">
        <v>Ekonometri</v>
      </c>
      <c r="Z21" t="str">
        <v>İLAHİYAT FAKÜLTESİ</v>
      </c>
      <c r="AO21" t="str">
        <v>Mekatronik</v>
      </c>
      <c r="AU21">
        <v>14</v>
      </c>
    </row>
    <row r="22" spans="1:47" x14ac:dyDescent="0.35">
      <c r="A22">
        <f>IF(AND(DATA!A23&lt;&gt;"",TRIM(DATA!D23)&lt;&gt;""),1,0)</f>
        <v>1</v>
      </c>
      <c r="B22">
        <f>IF(A22=1,DATA!A23,"")</f>
        <v>102750695</v>
      </c>
      <c r="C22" t="str">
        <f>IF(A22=1,TRIM(DATA!B23),"")</f>
        <v>ÖNLİSANS</v>
      </c>
      <c r="D22" t="str">
        <f>IF(A22=1,TRIM(DATA!C23),"")</f>
        <v>BİGA MESLEK YÜKSEKOKULU</v>
      </c>
      <c r="E22" t="str">
        <f>IF(A22=1,TRIM(DATA!D23),"")</f>
        <v>Süt ve Ürünleri Teknolojisi</v>
      </c>
      <c r="F22" t="str">
        <f t="shared" si="5"/>
        <v>HAYIR</v>
      </c>
      <c r="G22">
        <f>A22*N(DATA!E23)</f>
        <v>6</v>
      </c>
      <c r="H22">
        <f>A22*N(DATA!F23)</f>
        <v>6</v>
      </c>
      <c r="I22">
        <f>A22*N(DATA!G23)</f>
        <v>0</v>
      </c>
      <c r="J22">
        <f>A22*N(DATA!H23)</f>
        <v>0</v>
      </c>
      <c r="K22">
        <f t="shared" si="6"/>
        <v>6</v>
      </c>
      <c r="L22">
        <f t="shared" si="7"/>
        <v>6</v>
      </c>
      <c r="M22">
        <f t="shared" si="8"/>
        <v>0</v>
      </c>
      <c r="N22">
        <f t="shared" si="0"/>
        <v>1</v>
      </c>
      <c r="O22">
        <f t="shared" si="9"/>
        <v>1</v>
      </c>
      <c r="P22">
        <f t="shared" si="10"/>
        <v>0</v>
      </c>
      <c r="Q22">
        <f t="shared" si="11"/>
        <v>0</v>
      </c>
      <c r="R22" t="str">
        <f t="shared" si="12"/>
        <v>BİGA MYO</v>
      </c>
      <c r="W22" t="str">
        <v>İLETİŞİM FAKÜLTESİ</v>
      </c>
      <c r="X22" t="str">
        <v>Elektrik</v>
      </c>
      <c r="Z22" t="str">
        <v>TURİZM FAKÜLTESİ</v>
      </c>
      <c r="AO22" t="str">
        <v>Talaşlı Üretim Teknikerliği</v>
      </c>
      <c r="AU22">
        <v>15</v>
      </c>
    </row>
    <row r="23" spans="1:47" x14ac:dyDescent="0.35">
      <c r="A23">
        <f>IF(AND(DATA!A24&lt;&gt;"",TRIM(DATA!D24)&lt;&gt;""),1,0)</f>
        <v>1</v>
      </c>
      <c r="B23">
        <f>IF(A23=1,DATA!A24,"")</f>
        <v>102790539</v>
      </c>
      <c r="C23" t="str">
        <f>IF(A23=1,TRIM(DATA!B24),"")</f>
        <v>ÖNLİSANS</v>
      </c>
      <c r="D23" t="str">
        <f>IF(A23=1,TRIM(DATA!C24),"")</f>
        <v>BİGA MESLEK YÜKSEKOKULU</v>
      </c>
      <c r="E23" t="str">
        <f>IF(A23=1,TRIM(DATA!D24),"")</f>
        <v>Yenilenebilir Enerji Teknikerliği</v>
      </c>
      <c r="F23" t="str">
        <f t="shared" si="5"/>
        <v>HAYIR</v>
      </c>
      <c r="G23">
        <f>A23*N(DATA!E24)</f>
        <v>3</v>
      </c>
      <c r="H23">
        <f>A23*N(DATA!F24)</f>
        <v>3</v>
      </c>
      <c r="I23">
        <f>A23*N(DATA!G24)</f>
        <v>0</v>
      </c>
      <c r="J23">
        <f>A23*N(DATA!H24)</f>
        <v>0</v>
      </c>
      <c r="K23">
        <f t="shared" si="6"/>
        <v>3</v>
      </c>
      <c r="L23">
        <f t="shared" si="7"/>
        <v>3</v>
      </c>
      <c r="M23">
        <f t="shared" si="8"/>
        <v>0</v>
      </c>
      <c r="N23">
        <f t="shared" si="0"/>
        <v>1</v>
      </c>
      <c r="O23">
        <f t="shared" si="9"/>
        <v>1</v>
      </c>
      <c r="P23">
        <f t="shared" si="10"/>
        <v>0</v>
      </c>
      <c r="Q23">
        <f t="shared" si="11"/>
        <v>0</v>
      </c>
      <c r="R23" t="str">
        <f t="shared" si="12"/>
        <v>BİGA MYO</v>
      </c>
      <c r="W23" t="str">
        <v>İNSAN VE TOPLUM BİLİMLERİ FAKÜLTESİ</v>
      </c>
      <c r="X23" t="str">
        <v>Elektrik Enerjisi Üretim, İletim ve Dağıtımı</v>
      </c>
      <c r="Z23" t="str">
        <v>FEN FAKÜLTESİ</v>
      </c>
      <c r="AO23" t="str">
        <v>Fen Bilgisi Öğretmenliği</v>
      </c>
      <c r="AU23">
        <v>16</v>
      </c>
    </row>
    <row r="24" spans="1:47" x14ac:dyDescent="0.35">
      <c r="A24">
        <f>IF(AND(DATA!A25&lt;&gt;"",TRIM(DATA!D25)&lt;&gt;""),1,0)</f>
        <v>1</v>
      </c>
      <c r="B24">
        <f>IF(A24=1,DATA!A25,"")</f>
        <v>102790218</v>
      </c>
      <c r="C24" t="str">
        <f>IF(A24=1,TRIM(DATA!B25),"")</f>
        <v>ÖNLİSANS</v>
      </c>
      <c r="D24" t="str">
        <f>IF(A24=1,TRIM(DATA!C25),"")</f>
        <v>ÇAN MESLEK YÜKSEKOKULU</v>
      </c>
      <c r="E24" t="str">
        <f>IF(A24=1,TRIM(DATA!D25),"")</f>
        <v>Alternatif Enerji Kaynakları Teknolojisi</v>
      </c>
      <c r="F24" t="str">
        <f t="shared" si="5"/>
        <v>HAYIR</v>
      </c>
      <c r="G24">
        <f>A24*N(DATA!E25)</f>
        <v>5</v>
      </c>
      <c r="H24">
        <f>A24*N(DATA!F25)</f>
        <v>5</v>
      </c>
      <c r="I24">
        <f>A24*N(DATA!G25)</f>
        <v>0</v>
      </c>
      <c r="J24">
        <f>A24*N(DATA!H25)</f>
        <v>0</v>
      </c>
      <c r="K24">
        <f t="shared" si="6"/>
        <v>5</v>
      </c>
      <c r="L24">
        <f t="shared" si="7"/>
        <v>5</v>
      </c>
      <c r="M24">
        <f t="shared" si="8"/>
        <v>0</v>
      </c>
      <c r="N24">
        <f t="shared" si="0"/>
        <v>1</v>
      </c>
      <c r="O24">
        <f t="shared" si="9"/>
        <v>1</v>
      </c>
      <c r="P24">
        <f t="shared" si="10"/>
        <v>0</v>
      </c>
      <c r="Q24">
        <f t="shared" si="11"/>
        <v>0</v>
      </c>
      <c r="R24" t="str">
        <f t="shared" si="12"/>
        <v>ÇAN MYO</v>
      </c>
      <c r="W24" t="str">
        <v>LAPSEKİ MESLEK YÜKSEKOKULU</v>
      </c>
      <c r="X24" t="str">
        <v>Elektronik Teknolojisi</v>
      </c>
      <c r="Z24" t="str">
        <v>ÇANAKKALE SAĞLIK HİZMETLERİ MESLEK YÜKSEKOKULU</v>
      </c>
      <c r="AO24" t="str">
        <v>Fotoğrafçılık ve Kameramanlık</v>
      </c>
      <c r="AU24">
        <v>17</v>
      </c>
    </row>
    <row r="25" spans="1:47" x14ac:dyDescent="0.35">
      <c r="A25">
        <f>IF(AND(DATA!A26&lt;&gt;"",TRIM(DATA!D26)&lt;&gt;""),1,0)</f>
        <v>1</v>
      </c>
      <c r="B25">
        <f>IF(A25=1,DATA!A26,"")</f>
        <v>102751303</v>
      </c>
      <c r="C25" t="str">
        <f>IF(A25=1,TRIM(DATA!B26),"")</f>
        <v>ÖNLİSANS</v>
      </c>
      <c r="D25" t="str">
        <f>IF(A25=1,TRIM(DATA!C26),"")</f>
        <v>ÇAN MESLEK YÜKSEKOKULU</v>
      </c>
      <c r="E25" t="str">
        <f>IF(A25=1,TRIM(DATA!D26),"")</f>
        <v>Biyomedikal Cihaz Teknolojisi</v>
      </c>
      <c r="F25" t="str">
        <f t="shared" si="5"/>
        <v>HAYIR</v>
      </c>
      <c r="G25">
        <f>A25*N(DATA!E26)</f>
        <v>2</v>
      </c>
      <c r="H25">
        <f>A25*N(DATA!F26)</f>
        <v>2</v>
      </c>
      <c r="I25">
        <f>A25*N(DATA!G26)</f>
        <v>1</v>
      </c>
      <c r="J25">
        <f>A25*N(DATA!H26)</f>
        <v>1</v>
      </c>
      <c r="K25">
        <f t="shared" si="6"/>
        <v>3</v>
      </c>
      <c r="L25">
        <f t="shared" si="7"/>
        <v>3</v>
      </c>
      <c r="M25">
        <f t="shared" si="8"/>
        <v>0</v>
      </c>
      <c r="N25">
        <f t="shared" si="0"/>
        <v>1</v>
      </c>
      <c r="O25">
        <f t="shared" si="9"/>
        <v>1</v>
      </c>
      <c r="P25">
        <f t="shared" si="10"/>
        <v>0</v>
      </c>
      <c r="Q25">
        <f t="shared" si="11"/>
        <v>0</v>
      </c>
      <c r="R25" t="str">
        <f t="shared" si="12"/>
        <v>ÇAN MYO</v>
      </c>
      <c r="W25" t="str">
        <v>MİMARLIK VE TASARIM FAKÜLTESİ</v>
      </c>
      <c r="X25" t="str">
        <v>Elektronörofizyoloji</v>
      </c>
      <c r="Z25" t="str">
        <v>GÖKÇEADA UYGULAMALI BİLİMLER YÜKSEKOKULU</v>
      </c>
      <c r="AO25" t="str">
        <v>Mobilya ve Dekorasyon</v>
      </c>
      <c r="AU25">
        <v>18</v>
      </c>
    </row>
    <row r="26" spans="1:47" x14ac:dyDescent="0.35">
      <c r="A26">
        <f>IF(AND(DATA!A27&lt;&gt;"",TRIM(DATA!D27)&lt;&gt;""),1,0)</f>
        <v>1</v>
      </c>
      <c r="B26">
        <f>IF(A26=1,DATA!A27,"")</f>
        <v>102751172</v>
      </c>
      <c r="C26" t="str">
        <f>IF(A26=1,TRIM(DATA!B27),"")</f>
        <v>ÖNLİSANS</v>
      </c>
      <c r="D26" t="str">
        <f>IF(A26=1,TRIM(DATA!C27),"")</f>
        <v>ÇAN MESLEK YÜKSEKOKULU</v>
      </c>
      <c r="E26" t="str">
        <f>IF(A26=1,TRIM(DATA!D27),"")</f>
        <v>Elektrik Enerjisi Üretim, İletim ve Dağıtımı</v>
      </c>
      <c r="F26" t="str">
        <f t="shared" si="5"/>
        <v>HAYIR</v>
      </c>
      <c r="G26">
        <f>A26*N(DATA!E27)</f>
        <v>4</v>
      </c>
      <c r="H26">
        <f>A26*N(DATA!F27)</f>
        <v>4</v>
      </c>
      <c r="I26">
        <f>A26*N(DATA!G27)</f>
        <v>1</v>
      </c>
      <c r="J26">
        <f>A26*N(DATA!H27)</f>
        <v>1</v>
      </c>
      <c r="K26">
        <f t="shared" si="6"/>
        <v>5</v>
      </c>
      <c r="L26">
        <f t="shared" si="7"/>
        <v>5</v>
      </c>
      <c r="M26">
        <f t="shared" si="8"/>
        <v>0</v>
      </c>
      <c r="N26">
        <f t="shared" si="0"/>
        <v>1</v>
      </c>
      <c r="O26">
        <f t="shared" si="9"/>
        <v>1</v>
      </c>
      <c r="P26">
        <f t="shared" si="10"/>
        <v>0</v>
      </c>
      <c r="Q26">
        <f t="shared" si="11"/>
        <v>0</v>
      </c>
      <c r="R26" t="str">
        <f t="shared" si="12"/>
        <v>ÇAN MYO</v>
      </c>
      <c r="W26" t="str">
        <v>MÜHENDİSLİK FAKÜLTESİ</v>
      </c>
      <c r="X26" t="str">
        <v>Enerji Tesisleri İşletmeciliği</v>
      </c>
      <c r="Z26" t="str">
        <v>DENİZ BİLİMLERİ VE TEKNOLOJİSİ FAKÜLTESİ</v>
      </c>
      <c r="AO26" t="str">
        <v>Pazarlama</v>
      </c>
      <c r="AU26">
        <v>19</v>
      </c>
    </row>
    <row r="27" spans="1:47" x14ac:dyDescent="0.35">
      <c r="A27">
        <f>IF(AND(DATA!A28&lt;&gt;"",TRIM(DATA!D28)&lt;&gt;""),1,0)</f>
        <v>1</v>
      </c>
      <c r="B27">
        <f>IF(A27=1,DATA!A28,"")</f>
        <v>102751066</v>
      </c>
      <c r="C27" t="str">
        <f>IF(A27=1,TRIM(DATA!B28),"")</f>
        <v>ÖNLİSANS</v>
      </c>
      <c r="D27" t="str">
        <f>IF(A27=1,TRIM(DATA!C28),"")</f>
        <v>ÇAN MESLEK YÜKSEKOKULU</v>
      </c>
      <c r="E27" t="str">
        <f>IF(A27=1,TRIM(DATA!D28),"")</f>
        <v>Elektronik Teknolojisi</v>
      </c>
      <c r="F27" t="str">
        <f t="shared" si="5"/>
        <v>HAYIR</v>
      </c>
      <c r="G27">
        <f>A27*N(DATA!E28)</f>
        <v>5</v>
      </c>
      <c r="H27">
        <f>A27*N(DATA!F28)</f>
        <v>3</v>
      </c>
      <c r="I27">
        <f>A27*N(DATA!G28)</f>
        <v>1</v>
      </c>
      <c r="J27">
        <f>A27*N(DATA!H28)</f>
        <v>1</v>
      </c>
      <c r="K27">
        <f t="shared" si="6"/>
        <v>6</v>
      </c>
      <c r="L27">
        <f t="shared" si="7"/>
        <v>4</v>
      </c>
      <c r="M27">
        <f t="shared" si="8"/>
        <v>2</v>
      </c>
      <c r="N27">
        <f t="shared" si="0"/>
        <v>1</v>
      </c>
      <c r="O27">
        <f t="shared" si="9"/>
        <v>0</v>
      </c>
      <c r="P27">
        <f t="shared" si="10"/>
        <v>0</v>
      </c>
      <c r="Q27">
        <f t="shared" si="11"/>
        <v>0</v>
      </c>
      <c r="R27" t="str">
        <f t="shared" si="12"/>
        <v>ÇAN MYO</v>
      </c>
      <c r="W27" t="str">
        <v>SAĞLIK BİLİMLERİ FAKÜLTESİ</v>
      </c>
      <c r="X27" t="str">
        <v>Enerji Yönetimi</v>
      </c>
      <c r="Z27" t="str">
        <v>İLETİŞİM FAKÜLTESİ</v>
      </c>
      <c r="AO27" t="str">
        <v>Çocuk Gelişimi</v>
      </c>
      <c r="AU27">
        <v>20</v>
      </c>
    </row>
    <row r="28" spans="1:47" x14ac:dyDescent="0.35">
      <c r="A28">
        <f>IF(AND(DATA!A29&lt;&gt;"",TRIM(DATA!D29)&lt;&gt;""),1,0)</f>
        <v>1</v>
      </c>
      <c r="B28">
        <f>IF(A28=1,DATA!A29,"")</f>
        <v>102751296</v>
      </c>
      <c r="C28" t="str">
        <f>IF(A28=1,TRIM(DATA!B29),"")</f>
        <v>ÖNLİSANS</v>
      </c>
      <c r="D28" t="str">
        <f>IF(A28=1,TRIM(DATA!C29),"")</f>
        <v>ÇAN MESLEK YÜKSEKOKULU</v>
      </c>
      <c r="E28" t="str">
        <f>IF(A28=1,TRIM(DATA!D29),"")</f>
        <v>Enerji Tesisleri İşletmeciliği</v>
      </c>
      <c r="F28" t="str">
        <f t="shared" si="5"/>
        <v>HAYIR</v>
      </c>
      <c r="G28">
        <f>A28*N(DATA!E29)</f>
        <v>5</v>
      </c>
      <c r="H28">
        <f>A28*N(DATA!F29)</f>
        <v>5</v>
      </c>
      <c r="I28">
        <f>A28*N(DATA!G29)</f>
        <v>1</v>
      </c>
      <c r="J28">
        <f>A28*N(DATA!H29)</f>
        <v>1</v>
      </c>
      <c r="K28">
        <f t="shared" si="6"/>
        <v>6</v>
      </c>
      <c r="L28">
        <f t="shared" si="7"/>
        <v>6</v>
      </c>
      <c r="M28">
        <f t="shared" si="8"/>
        <v>0</v>
      </c>
      <c r="N28">
        <f t="shared" si="0"/>
        <v>1</v>
      </c>
      <c r="O28">
        <f t="shared" si="9"/>
        <v>1</v>
      </c>
      <c r="P28">
        <f t="shared" si="10"/>
        <v>0</v>
      </c>
      <c r="Q28">
        <f t="shared" si="11"/>
        <v>0</v>
      </c>
      <c r="R28" t="str">
        <f t="shared" si="12"/>
        <v>ÇAN MYO</v>
      </c>
      <c r="W28" t="str">
        <v>SİYASAL BİLGİLER FAKÜLTESİ</v>
      </c>
      <c r="X28" t="str">
        <v>Felsefe</v>
      </c>
      <c r="Z28" t="str">
        <v>ZİRAAT FAKÜLTESİ</v>
      </c>
      <c r="AO28" t="str">
        <v>Elektrik Enerjisi Üretim, İletim ve Dağıtımı</v>
      </c>
      <c r="AU28">
        <v>21</v>
      </c>
    </row>
    <row r="29" spans="1:47" x14ac:dyDescent="0.35">
      <c r="A29">
        <f>IF(AND(DATA!A30&lt;&gt;"",TRIM(DATA!D30)&lt;&gt;""),1,0)</f>
        <v>1</v>
      </c>
      <c r="B29">
        <f>IF(A29=1,DATA!A30,"")</f>
        <v>102790546</v>
      </c>
      <c r="C29" t="str">
        <f>IF(A29=1,TRIM(DATA!B30),"")</f>
        <v>ÖNLİSANS</v>
      </c>
      <c r="D29" t="str">
        <f>IF(A29=1,TRIM(DATA!C30),"")</f>
        <v>ÇAN MESLEK YÜKSEKOKULU</v>
      </c>
      <c r="E29" t="str">
        <f>IF(A29=1,TRIM(DATA!D30),"")</f>
        <v>Karbon Yönetimi Teknikerliği</v>
      </c>
      <c r="F29" t="str">
        <f t="shared" si="5"/>
        <v>HAYIR</v>
      </c>
      <c r="G29">
        <f>A29*N(DATA!E30)</f>
        <v>6</v>
      </c>
      <c r="H29">
        <f>A29*N(DATA!F30)</f>
        <v>6</v>
      </c>
      <c r="I29">
        <f>A29*N(DATA!G30)</f>
        <v>0</v>
      </c>
      <c r="J29">
        <f>A29*N(DATA!H30)</f>
        <v>0</v>
      </c>
      <c r="K29">
        <f t="shared" si="6"/>
        <v>6</v>
      </c>
      <c r="L29">
        <f t="shared" si="7"/>
        <v>6</v>
      </c>
      <c r="M29">
        <f t="shared" si="8"/>
        <v>0</v>
      </c>
      <c r="N29">
        <f t="shared" si="0"/>
        <v>1</v>
      </c>
      <c r="O29">
        <f t="shared" si="9"/>
        <v>1</v>
      </c>
      <c r="P29">
        <f t="shared" si="10"/>
        <v>0</v>
      </c>
      <c r="Q29">
        <f t="shared" si="11"/>
        <v>0</v>
      </c>
      <c r="R29" t="str">
        <f t="shared" si="12"/>
        <v>ÇAN MYO</v>
      </c>
      <c r="W29" t="str">
        <v>TURİZM FAKÜLTESİ</v>
      </c>
      <c r="X29" t="str">
        <v>Fen Bilgisi Öğretmenliği</v>
      </c>
      <c r="Z29" t="str">
        <v>MÜHENDİSLİK FAKÜLTESİ</v>
      </c>
      <c r="AO29" t="str">
        <v>İlahiyat</v>
      </c>
      <c r="AU29">
        <v>22</v>
      </c>
    </row>
    <row r="30" spans="1:47" x14ac:dyDescent="0.35">
      <c r="A30">
        <f>IF(AND(DATA!A31&lt;&gt;"",TRIM(DATA!D31)&lt;&gt;""),1,0)</f>
        <v>1</v>
      </c>
      <c r="B30">
        <f>IF(A30=1,DATA!A31,"")</f>
        <v>102750332</v>
      </c>
      <c r="C30" t="str">
        <f>IF(A30=1,TRIM(DATA!B31),"")</f>
        <v>ÖNLİSANS</v>
      </c>
      <c r="D30" t="str">
        <f>IF(A30=1,TRIM(DATA!C31),"")</f>
        <v>ÇAN MESLEK YÜKSEKOKULU</v>
      </c>
      <c r="E30" t="str">
        <f>IF(A30=1,TRIM(DATA!D31),"")</f>
        <v>Lojistik</v>
      </c>
      <c r="F30" t="str">
        <f t="shared" si="5"/>
        <v>HAYIR</v>
      </c>
      <c r="G30">
        <f>A30*N(DATA!E31)</f>
        <v>11</v>
      </c>
      <c r="H30">
        <f>A30*N(DATA!F31)</f>
        <v>7</v>
      </c>
      <c r="I30">
        <f>A30*N(DATA!G31)</f>
        <v>1</v>
      </c>
      <c r="J30">
        <f>A30*N(DATA!H31)</f>
        <v>1</v>
      </c>
      <c r="K30">
        <f t="shared" si="6"/>
        <v>12</v>
      </c>
      <c r="L30">
        <f t="shared" si="7"/>
        <v>8</v>
      </c>
      <c r="M30">
        <f t="shared" si="8"/>
        <v>4</v>
      </c>
      <c r="N30">
        <f t="shared" si="0"/>
        <v>1</v>
      </c>
      <c r="O30">
        <f t="shared" si="9"/>
        <v>0</v>
      </c>
      <c r="P30">
        <f t="shared" si="10"/>
        <v>0</v>
      </c>
      <c r="Q30">
        <f t="shared" si="11"/>
        <v>0</v>
      </c>
      <c r="R30" t="str">
        <f t="shared" si="12"/>
        <v>ÇAN MYO</v>
      </c>
      <c r="W30" t="str">
        <v>YENİCE MESLEK YÜKSEKOKULU</v>
      </c>
      <c r="X30" t="str">
        <v>Fidan Yetiştiriciliği</v>
      </c>
      <c r="Z30" t="str">
        <v>SAĞLIK BİLİMLERİ FAKÜLTESİ</v>
      </c>
      <c r="AO30" t="str">
        <v>İnsan Kaynakları Yönetimi</v>
      </c>
      <c r="AU30">
        <v>101</v>
      </c>
    </row>
    <row r="31" spans="1:47" x14ac:dyDescent="0.35">
      <c r="A31">
        <f>IF(AND(DATA!A32&lt;&gt;"",TRIM(DATA!D32)&lt;&gt;""),1,0)</f>
        <v>1</v>
      </c>
      <c r="B31">
        <f>IF(A31=1,DATA!A32,"")</f>
        <v>102790234</v>
      </c>
      <c r="C31" t="str">
        <f>IF(A31=1,TRIM(DATA!B32),"")</f>
        <v>ÖNLİSANS</v>
      </c>
      <c r="D31" t="str">
        <f>IF(A31=1,TRIM(DATA!C32),"")</f>
        <v>ÇAN MESLEK YÜKSEKOKULU</v>
      </c>
      <c r="E31" t="str">
        <f>IF(A31=1,TRIM(DATA!D32),"")</f>
        <v>Madencilik Teknolojisi</v>
      </c>
      <c r="F31" t="str">
        <f t="shared" si="5"/>
        <v>HAYIR</v>
      </c>
      <c r="G31">
        <f>A31*N(DATA!E32)</f>
        <v>4</v>
      </c>
      <c r="H31">
        <f>A31*N(DATA!F32)</f>
        <v>4</v>
      </c>
      <c r="I31">
        <f>A31*N(DATA!G32)</f>
        <v>1</v>
      </c>
      <c r="J31">
        <f>A31*N(DATA!H32)</f>
        <v>1</v>
      </c>
      <c r="K31">
        <f t="shared" si="6"/>
        <v>5</v>
      </c>
      <c r="L31">
        <f t="shared" si="7"/>
        <v>5</v>
      </c>
      <c r="M31">
        <f t="shared" si="8"/>
        <v>0</v>
      </c>
      <c r="N31">
        <f t="shared" si="0"/>
        <v>1</v>
      </c>
      <c r="O31">
        <f t="shared" si="9"/>
        <v>1</v>
      </c>
      <c r="P31">
        <f t="shared" si="10"/>
        <v>0</v>
      </c>
      <c r="Q31">
        <f t="shared" si="11"/>
        <v>0</v>
      </c>
      <c r="R31" t="str">
        <f t="shared" si="12"/>
        <v>ÇAN MYO</v>
      </c>
      <c r="W31" t="str">
        <v>ZİRAAT FAKÜLTESİ</v>
      </c>
      <c r="X31" t="str">
        <v>Finans ve Bankacılık</v>
      </c>
      <c r="Z31" t="str">
        <v>MİMARLIK VE TASARIM FAKÜLTESİ</v>
      </c>
      <c r="AO31" t="str">
        <v>Laborant ve Veteriner Sağlık</v>
      </c>
      <c r="AU31">
        <v>102</v>
      </c>
    </row>
    <row r="32" spans="1:47" x14ac:dyDescent="0.35">
      <c r="A32">
        <f>IF(AND(DATA!A33&lt;&gt;"",TRIM(DATA!D33)&lt;&gt;""),1,0)</f>
        <v>1</v>
      </c>
      <c r="B32">
        <f>IF(A32=1,DATA!A33,"")</f>
        <v>102750323</v>
      </c>
      <c r="C32" t="str">
        <f>IF(A32=1,TRIM(DATA!B33),"")</f>
        <v>ÖNLİSANS</v>
      </c>
      <c r="D32" t="str">
        <f>IF(A32=1,TRIM(DATA!C33),"")</f>
        <v>ÇAN MESLEK YÜKSEKOKULU</v>
      </c>
      <c r="E32" t="str">
        <f>IF(A32=1,TRIM(DATA!D33),"")</f>
        <v>Mekatronik</v>
      </c>
      <c r="F32" t="str">
        <f t="shared" si="5"/>
        <v>HAYIR</v>
      </c>
      <c r="G32">
        <f>A32*N(DATA!E33)</f>
        <v>7</v>
      </c>
      <c r="H32">
        <f>A32*N(DATA!F33)</f>
        <v>6</v>
      </c>
      <c r="I32">
        <f>A32*N(DATA!G33)</f>
        <v>2</v>
      </c>
      <c r="J32">
        <f>A32*N(DATA!H33)</f>
        <v>2</v>
      </c>
      <c r="K32">
        <f t="shared" si="6"/>
        <v>9</v>
      </c>
      <c r="L32">
        <f t="shared" si="7"/>
        <v>8</v>
      </c>
      <c r="M32">
        <f t="shared" si="8"/>
        <v>1</v>
      </c>
      <c r="N32">
        <f t="shared" si="0"/>
        <v>1</v>
      </c>
      <c r="O32">
        <f t="shared" si="9"/>
        <v>0</v>
      </c>
      <c r="P32">
        <f t="shared" si="10"/>
        <v>0</v>
      </c>
      <c r="Q32">
        <f t="shared" si="11"/>
        <v>0</v>
      </c>
      <c r="R32" t="str">
        <f t="shared" si="12"/>
        <v>ÇAN MYO</v>
      </c>
      <c r="X32" t="str">
        <v>Fizik</v>
      </c>
      <c r="AO32" t="str">
        <v>Otomotiv Teknolojisi</v>
      </c>
      <c r="AU32">
        <v>23</v>
      </c>
    </row>
    <row r="33" spans="1:47" x14ac:dyDescent="0.35">
      <c r="A33">
        <f>IF(AND(DATA!A34&lt;&gt;"",TRIM(DATA!D34)&lt;&gt;""),1,0)</f>
        <v>1</v>
      </c>
      <c r="B33">
        <f>IF(A33=1,DATA!A34,"")</f>
        <v>102751278</v>
      </c>
      <c r="C33" t="str">
        <f>IF(A33=1,TRIM(DATA!B34),"")</f>
        <v>ÖNLİSANS</v>
      </c>
      <c r="D33" t="str">
        <f>IF(A33=1,TRIM(DATA!C34),"")</f>
        <v>ÇAN MESLEK YÜKSEKOKULU</v>
      </c>
      <c r="E33" t="str">
        <f>IF(A33=1,TRIM(DATA!D34),"")</f>
        <v>Mimari Dekoratif Sanatlar</v>
      </c>
      <c r="F33" t="str">
        <f t="shared" si="5"/>
        <v>HAYIR</v>
      </c>
      <c r="G33">
        <f>A33*N(DATA!E34)</f>
        <v>20</v>
      </c>
      <c r="H33">
        <f>A33*N(DATA!F34)</f>
        <v>20</v>
      </c>
      <c r="I33">
        <f>A33*N(DATA!G34)</f>
        <v>0</v>
      </c>
      <c r="J33">
        <f>A33*N(DATA!H34)</f>
        <v>0</v>
      </c>
      <c r="K33">
        <f t="shared" si="6"/>
        <v>20</v>
      </c>
      <c r="L33">
        <f t="shared" si="7"/>
        <v>20</v>
      </c>
      <c r="M33">
        <f t="shared" si="8"/>
        <v>0</v>
      </c>
      <c r="N33">
        <f t="shared" si="0"/>
        <v>1</v>
      </c>
      <c r="O33">
        <f t="shared" si="9"/>
        <v>1</v>
      </c>
      <c r="P33">
        <f t="shared" si="10"/>
        <v>0</v>
      </c>
      <c r="Q33">
        <f t="shared" si="11"/>
        <v>0</v>
      </c>
      <c r="R33" t="str">
        <f t="shared" si="12"/>
        <v>ÇAN MYO</v>
      </c>
      <c r="X33" t="str">
        <v>Fotoğrafçılık ve Kameramanlık</v>
      </c>
      <c r="AO33" t="str">
        <v>Akıllı Tarım ve Gıda Yönetimi</v>
      </c>
      <c r="AU33">
        <v>24</v>
      </c>
    </row>
    <row r="34" spans="1:47" x14ac:dyDescent="0.35">
      <c r="A34">
        <f>IF(AND(DATA!A35&lt;&gt;"",TRIM(DATA!D35)&lt;&gt;""),1,0)</f>
        <v>1</v>
      </c>
      <c r="B34">
        <f>IF(A34=1,DATA!A35,"")</f>
        <v>102751057</v>
      </c>
      <c r="C34" t="str">
        <f>IF(A34=1,TRIM(DATA!B35),"")</f>
        <v>ÖNLİSANS</v>
      </c>
      <c r="D34" t="str">
        <f>IF(A34=1,TRIM(DATA!C35),"")</f>
        <v>ÇAN MESLEK YÜKSEKOKULU</v>
      </c>
      <c r="E34" t="str">
        <f>IF(A34=1,TRIM(DATA!D35),"")</f>
        <v>Muhasebe ve Vergi Uygulamaları</v>
      </c>
      <c r="F34" t="str">
        <f t="shared" si="5"/>
        <v>HAYIR</v>
      </c>
      <c r="G34">
        <f>A34*N(DATA!E35)</f>
        <v>3</v>
      </c>
      <c r="H34">
        <f>A34*N(DATA!F35)</f>
        <v>3</v>
      </c>
      <c r="I34">
        <f>A34*N(DATA!G35)</f>
        <v>0</v>
      </c>
      <c r="J34">
        <f>A34*N(DATA!H35)</f>
        <v>0</v>
      </c>
      <c r="K34">
        <f t="shared" si="6"/>
        <v>3</v>
      </c>
      <c r="L34">
        <f t="shared" si="7"/>
        <v>3</v>
      </c>
      <c r="M34">
        <f t="shared" si="8"/>
        <v>0</v>
      </c>
      <c r="N34">
        <f t="shared" si="0"/>
        <v>1</v>
      </c>
      <c r="O34">
        <f t="shared" si="9"/>
        <v>1</v>
      </c>
      <c r="P34">
        <f t="shared" si="10"/>
        <v>0</v>
      </c>
      <c r="Q34">
        <f t="shared" si="11"/>
        <v>0</v>
      </c>
      <c r="R34" t="str">
        <f t="shared" si="12"/>
        <v>ÇAN MYO</v>
      </c>
      <c r="X34" t="str">
        <v>Gastronomi ve Mutfak Sanatları</v>
      </c>
      <c r="AO34" t="str">
        <v>Alternatif Enerji Kaynakları Teknolojisi</v>
      </c>
      <c r="AU34">
        <v>25</v>
      </c>
    </row>
    <row r="35" spans="1:47" x14ac:dyDescent="0.35">
      <c r="A35">
        <f>IF(AND(DATA!A36&lt;&gt;"",TRIM(DATA!D36)&lt;&gt;""),1,0)</f>
        <v>1</v>
      </c>
      <c r="B35">
        <f>IF(A35=1,DATA!A36,"")</f>
        <v>102751551</v>
      </c>
      <c r="C35" t="str">
        <f>IF(A35=1,TRIM(DATA!B36),"")</f>
        <v>ÖNLİSANS</v>
      </c>
      <c r="D35" t="str">
        <f>IF(A35=1,TRIM(DATA!C36),"")</f>
        <v>ÇAN MESLEK YÜKSEKOKULU</v>
      </c>
      <c r="E35" t="str">
        <f>IF(A35=1,TRIM(DATA!D36),"")</f>
        <v>Sondaj Teknolojisi</v>
      </c>
      <c r="F35" t="str">
        <f t="shared" si="5"/>
        <v>HAYIR</v>
      </c>
      <c r="G35">
        <f>A35*N(DATA!E36)</f>
        <v>5</v>
      </c>
      <c r="H35">
        <f>A35*N(DATA!F36)</f>
        <v>5</v>
      </c>
      <c r="I35">
        <f>A35*N(DATA!G36)</f>
        <v>0</v>
      </c>
      <c r="J35">
        <f>A35*N(DATA!H36)</f>
        <v>0</v>
      </c>
      <c r="K35">
        <f t="shared" si="6"/>
        <v>5</v>
      </c>
      <c r="L35">
        <f t="shared" si="7"/>
        <v>5</v>
      </c>
      <c r="M35">
        <f t="shared" si="8"/>
        <v>0</v>
      </c>
      <c r="N35">
        <f t="shared" si="0"/>
        <v>1</v>
      </c>
      <c r="O35">
        <f t="shared" si="9"/>
        <v>1</v>
      </c>
      <c r="P35">
        <f t="shared" si="10"/>
        <v>0</v>
      </c>
      <c r="Q35">
        <f t="shared" si="11"/>
        <v>0</v>
      </c>
      <c r="R35" t="str">
        <f t="shared" si="12"/>
        <v>ÇAN MYO</v>
      </c>
      <c r="X35" t="str">
        <v>Gazetecilik</v>
      </c>
      <c r="AO35" t="str">
        <v>Deniz ve Liman İşletmeciliği</v>
      </c>
      <c r="AU35">
        <v>26</v>
      </c>
    </row>
    <row r="36" spans="1:47" x14ac:dyDescent="0.35">
      <c r="A36">
        <f>IF(AND(DATA!A37&lt;&gt;"",TRIM(DATA!D37)&lt;&gt;""),1,0)</f>
        <v>1</v>
      </c>
      <c r="B36">
        <f>IF(A36=1,DATA!A37,"")</f>
        <v>102790308</v>
      </c>
      <c r="C36" t="str">
        <f>IF(A36=1,TRIM(DATA!B37),"")</f>
        <v>ÖNLİSANS</v>
      </c>
      <c r="D36" t="str">
        <f>IF(A36=1,TRIM(DATA!C37),"")</f>
        <v>ÇANAKKALE SAĞLIK HİZMETLERİ MESLEK YÜKSEKOKULU</v>
      </c>
      <c r="E36" t="str">
        <f>IF(A36=1,TRIM(DATA!D37),"")</f>
        <v>Eczane Hizmetleri</v>
      </c>
      <c r="F36" t="str">
        <f t="shared" si="5"/>
        <v>HAYIR</v>
      </c>
      <c r="G36">
        <f>A36*N(DATA!E37)</f>
        <v>1</v>
      </c>
      <c r="H36">
        <f>A36*N(DATA!F37)</f>
        <v>1</v>
      </c>
      <c r="I36">
        <f>A36*N(DATA!G37)</f>
        <v>0</v>
      </c>
      <c r="J36">
        <f>A36*N(DATA!H37)</f>
        <v>0</v>
      </c>
      <c r="K36">
        <f t="shared" si="6"/>
        <v>1</v>
      </c>
      <c r="L36">
        <f t="shared" si="7"/>
        <v>1</v>
      </c>
      <c r="M36">
        <f t="shared" si="8"/>
        <v>0</v>
      </c>
      <c r="N36">
        <f t="shared" si="0"/>
        <v>1</v>
      </c>
      <c r="O36">
        <f t="shared" si="9"/>
        <v>1</v>
      </c>
      <c r="P36">
        <f t="shared" si="10"/>
        <v>0</v>
      </c>
      <c r="Q36">
        <f t="shared" si="11"/>
        <v>0</v>
      </c>
      <c r="R36" t="str">
        <f t="shared" si="12"/>
        <v>ÇANAKKALE SAĞLIK HİZMETLERİ MYO</v>
      </c>
      <c r="X36" t="str">
        <v>Geleneksel El Sanatları</v>
      </c>
      <c r="AO36" t="str">
        <v>Elektronik Teknolojisi</v>
      </c>
      <c r="AU36">
        <v>27</v>
      </c>
    </row>
    <row r="37" spans="1:47" x14ac:dyDescent="0.35">
      <c r="A37">
        <f>IF(AND(DATA!A38&lt;&gt;"",TRIM(DATA!D38)&lt;&gt;""),1,0)</f>
        <v>1</v>
      </c>
      <c r="B37">
        <f>IF(A37=1,DATA!A38,"")</f>
        <v>102790553</v>
      </c>
      <c r="C37" t="str">
        <f>IF(A37=1,TRIM(DATA!B38),"")</f>
        <v>ÖNLİSANS</v>
      </c>
      <c r="D37" t="str">
        <f>IF(A37=1,TRIM(DATA!C38),"")</f>
        <v>ÇANAKKALE SAĞLIK HİZMETLERİ MESLEK YÜKSEKOKULU</v>
      </c>
      <c r="E37" t="str">
        <f>IF(A37=1,TRIM(DATA!D38),"")</f>
        <v>Eczane Hizmetleri (KKTC Uyruklu)</v>
      </c>
      <c r="F37" t="str">
        <f t="shared" si="5"/>
        <v>EVET</v>
      </c>
      <c r="G37">
        <f>A37*N(DATA!E38)</f>
        <v>1</v>
      </c>
      <c r="H37">
        <f>A37*N(DATA!F38)</f>
        <v>0</v>
      </c>
      <c r="I37">
        <f>A37*N(DATA!G38)</f>
        <v>0</v>
      </c>
      <c r="J37">
        <f>A37*N(DATA!H38)</f>
        <v>0</v>
      </c>
      <c r="K37">
        <f t="shared" si="6"/>
        <v>1</v>
      </c>
      <c r="L37">
        <f t="shared" si="7"/>
        <v>0</v>
      </c>
      <c r="M37">
        <f t="shared" si="8"/>
        <v>1</v>
      </c>
      <c r="N37">
        <f t="shared" si="0"/>
        <v>0</v>
      </c>
      <c r="O37">
        <f t="shared" si="9"/>
        <v>0</v>
      </c>
      <c r="P37">
        <f t="shared" si="10"/>
        <v>0</v>
      </c>
      <c r="Q37">
        <f t="shared" si="11"/>
        <v>0</v>
      </c>
      <c r="R37" t="str">
        <f t="shared" si="12"/>
        <v>ÇANAKKALE SAĞLIK HİZMETLERİ MYO</v>
      </c>
      <c r="X37" t="str">
        <v>Gemi İnşaatı</v>
      </c>
      <c r="AO37" t="str">
        <v>Enerji Tesisleri İşletmeciliği</v>
      </c>
      <c r="AU37">
        <v>28</v>
      </c>
    </row>
    <row r="38" spans="1:47" x14ac:dyDescent="0.35">
      <c r="A38">
        <f>IF(AND(DATA!A39&lt;&gt;"",TRIM(DATA!D39)&lt;&gt;""),1,0)</f>
        <v>1</v>
      </c>
      <c r="B38">
        <f>IF(A38=1,DATA!A39,"")</f>
        <v>102751321</v>
      </c>
      <c r="C38" t="str">
        <f>IF(A38=1,TRIM(DATA!B39),"")</f>
        <v>ÖNLİSANS</v>
      </c>
      <c r="D38" t="str">
        <f>IF(A38=1,TRIM(DATA!C39),"")</f>
        <v>ÇANAKKALE SAĞLIK HİZMETLERİ MESLEK YÜKSEKOKULU</v>
      </c>
      <c r="E38" t="str">
        <f>IF(A38=1,TRIM(DATA!D39),"")</f>
        <v>Elektronörofizyoloji</v>
      </c>
      <c r="F38" t="str">
        <f t="shared" si="5"/>
        <v>HAYIR</v>
      </c>
      <c r="G38">
        <f>A38*N(DATA!E39)</f>
        <v>2</v>
      </c>
      <c r="H38">
        <f>A38*N(DATA!F39)</f>
        <v>2</v>
      </c>
      <c r="I38">
        <f>A38*N(DATA!G39)</f>
        <v>0</v>
      </c>
      <c r="J38">
        <f>A38*N(DATA!H39)</f>
        <v>0</v>
      </c>
      <c r="K38">
        <f t="shared" si="6"/>
        <v>2</v>
      </c>
      <c r="L38">
        <f t="shared" si="7"/>
        <v>2</v>
      </c>
      <c r="M38">
        <f t="shared" si="8"/>
        <v>0</v>
      </c>
      <c r="N38">
        <f t="shared" si="0"/>
        <v>1</v>
      </c>
      <c r="O38">
        <f t="shared" si="9"/>
        <v>1</v>
      </c>
      <c r="P38">
        <f t="shared" si="10"/>
        <v>0</v>
      </c>
      <c r="Q38">
        <f t="shared" si="11"/>
        <v>0</v>
      </c>
      <c r="R38" t="str">
        <f t="shared" si="12"/>
        <v>ÇANAKKALE SAĞLIK HİZMETLERİ MYO</v>
      </c>
      <c r="X38" t="str">
        <v>Gıda Kalite Kontrolü ve Analizi</v>
      </c>
      <c r="AO38" t="str">
        <v>İktisat</v>
      </c>
      <c r="AU38">
        <v>29</v>
      </c>
    </row>
    <row r="39" spans="1:47" x14ac:dyDescent="0.35">
      <c r="A39">
        <f>IF(AND(DATA!A40&lt;&gt;"",TRIM(DATA!D40)&lt;&gt;""),1,0)</f>
        <v>1</v>
      </c>
      <c r="B39">
        <f>IF(A39=1,DATA!A40,"")</f>
        <v>102750941</v>
      </c>
      <c r="C39" t="str">
        <f>IF(A39=1,TRIM(DATA!B40),"")</f>
        <v>ÖNLİSANS</v>
      </c>
      <c r="D39" t="str">
        <f>IF(A39=1,TRIM(DATA!C40),"")</f>
        <v>ÇANAKKALE SAĞLIK HİZMETLERİ MESLEK YÜKSEKOKULU</v>
      </c>
      <c r="E39" t="str">
        <f>IF(A39=1,TRIM(DATA!D40),"")</f>
        <v>Tıbbi Laboratuvar Teknikleri</v>
      </c>
      <c r="F39" t="str">
        <f t="shared" si="5"/>
        <v>HAYIR</v>
      </c>
      <c r="G39">
        <f>A39*N(DATA!E40)</f>
        <v>2</v>
      </c>
      <c r="H39">
        <f>A39*N(DATA!F40)</f>
        <v>2</v>
      </c>
      <c r="I39">
        <f>A39*N(DATA!G40)</f>
        <v>0</v>
      </c>
      <c r="J39">
        <f>A39*N(DATA!H40)</f>
        <v>0</v>
      </c>
      <c r="K39">
        <f t="shared" si="6"/>
        <v>2</v>
      </c>
      <c r="L39">
        <f t="shared" si="7"/>
        <v>2</v>
      </c>
      <c r="M39">
        <f t="shared" si="8"/>
        <v>0</v>
      </c>
      <c r="N39">
        <f t="shared" si="0"/>
        <v>1</v>
      </c>
      <c r="O39">
        <f t="shared" si="9"/>
        <v>1</v>
      </c>
      <c r="P39">
        <f t="shared" si="10"/>
        <v>0</v>
      </c>
      <c r="Q39">
        <f t="shared" si="11"/>
        <v>0</v>
      </c>
      <c r="R39" t="str">
        <f t="shared" si="12"/>
        <v>ÇANAKKALE SAĞLIK HİZMETLERİ MYO</v>
      </c>
      <c r="X39" t="str">
        <v>Gıda Mühendisliği</v>
      </c>
      <c r="AO39" t="str">
        <v>Karbon Yönetimi Teknikerliği</v>
      </c>
      <c r="AU39">
        <v>30</v>
      </c>
    </row>
    <row r="40" spans="1:47" x14ac:dyDescent="0.35">
      <c r="A40">
        <f>IF(AND(DATA!A41&lt;&gt;"",TRIM(DATA!D41)&lt;&gt;""),1,0)</f>
        <v>1</v>
      </c>
      <c r="B40">
        <f>IF(A40=1,DATA!A41,"")</f>
        <v>102751393</v>
      </c>
      <c r="C40" t="str">
        <f>IF(A40=1,TRIM(DATA!B41),"")</f>
        <v>ÖNLİSANS</v>
      </c>
      <c r="D40" t="str">
        <f>IF(A40=1,TRIM(DATA!C41),"")</f>
        <v>ÇANAKKALE SOSYAL BİLİMLER MESLEK YÜKSEKOKULU</v>
      </c>
      <c r="E40" t="str">
        <f>IF(A40=1,TRIM(DATA!D41),"")</f>
        <v>Çocuk Gelişimi</v>
      </c>
      <c r="F40" t="str">
        <f t="shared" si="5"/>
        <v>HAYIR</v>
      </c>
      <c r="G40">
        <f>A40*N(DATA!E41)</f>
        <v>2</v>
      </c>
      <c r="H40">
        <f>A40*N(DATA!F41)</f>
        <v>1</v>
      </c>
      <c r="I40">
        <f>A40*N(DATA!G41)</f>
        <v>0</v>
      </c>
      <c r="J40">
        <f>A40*N(DATA!H41)</f>
        <v>0</v>
      </c>
      <c r="K40">
        <f t="shared" si="6"/>
        <v>2</v>
      </c>
      <c r="L40">
        <f t="shared" si="7"/>
        <v>1</v>
      </c>
      <c r="M40">
        <f t="shared" si="8"/>
        <v>1</v>
      </c>
      <c r="N40">
        <f t="shared" si="0"/>
        <v>1</v>
      </c>
      <c r="O40">
        <f t="shared" si="9"/>
        <v>0</v>
      </c>
      <c r="P40">
        <f t="shared" si="10"/>
        <v>0</v>
      </c>
      <c r="Q40">
        <f t="shared" si="11"/>
        <v>0</v>
      </c>
      <c r="R40" t="str">
        <f t="shared" si="12"/>
        <v>ÇANAKKALE SOSYAL BİLİMLER MYO</v>
      </c>
      <c r="X40" t="str">
        <v>Gıda Teknolojisi</v>
      </c>
      <c r="AO40" t="str">
        <v>Organik Tarım</v>
      </c>
      <c r="AU40">
        <v>31</v>
      </c>
    </row>
    <row r="41" spans="1:47" x14ac:dyDescent="0.35">
      <c r="A41">
        <f>IF(AND(DATA!A42&lt;&gt;"",TRIM(DATA!D42)&lt;&gt;""),1,0)</f>
        <v>1</v>
      </c>
      <c r="B41">
        <f>IF(A41=1,DATA!A42,"")</f>
        <v>102750605</v>
      </c>
      <c r="C41" t="str">
        <f>IF(A41=1,TRIM(DATA!B42),"")</f>
        <v>ÖNLİSANS</v>
      </c>
      <c r="D41" t="str">
        <f>IF(A41=1,TRIM(DATA!C42),"")</f>
        <v>ÇANAKKALE SOSYAL BİLİMLER MESLEK YÜKSEKOKULU</v>
      </c>
      <c r="E41" t="str">
        <f>IF(A41=1,TRIM(DATA!D42),"")</f>
        <v>Fotoğrafçılık ve Kameramanlık</v>
      </c>
      <c r="F41" t="str">
        <f t="shared" si="5"/>
        <v>HAYIR</v>
      </c>
      <c r="G41">
        <f>A41*N(DATA!E42)</f>
        <v>8</v>
      </c>
      <c r="H41">
        <f>A41*N(DATA!F42)</f>
        <v>4</v>
      </c>
      <c r="I41">
        <f>A41*N(DATA!G42)</f>
        <v>0</v>
      </c>
      <c r="J41">
        <f>A41*N(DATA!H42)</f>
        <v>0</v>
      </c>
      <c r="K41">
        <f t="shared" si="6"/>
        <v>8</v>
      </c>
      <c r="L41">
        <f t="shared" si="7"/>
        <v>4</v>
      </c>
      <c r="M41">
        <f t="shared" si="8"/>
        <v>4</v>
      </c>
      <c r="N41">
        <f t="shared" si="0"/>
        <v>1</v>
      </c>
      <c r="O41">
        <f t="shared" si="9"/>
        <v>0</v>
      </c>
      <c r="P41">
        <f t="shared" si="10"/>
        <v>0</v>
      </c>
      <c r="Q41">
        <f t="shared" si="11"/>
        <v>0</v>
      </c>
      <c r="R41" t="str">
        <f t="shared" si="12"/>
        <v>ÇANAKKALE SOSYAL BİLİMLER MYO</v>
      </c>
      <c r="X41" t="str">
        <v>Giyim Üretim Teknolojisi</v>
      </c>
      <c r="AO41" t="str">
        <v>Su Altı Teknolojisi</v>
      </c>
      <c r="AU41">
        <v>32</v>
      </c>
    </row>
    <row r="42" spans="1:47" x14ac:dyDescent="0.35">
      <c r="A42">
        <f>IF(AND(DATA!A43&lt;&gt;"",TRIM(DATA!D43)&lt;&gt;""),1,0)</f>
        <v>1</v>
      </c>
      <c r="B42">
        <f>IF(A42=1,DATA!A43,"")</f>
        <v>102750977</v>
      </c>
      <c r="C42" t="str">
        <f>IF(A42=1,TRIM(DATA!B43),"")</f>
        <v>ÖNLİSANS</v>
      </c>
      <c r="D42" t="str">
        <f>IF(A42=1,TRIM(DATA!C43),"")</f>
        <v>ÇANAKKALE SOSYAL BİLİMLER MESLEK YÜKSEKOKULU</v>
      </c>
      <c r="E42" t="str">
        <f>IF(A42=1,TRIM(DATA!D43),"")</f>
        <v>Halkla İlişkiler ve Tanıtım</v>
      </c>
      <c r="F42" t="str">
        <f t="shared" si="5"/>
        <v>HAYIR</v>
      </c>
      <c r="G42">
        <f>A42*N(DATA!E43)</f>
        <v>7</v>
      </c>
      <c r="H42">
        <f>A42*N(DATA!F43)</f>
        <v>6</v>
      </c>
      <c r="I42">
        <f>A42*N(DATA!G43)</f>
        <v>0</v>
      </c>
      <c r="J42">
        <f>A42*N(DATA!H43)</f>
        <v>0</v>
      </c>
      <c r="K42">
        <f t="shared" si="6"/>
        <v>7</v>
      </c>
      <c r="L42">
        <f t="shared" si="7"/>
        <v>6</v>
      </c>
      <c r="M42">
        <f t="shared" si="8"/>
        <v>1</v>
      </c>
      <c r="N42">
        <f t="shared" si="0"/>
        <v>1</v>
      </c>
      <c r="O42">
        <f t="shared" si="9"/>
        <v>0</v>
      </c>
      <c r="P42">
        <f t="shared" si="10"/>
        <v>0</v>
      </c>
      <c r="Q42">
        <f t="shared" si="11"/>
        <v>0</v>
      </c>
      <c r="R42" t="str">
        <f t="shared" si="12"/>
        <v>ÇANAKKALE SOSYAL BİLİMLER MYO</v>
      </c>
      <c r="X42" t="str">
        <v>Grafik Tasarımı</v>
      </c>
      <c r="AO42" t="str">
        <v>Felsefe</v>
      </c>
      <c r="AU42">
        <v>33</v>
      </c>
    </row>
    <row r="43" spans="1:47" x14ac:dyDescent="0.35">
      <c r="A43">
        <f>IF(AND(DATA!A44&lt;&gt;"",TRIM(DATA!D44)&lt;&gt;""),1,0)</f>
        <v>1</v>
      </c>
      <c r="B43">
        <f>IF(A43=1,DATA!A44,"")</f>
        <v>102750817</v>
      </c>
      <c r="C43" t="str">
        <f>IF(A43=1,TRIM(DATA!B44),"")</f>
        <v>ÖNLİSANS</v>
      </c>
      <c r="D43" t="str">
        <f>IF(A43=1,TRIM(DATA!C44),"")</f>
        <v>ÇANAKKALE SOSYAL BİLİMLER MESLEK YÜKSEKOKULU</v>
      </c>
      <c r="E43" t="str">
        <f>IF(A43=1,TRIM(DATA!D44),"")</f>
        <v>İşletme Yönetimi</v>
      </c>
      <c r="F43" t="str">
        <f t="shared" si="5"/>
        <v>HAYIR</v>
      </c>
      <c r="G43">
        <f>A43*N(DATA!E44)</f>
        <v>7</v>
      </c>
      <c r="H43">
        <f>A43*N(DATA!F44)</f>
        <v>7</v>
      </c>
      <c r="I43">
        <f>A43*N(DATA!G44)</f>
        <v>0</v>
      </c>
      <c r="J43">
        <f>A43*N(DATA!H44)</f>
        <v>0</v>
      </c>
      <c r="K43">
        <f t="shared" si="6"/>
        <v>7</v>
      </c>
      <c r="L43">
        <f t="shared" si="7"/>
        <v>7</v>
      </c>
      <c r="M43">
        <f t="shared" si="8"/>
        <v>0</v>
      </c>
      <c r="N43">
        <f t="shared" si="0"/>
        <v>1</v>
      </c>
      <c r="O43">
        <f t="shared" si="9"/>
        <v>1</v>
      </c>
      <c r="P43">
        <f t="shared" si="10"/>
        <v>0</v>
      </c>
      <c r="Q43">
        <f t="shared" si="11"/>
        <v>0</v>
      </c>
      <c r="R43" t="str">
        <f t="shared" si="12"/>
        <v>ÇANAKKALE SOSYAL BİLİMLER MYO</v>
      </c>
      <c r="X43" t="str">
        <v>Halkla İlişkiler ve Tanıtım</v>
      </c>
      <c r="AO43" t="str">
        <v>Finans ve Bankacılık</v>
      </c>
      <c r="AU43">
        <v>34</v>
      </c>
    </row>
    <row r="44" spans="1:47" x14ac:dyDescent="0.35">
      <c r="A44">
        <f>IF(AND(DATA!A45&lt;&gt;"",TRIM(DATA!D45)&lt;&gt;""),1,0)</f>
        <v>1</v>
      </c>
      <c r="B44">
        <f>IF(A44=1,DATA!A45,"")</f>
        <v>102790560</v>
      </c>
      <c r="C44" t="str">
        <f>IF(A44=1,TRIM(DATA!B45),"")</f>
        <v>ÖNLİSANS</v>
      </c>
      <c r="D44" t="str">
        <f>IF(A44=1,TRIM(DATA!C45),"")</f>
        <v>ÇANAKKALE TEKNİK BİLİMLER MESLEK YÜKSEKOKULU</v>
      </c>
      <c r="E44" t="str">
        <f>IF(A44=1,TRIM(DATA!D45),"")</f>
        <v>Alternatif Enerji Kaynakları Teknolojisi</v>
      </c>
      <c r="F44" t="str">
        <f t="shared" si="5"/>
        <v>HAYIR</v>
      </c>
      <c r="G44">
        <f>A44*N(DATA!E45)</f>
        <v>1</v>
      </c>
      <c r="H44">
        <f>A44*N(DATA!F45)</f>
        <v>1</v>
      </c>
      <c r="I44">
        <f>A44*N(DATA!G45)</f>
        <v>0</v>
      </c>
      <c r="J44">
        <f>A44*N(DATA!H45)</f>
        <v>0</v>
      </c>
      <c r="K44">
        <f t="shared" si="6"/>
        <v>1</v>
      </c>
      <c r="L44">
        <f t="shared" si="7"/>
        <v>1</v>
      </c>
      <c r="M44">
        <f t="shared" si="8"/>
        <v>0</v>
      </c>
      <c r="N44">
        <f t="shared" si="0"/>
        <v>1</v>
      </c>
      <c r="O44">
        <f t="shared" si="9"/>
        <v>1</v>
      </c>
      <c r="P44">
        <f t="shared" si="10"/>
        <v>0</v>
      </c>
      <c r="Q44">
        <f t="shared" si="11"/>
        <v>0</v>
      </c>
      <c r="R44" t="str">
        <f t="shared" si="12"/>
        <v>ÇANAKKALE TEKNİK BİLİMLER MYO</v>
      </c>
      <c r="X44" t="str">
        <v>Hemşirelik</v>
      </c>
      <c r="AO44" t="str">
        <v>Giyim Üretim Teknolojisi</v>
      </c>
      <c r="AU44">
        <v>103</v>
      </c>
    </row>
    <row r="45" spans="1:47" x14ac:dyDescent="0.35">
      <c r="A45">
        <f>IF(AND(DATA!A46&lt;&gt;"",TRIM(DATA!D46)&lt;&gt;""),1,0)</f>
        <v>1</v>
      </c>
      <c r="B45">
        <f>IF(A45=1,DATA!A46,"")</f>
        <v>102750095</v>
      </c>
      <c r="C45" t="str">
        <f>IF(A45=1,TRIM(DATA!B46),"")</f>
        <v>ÖNLİSANS</v>
      </c>
      <c r="D45" t="str">
        <f>IF(A45=1,TRIM(DATA!C46),"")</f>
        <v>ÇANAKKALE TEKNİK BİLİMLER MESLEK YÜKSEKOKULU</v>
      </c>
      <c r="E45" t="str">
        <f>IF(A45=1,TRIM(DATA!D46),"")</f>
        <v>Bilgisayar Programcılığı</v>
      </c>
      <c r="F45" t="str">
        <f t="shared" si="5"/>
        <v>HAYIR</v>
      </c>
      <c r="G45">
        <f>A45*N(DATA!E46)</f>
        <v>2</v>
      </c>
      <c r="H45">
        <f>A45*N(DATA!F46)</f>
        <v>2</v>
      </c>
      <c r="I45">
        <f>A45*N(DATA!G46)</f>
        <v>0</v>
      </c>
      <c r="J45">
        <f>A45*N(DATA!H46)</f>
        <v>0</v>
      </c>
      <c r="K45">
        <f t="shared" si="6"/>
        <v>2</v>
      </c>
      <c r="L45">
        <f t="shared" si="7"/>
        <v>2</v>
      </c>
      <c r="M45">
        <f t="shared" si="8"/>
        <v>0</v>
      </c>
      <c r="N45">
        <f t="shared" si="0"/>
        <v>1</v>
      </c>
      <c r="O45">
        <f t="shared" si="9"/>
        <v>1</v>
      </c>
      <c r="P45">
        <f t="shared" si="10"/>
        <v>0</v>
      </c>
      <c r="Q45">
        <f t="shared" si="11"/>
        <v>0</v>
      </c>
      <c r="R45" t="str">
        <f t="shared" si="12"/>
        <v>ÇANAKKALE TEKNİK BİLİMLER MYO</v>
      </c>
      <c r="X45" t="str">
        <v>İç Mekan Tasarımı</v>
      </c>
      <c r="AO45" t="str">
        <v>İnşaat Teknolojisi</v>
      </c>
      <c r="AU45">
        <v>105</v>
      </c>
    </row>
    <row r="46" spans="1:47" x14ac:dyDescent="0.35">
      <c r="A46">
        <f>IF(AND(DATA!A47&lt;&gt;"",TRIM(DATA!D47)&lt;&gt;""),1,0)</f>
        <v>1</v>
      </c>
      <c r="B46">
        <f>IF(A46=1,DATA!A47,"")</f>
        <v>102751542</v>
      </c>
      <c r="C46" t="str">
        <f>IF(A46=1,TRIM(DATA!B47),"")</f>
        <v>ÖNLİSANS</v>
      </c>
      <c r="D46" t="str">
        <f>IF(A46=1,TRIM(DATA!C47),"")</f>
        <v>ÇANAKKALE TEKNİK BİLİMLER MESLEK YÜKSEKOKULU</v>
      </c>
      <c r="E46" t="str">
        <f>IF(A46=1,TRIM(DATA!D47),"")</f>
        <v>Gıda Kalite Kontrolü ve Analizi</v>
      </c>
      <c r="F46" t="str">
        <f t="shared" si="5"/>
        <v>HAYIR</v>
      </c>
      <c r="G46">
        <f>A46*N(DATA!E47)</f>
        <v>4</v>
      </c>
      <c r="H46">
        <f>A46*N(DATA!F47)</f>
        <v>4</v>
      </c>
      <c r="I46">
        <f>A46*N(DATA!G47)</f>
        <v>0</v>
      </c>
      <c r="J46">
        <f>A46*N(DATA!H47)</f>
        <v>0</v>
      </c>
      <c r="K46">
        <f t="shared" si="6"/>
        <v>4</v>
      </c>
      <c r="L46">
        <f t="shared" si="7"/>
        <v>4</v>
      </c>
      <c r="M46">
        <f t="shared" si="8"/>
        <v>0</v>
      </c>
      <c r="N46">
        <f t="shared" si="0"/>
        <v>1</v>
      </c>
      <c r="O46">
        <f t="shared" si="9"/>
        <v>1</v>
      </c>
      <c r="P46">
        <f t="shared" si="10"/>
        <v>0</v>
      </c>
      <c r="Q46">
        <f t="shared" si="11"/>
        <v>0</v>
      </c>
      <c r="R46" t="str">
        <f t="shared" si="12"/>
        <v>ÇANAKKALE TEKNİK BİLİMLER MYO</v>
      </c>
      <c r="X46" t="str">
        <v>İktisat</v>
      </c>
      <c r="AO46" t="str">
        <v>İş Sağlığı ve Güvenliği</v>
      </c>
      <c r="AU46">
        <v>35</v>
      </c>
    </row>
    <row r="47" spans="1:47" x14ac:dyDescent="0.35">
      <c r="A47">
        <f>IF(AND(DATA!A48&lt;&gt;"",TRIM(DATA!D48)&lt;&gt;""),1,0)</f>
        <v>1</v>
      </c>
      <c r="B47">
        <f>IF(A47=1,DATA!A48,"")</f>
        <v>102751181</v>
      </c>
      <c r="C47" t="str">
        <f>IF(A47=1,TRIM(DATA!B48),"")</f>
        <v>ÖNLİSANS</v>
      </c>
      <c r="D47" t="str">
        <f>IF(A47=1,TRIM(DATA!C48),"")</f>
        <v>ÇANAKKALE TEKNİK BİLİMLER MESLEK YÜKSEKOKULU</v>
      </c>
      <c r="E47" t="str">
        <f>IF(A47=1,TRIM(DATA!D48),"")</f>
        <v>Giyim Üretim Teknolojisi</v>
      </c>
      <c r="F47" t="str">
        <f t="shared" si="5"/>
        <v>HAYIR</v>
      </c>
      <c r="G47">
        <f>A47*N(DATA!E48)</f>
        <v>5</v>
      </c>
      <c r="H47">
        <f>A47*N(DATA!F48)</f>
        <v>0</v>
      </c>
      <c r="I47">
        <f>A47*N(DATA!G48)</f>
        <v>0</v>
      </c>
      <c r="J47">
        <f>A47*N(DATA!H48)</f>
        <v>0</v>
      </c>
      <c r="K47">
        <f t="shared" si="6"/>
        <v>5</v>
      </c>
      <c r="L47">
        <f t="shared" si="7"/>
        <v>0</v>
      </c>
      <c r="M47">
        <f t="shared" si="8"/>
        <v>5</v>
      </c>
      <c r="N47">
        <f t="shared" si="0"/>
        <v>1</v>
      </c>
      <c r="O47">
        <f t="shared" si="9"/>
        <v>0</v>
      </c>
      <c r="P47">
        <f t="shared" si="10"/>
        <v>1</v>
      </c>
      <c r="Q47">
        <f t="shared" si="11"/>
        <v>0</v>
      </c>
      <c r="R47" t="str">
        <f t="shared" si="12"/>
        <v>ÇANAKKALE TEKNİK BİLİMLER MYO</v>
      </c>
      <c r="X47" t="str">
        <v>İktisat (İngilizce)</v>
      </c>
      <c r="AO47" t="str">
        <v>İşletme</v>
      </c>
      <c r="AU47">
        <v>37</v>
      </c>
    </row>
    <row r="48" spans="1:47" x14ac:dyDescent="0.35">
      <c r="A48">
        <f>IF(AND(DATA!A49&lt;&gt;"",TRIM(DATA!D49)&lt;&gt;""),1,0)</f>
        <v>1</v>
      </c>
      <c r="B48">
        <f>IF(A48=1,DATA!A49,"")</f>
        <v>102750623</v>
      </c>
      <c r="C48" t="str">
        <f>IF(A48=1,TRIM(DATA!B49),"")</f>
        <v>ÖNLİSANS</v>
      </c>
      <c r="D48" t="str">
        <f>IF(A48=1,TRIM(DATA!C49),"")</f>
        <v>ÇANAKKALE TEKNİK BİLİMLER MESLEK YÜKSEKOKULU</v>
      </c>
      <c r="E48" t="str">
        <f>IF(A48=1,TRIM(DATA!D49),"")</f>
        <v>Grafik Tasarımı</v>
      </c>
      <c r="F48" t="str">
        <f t="shared" si="5"/>
        <v>HAYIR</v>
      </c>
      <c r="G48">
        <f>A48*N(DATA!E49)</f>
        <v>4</v>
      </c>
      <c r="H48">
        <f>A48*N(DATA!F49)</f>
        <v>1</v>
      </c>
      <c r="I48">
        <f>A48*N(DATA!G49)</f>
        <v>0</v>
      </c>
      <c r="J48">
        <f>A48*N(DATA!H49)</f>
        <v>0</v>
      </c>
      <c r="K48">
        <f t="shared" si="6"/>
        <v>4</v>
      </c>
      <c r="L48">
        <f t="shared" si="7"/>
        <v>1</v>
      </c>
      <c r="M48">
        <f t="shared" si="8"/>
        <v>3</v>
      </c>
      <c r="N48">
        <f t="shared" si="0"/>
        <v>1</v>
      </c>
      <c r="O48">
        <f t="shared" si="9"/>
        <v>0</v>
      </c>
      <c r="P48">
        <f t="shared" si="10"/>
        <v>0</v>
      </c>
      <c r="Q48">
        <f t="shared" si="11"/>
        <v>0</v>
      </c>
      <c r="R48" t="str">
        <f t="shared" si="12"/>
        <v>ÇANAKKALE TEKNİK BİLİMLER MYO</v>
      </c>
      <c r="X48" t="str">
        <v>İlahiyat</v>
      </c>
      <c r="AO48" t="str">
        <v>Madencilik Teknolojisi</v>
      </c>
      <c r="AU48">
        <v>38</v>
      </c>
    </row>
    <row r="49" spans="1:47" x14ac:dyDescent="0.35">
      <c r="A49">
        <f>IF(AND(DATA!A50&lt;&gt;"",TRIM(DATA!D50)&lt;&gt;""),1,0)</f>
        <v>1</v>
      </c>
      <c r="B49">
        <f>IF(A49=1,DATA!A50,"")</f>
        <v>102790292</v>
      </c>
      <c r="C49" t="str">
        <f>IF(A49=1,TRIM(DATA!B50),"")</f>
        <v>ÖNLİSANS</v>
      </c>
      <c r="D49" t="str">
        <f>IF(A49=1,TRIM(DATA!C50),"")</f>
        <v>ÇANAKKALE TEKNİK BİLİMLER MESLEK YÜKSEKOKULU</v>
      </c>
      <c r="E49" t="str">
        <f>IF(A49=1,TRIM(DATA!D50),"")</f>
        <v>İç Mekan Tasarımı</v>
      </c>
      <c r="F49" t="str">
        <f t="shared" si="5"/>
        <v>HAYIR</v>
      </c>
      <c r="G49">
        <f>A49*N(DATA!E50)</f>
        <v>4</v>
      </c>
      <c r="H49">
        <f>A49*N(DATA!F50)</f>
        <v>1</v>
      </c>
      <c r="I49">
        <f>A49*N(DATA!G50)</f>
        <v>0</v>
      </c>
      <c r="J49">
        <f>A49*N(DATA!H50)</f>
        <v>0</v>
      </c>
      <c r="K49">
        <f t="shared" si="6"/>
        <v>4</v>
      </c>
      <c r="L49">
        <f t="shared" si="7"/>
        <v>1</v>
      </c>
      <c r="M49">
        <f t="shared" si="8"/>
        <v>3</v>
      </c>
      <c r="N49">
        <f t="shared" si="0"/>
        <v>1</v>
      </c>
      <c r="O49">
        <f t="shared" si="9"/>
        <v>0</v>
      </c>
      <c r="P49">
        <f t="shared" si="10"/>
        <v>0</v>
      </c>
      <c r="Q49">
        <f t="shared" si="11"/>
        <v>0</v>
      </c>
      <c r="R49" t="str">
        <f t="shared" si="12"/>
        <v>ÇANAKKALE TEKNİK BİLİMLER MYO</v>
      </c>
      <c r="X49" t="str">
        <v>İlköğretim Matematik Öğretmenliği</v>
      </c>
      <c r="AO49" t="str">
        <v>Ormancılık ve Orman Ürünleri</v>
      </c>
      <c r="AU49">
        <v>39</v>
      </c>
    </row>
    <row r="50" spans="1:47" x14ac:dyDescent="0.35">
      <c r="A50">
        <f>IF(AND(DATA!A51&lt;&gt;"",TRIM(DATA!D51)&lt;&gt;""),1,0)</f>
        <v>1</v>
      </c>
      <c r="B50">
        <f>IF(A50=1,DATA!A51,"")</f>
        <v>102790567</v>
      </c>
      <c r="C50" t="str">
        <f>IF(A50=1,TRIM(DATA!B51),"")</f>
        <v>ÖNLİSANS</v>
      </c>
      <c r="D50" t="str">
        <f>IF(A50=1,TRIM(DATA!C51),"")</f>
        <v>ÇANAKKALE TEKNİK BİLİMLER MESLEK YÜKSEKOKULU</v>
      </c>
      <c r="E50" t="str">
        <f>IF(A50=1,TRIM(DATA!D51),"")</f>
        <v>İnsansız Araç Teknikerliği</v>
      </c>
      <c r="F50" t="str">
        <f t="shared" si="5"/>
        <v>HAYIR</v>
      </c>
      <c r="G50">
        <f>A50*N(DATA!E51)</f>
        <v>4</v>
      </c>
      <c r="H50">
        <f>A50*N(DATA!F51)</f>
        <v>1</v>
      </c>
      <c r="I50">
        <f>A50*N(DATA!G51)</f>
        <v>0</v>
      </c>
      <c r="J50">
        <f>A50*N(DATA!H51)</f>
        <v>0</v>
      </c>
      <c r="K50">
        <f t="shared" si="6"/>
        <v>4</v>
      </c>
      <c r="L50">
        <f t="shared" si="7"/>
        <v>1</v>
      </c>
      <c r="M50">
        <f t="shared" si="8"/>
        <v>3</v>
      </c>
      <c r="N50">
        <f t="shared" si="0"/>
        <v>1</v>
      </c>
      <c r="O50">
        <f t="shared" si="9"/>
        <v>0</v>
      </c>
      <c r="P50">
        <f t="shared" si="10"/>
        <v>0</v>
      </c>
      <c r="Q50">
        <f t="shared" si="11"/>
        <v>0</v>
      </c>
      <c r="R50" t="str">
        <f t="shared" si="12"/>
        <v>ÇANAKKALE TEKNİK BİLİMLER MYO</v>
      </c>
      <c r="X50" t="str">
        <v>İngiliz Dili ve Edebiyatı</v>
      </c>
      <c r="AO50" t="str">
        <v>Sondaj Teknolojisi</v>
      </c>
      <c r="AU50">
        <v>40</v>
      </c>
    </row>
    <row r="51" spans="1:47" x14ac:dyDescent="0.35">
      <c r="A51">
        <f>IF(AND(DATA!A52&lt;&gt;"",TRIM(DATA!D52)&lt;&gt;""),1,0)</f>
        <v>1</v>
      </c>
      <c r="B51">
        <f>IF(A51=1,DATA!A52,"")</f>
        <v>102750968</v>
      </c>
      <c r="C51" t="str">
        <f>IF(A51=1,TRIM(DATA!B52),"")</f>
        <v>ÖNLİSANS</v>
      </c>
      <c r="D51" t="str">
        <f>IF(A51=1,TRIM(DATA!C52),"")</f>
        <v>ÇANAKKALE TEKNİK BİLİMLER MESLEK YÜKSEKOKULU</v>
      </c>
      <c r="E51" t="str">
        <f>IF(A51=1,TRIM(DATA!D52),"")</f>
        <v>İnşaat Teknolojisi</v>
      </c>
      <c r="F51" t="str">
        <f t="shared" si="5"/>
        <v>HAYIR</v>
      </c>
      <c r="G51">
        <f>A51*N(DATA!E52)</f>
        <v>5</v>
      </c>
      <c r="H51">
        <f>A51*N(DATA!F52)</f>
        <v>2</v>
      </c>
      <c r="I51">
        <f>A51*N(DATA!G52)</f>
        <v>0</v>
      </c>
      <c r="J51">
        <f>A51*N(DATA!H52)</f>
        <v>0</v>
      </c>
      <c r="K51">
        <f t="shared" si="6"/>
        <v>5</v>
      </c>
      <c r="L51">
        <f t="shared" si="7"/>
        <v>2</v>
      </c>
      <c r="M51">
        <f t="shared" si="8"/>
        <v>3</v>
      </c>
      <c r="N51">
        <f t="shared" si="0"/>
        <v>1</v>
      </c>
      <c r="O51">
        <f t="shared" si="9"/>
        <v>0</v>
      </c>
      <c r="P51">
        <f t="shared" si="10"/>
        <v>0</v>
      </c>
      <c r="Q51">
        <f t="shared" si="11"/>
        <v>0</v>
      </c>
      <c r="R51" t="str">
        <f t="shared" si="12"/>
        <v>ÇANAKKALE TEKNİK BİLİMLER MYO</v>
      </c>
      <c r="X51" t="str">
        <v>İnsan Kaynakları Yönetimi</v>
      </c>
      <c r="AO51" t="str">
        <v>Uluslararası Ticaret ve Lojistik</v>
      </c>
      <c r="AU51">
        <v>41</v>
      </c>
    </row>
    <row r="52" spans="1:47" x14ac:dyDescent="0.35">
      <c r="A52">
        <f>IF(AND(DATA!A53&lt;&gt;"",TRIM(DATA!D53)&lt;&gt;""),1,0)</f>
        <v>1</v>
      </c>
      <c r="B52">
        <f>IF(A52=1,DATA!A53,"")</f>
        <v>102790574</v>
      </c>
      <c r="C52" t="str">
        <f>IF(A52=1,TRIM(DATA!B53),"")</f>
        <v>ÖNLİSANS</v>
      </c>
      <c r="D52" t="str">
        <f>IF(A52=1,TRIM(DATA!C53),"")</f>
        <v>ÇANAKKALE TEKNİK BİLİMLER MESLEK YÜKSEKOKULU</v>
      </c>
      <c r="E52" t="str">
        <f>IF(A52=1,TRIM(DATA!D53),"")</f>
        <v>Mobil Teknolojileri</v>
      </c>
      <c r="F52" t="str">
        <f t="shared" si="5"/>
        <v>HAYIR</v>
      </c>
      <c r="G52">
        <f>A52*N(DATA!E53)</f>
        <v>2</v>
      </c>
      <c r="H52">
        <f>A52*N(DATA!F53)</f>
        <v>2</v>
      </c>
      <c r="I52">
        <f>A52*N(DATA!G53)</f>
        <v>1</v>
      </c>
      <c r="J52">
        <f>A52*N(DATA!H53)</f>
        <v>1</v>
      </c>
      <c r="K52">
        <f t="shared" si="6"/>
        <v>3</v>
      </c>
      <c r="L52">
        <f t="shared" si="7"/>
        <v>3</v>
      </c>
      <c r="M52">
        <f t="shared" si="8"/>
        <v>0</v>
      </c>
      <c r="N52">
        <f t="shared" si="0"/>
        <v>1</v>
      </c>
      <c r="O52">
        <f t="shared" si="9"/>
        <v>1</v>
      </c>
      <c r="P52">
        <f t="shared" si="10"/>
        <v>0</v>
      </c>
      <c r="Q52">
        <f t="shared" si="11"/>
        <v>0</v>
      </c>
      <c r="R52" t="str">
        <f t="shared" si="12"/>
        <v>ÇANAKKALE TEKNİK BİLİMLER MYO</v>
      </c>
      <c r="X52" t="str">
        <v>İnsansız Araç Teknikerliği</v>
      </c>
      <c r="AO52" t="str">
        <v>Geleneksel El Sanatları</v>
      </c>
      <c r="AU52">
        <v>42</v>
      </c>
    </row>
    <row r="53" spans="1:47" x14ac:dyDescent="0.35">
      <c r="A53">
        <f>IF(AND(DATA!A54&lt;&gt;"",TRIM(DATA!D54)&lt;&gt;""),1,0)</f>
        <v>1</v>
      </c>
      <c r="B53">
        <f>IF(A53=1,DATA!A54,"")</f>
        <v>102790581</v>
      </c>
      <c r="C53" t="str">
        <f>IF(A53=1,TRIM(DATA!B54),"")</f>
        <v>ÖNLİSANS</v>
      </c>
      <c r="D53" t="str">
        <f>IF(A53=1,TRIM(DATA!C54),"")</f>
        <v>ÇANAKKALE TEKNİK BİLİMLER MESLEK YÜKSEKOKULU</v>
      </c>
      <c r="E53" t="str">
        <f>IF(A53=1,TRIM(DATA!D54),"")</f>
        <v>Otonom Sistemler Teknikerliği</v>
      </c>
      <c r="F53" t="str">
        <f t="shared" si="5"/>
        <v>HAYIR</v>
      </c>
      <c r="G53">
        <f>A53*N(DATA!E54)</f>
        <v>1</v>
      </c>
      <c r="H53">
        <f>A53*N(DATA!F54)</f>
        <v>0</v>
      </c>
      <c r="I53">
        <f>A53*N(DATA!G54)</f>
        <v>1</v>
      </c>
      <c r="J53">
        <f>A53*N(DATA!H54)</f>
        <v>1</v>
      </c>
      <c r="K53">
        <f t="shared" si="6"/>
        <v>2</v>
      </c>
      <c r="L53">
        <f t="shared" si="7"/>
        <v>1</v>
      </c>
      <c r="M53">
        <f t="shared" si="8"/>
        <v>1</v>
      </c>
      <c r="N53">
        <f t="shared" si="0"/>
        <v>1</v>
      </c>
      <c r="O53">
        <f t="shared" si="9"/>
        <v>0</v>
      </c>
      <c r="P53">
        <f t="shared" si="10"/>
        <v>0</v>
      </c>
      <c r="Q53">
        <f t="shared" si="11"/>
        <v>0</v>
      </c>
      <c r="R53" t="str">
        <f t="shared" si="12"/>
        <v>ÇANAKKALE TEKNİK BİLİMLER MYO</v>
      </c>
      <c r="X53" t="str">
        <v>İnşaat Teknolojisi</v>
      </c>
      <c r="AO53" t="str">
        <v>Gemi İnşaatı</v>
      </c>
      <c r="AU53">
        <v>43</v>
      </c>
    </row>
    <row r="54" spans="1:47" x14ac:dyDescent="0.35">
      <c r="A54">
        <f>IF(AND(DATA!A55&lt;&gt;"",TRIM(DATA!D55)&lt;&gt;""),1,0)</f>
        <v>1</v>
      </c>
      <c r="B54">
        <f>IF(A54=1,DATA!A55,"")</f>
        <v>102790588</v>
      </c>
      <c r="C54" t="str">
        <f>IF(A54=1,TRIM(DATA!B55),"")</f>
        <v>ÖNLİSANS</v>
      </c>
      <c r="D54" t="str">
        <f>IF(A54=1,TRIM(DATA!C55),"")</f>
        <v>ÇANAKKALE TEKNİK BİLİMLER MESLEK YÜKSEKOKULU</v>
      </c>
      <c r="E54" t="str">
        <f>IF(A54=1,TRIM(DATA!D55),"")</f>
        <v>Oyun Geliştirme ve Programlama</v>
      </c>
      <c r="F54" t="str">
        <f t="shared" si="5"/>
        <v>HAYIR</v>
      </c>
      <c r="G54">
        <f>A54*N(DATA!E55)</f>
        <v>1</v>
      </c>
      <c r="H54">
        <f>A54*N(DATA!F55)</f>
        <v>1</v>
      </c>
      <c r="I54">
        <f>A54*N(DATA!G55)</f>
        <v>1</v>
      </c>
      <c r="J54">
        <f>A54*N(DATA!H55)</f>
        <v>1</v>
      </c>
      <c r="K54">
        <f t="shared" si="6"/>
        <v>2</v>
      </c>
      <c r="L54">
        <f t="shared" si="7"/>
        <v>2</v>
      </c>
      <c r="M54">
        <f t="shared" si="8"/>
        <v>0</v>
      </c>
      <c r="N54">
        <f t="shared" si="0"/>
        <v>1</v>
      </c>
      <c r="O54">
        <f t="shared" si="9"/>
        <v>1</v>
      </c>
      <c r="P54">
        <f t="shared" si="10"/>
        <v>0</v>
      </c>
      <c r="Q54">
        <f t="shared" si="11"/>
        <v>0</v>
      </c>
      <c r="R54" t="str">
        <f t="shared" si="12"/>
        <v>ÇANAKKALE TEKNİK BİLİMLER MYO</v>
      </c>
      <c r="X54" t="str">
        <v>İstatistik</v>
      </c>
      <c r="AO54" t="str">
        <v>Grafik Tasarımı</v>
      </c>
      <c r="AU54">
        <v>44</v>
      </c>
    </row>
    <row r="55" spans="1:47" x14ac:dyDescent="0.35">
      <c r="A55">
        <f>IF(AND(DATA!A56&lt;&gt;"",TRIM(DATA!D56)&lt;&gt;""),1,0)</f>
        <v>1</v>
      </c>
      <c r="B55">
        <f>IF(A55=1,DATA!A56,"")</f>
        <v>102790595</v>
      </c>
      <c r="C55" t="str">
        <f>IF(A55=1,TRIM(DATA!B56),"")</f>
        <v>ÖNLİSANS</v>
      </c>
      <c r="D55" t="str">
        <f>IF(A55=1,TRIM(DATA!C56),"")</f>
        <v>ÇANAKKALE TEKNİK BİLİMLER MESLEK YÜKSEKOKULU</v>
      </c>
      <c r="E55" t="str">
        <f>IF(A55=1,TRIM(DATA!D56),"")</f>
        <v>Robotik ve Yapay Zeka</v>
      </c>
      <c r="F55" t="str">
        <f t="shared" si="5"/>
        <v>HAYIR</v>
      </c>
      <c r="G55">
        <f>A55*N(DATA!E56)</f>
        <v>1</v>
      </c>
      <c r="H55">
        <f>A55*N(DATA!F56)</f>
        <v>1</v>
      </c>
      <c r="I55">
        <f>A55*N(DATA!G56)</f>
        <v>0</v>
      </c>
      <c r="J55">
        <f>A55*N(DATA!H56)</f>
        <v>0</v>
      </c>
      <c r="K55">
        <f t="shared" si="6"/>
        <v>1</v>
      </c>
      <c r="L55">
        <f t="shared" si="7"/>
        <v>1</v>
      </c>
      <c r="M55">
        <f t="shared" si="8"/>
        <v>0</v>
      </c>
      <c r="N55">
        <f t="shared" si="0"/>
        <v>1</v>
      </c>
      <c r="O55">
        <f t="shared" si="9"/>
        <v>1</v>
      </c>
      <c r="P55">
        <f t="shared" si="10"/>
        <v>0</v>
      </c>
      <c r="Q55">
        <f t="shared" si="11"/>
        <v>0</v>
      </c>
      <c r="R55" t="str">
        <f t="shared" si="12"/>
        <v>ÇANAKKALE TEKNİK BİLİMLER MYO</v>
      </c>
      <c r="X55" t="str">
        <v>İş Sağlığı ve Güvenliği</v>
      </c>
      <c r="AO55" t="str">
        <v>İç Mekan Tasarımı</v>
      </c>
      <c r="AU55">
        <v>45</v>
      </c>
    </row>
    <row r="56" spans="1:47" x14ac:dyDescent="0.35">
      <c r="A56">
        <f>IF(AND(DATA!A57&lt;&gt;"",TRIM(DATA!D57)&lt;&gt;""),1,0)</f>
        <v>1</v>
      </c>
      <c r="B56">
        <f>IF(A56=1,DATA!A57,"")</f>
        <v>102790602</v>
      </c>
      <c r="C56" t="str">
        <f>IF(A56=1,TRIM(DATA!B57),"")</f>
        <v>ÖNLİSANS</v>
      </c>
      <c r="D56" t="str">
        <f>IF(A56=1,TRIM(DATA!C57),"")</f>
        <v>ÇANAKKALE TEKNİK BİLİMLER MESLEK YÜKSEKOKULU</v>
      </c>
      <c r="E56" t="str">
        <f>IF(A56=1,TRIM(DATA!D57),"")</f>
        <v>Talaşlı Üretim Teknikerliği</v>
      </c>
      <c r="F56" t="str">
        <f t="shared" si="5"/>
        <v>HAYIR</v>
      </c>
      <c r="G56">
        <f>A56*N(DATA!E57)</f>
        <v>9</v>
      </c>
      <c r="H56">
        <f>A56*N(DATA!F57)</f>
        <v>9</v>
      </c>
      <c r="I56">
        <f>A56*N(DATA!G57)</f>
        <v>0</v>
      </c>
      <c r="J56">
        <f>A56*N(DATA!H57)</f>
        <v>0</v>
      </c>
      <c r="K56">
        <f t="shared" si="6"/>
        <v>9</v>
      </c>
      <c r="L56">
        <f t="shared" si="7"/>
        <v>9</v>
      </c>
      <c r="M56">
        <f t="shared" si="8"/>
        <v>0</v>
      </c>
      <c r="N56">
        <f t="shared" si="0"/>
        <v>1</v>
      </c>
      <c r="O56">
        <f t="shared" si="9"/>
        <v>1</v>
      </c>
      <c r="P56">
        <f t="shared" si="10"/>
        <v>0</v>
      </c>
      <c r="Q56">
        <f t="shared" si="11"/>
        <v>0</v>
      </c>
      <c r="R56" t="str">
        <f t="shared" si="12"/>
        <v>ÇANAKKALE TEKNİK BİLİMLER MYO</v>
      </c>
      <c r="X56" t="str">
        <v>İşletme</v>
      </c>
      <c r="AO56" t="str">
        <v>İnsansız Araç Teknikerliği</v>
      </c>
      <c r="AU56">
        <v>46</v>
      </c>
    </row>
    <row r="57" spans="1:47" x14ac:dyDescent="0.35">
      <c r="A57">
        <f>IF(AND(DATA!A58&lt;&gt;"",TRIM(DATA!D58)&lt;&gt;""),1,0)</f>
        <v>1</v>
      </c>
      <c r="B57">
        <f>IF(A57=1,DATA!A58,"")</f>
        <v>102790609</v>
      </c>
      <c r="C57" t="str">
        <f>IF(A57=1,TRIM(DATA!B58),"")</f>
        <v>ÖNLİSANS</v>
      </c>
      <c r="D57" t="str">
        <f>IF(A57=1,TRIM(DATA!C58),"")</f>
        <v>ÇANAKKALE TEKNİK BİLİMLER MESLEK YÜKSEKOKULU</v>
      </c>
      <c r="E57" t="str">
        <f>IF(A57=1,TRIM(DATA!D58),"")</f>
        <v>Yapı Yüzeyi Tasarım Teknikerliği</v>
      </c>
      <c r="F57" t="str">
        <f t="shared" si="5"/>
        <v>HAYIR</v>
      </c>
      <c r="G57">
        <f>A57*N(DATA!E58)</f>
        <v>4</v>
      </c>
      <c r="H57">
        <f>A57*N(DATA!F58)</f>
        <v>4</v>
      </c>
      <c r="I57">
        <f>A57*N(DATA!G58)</f>
        <v>0</v>
      </c>
      <c r="J57">
        <f>A57*N(DATA!H58)</f>
        <v>0</v>
      </c>
      <c r="K57">
        <f t="shared" si="6"/>
        <v>4</v>
      </c>
      <c r="L57">
        <f t="shared" si="7"/>
        <v>4</v>
      </c>
      <c r="M57">
        <f t="shared" si="8"/>
        <v>0</v>
      </c>
      <c r="N57">
        <f t="shared" si="0"/>
        <v>1</v>
      </c>
      <c r="O57">
        <f t="shared" si="9"/>
        <v>1</v>
      </c>
      <c r="P57">
        <f t="shared" si="10"/>
        <v>0</v>
      </c>
      <c r="Q57">
        <f t="shared" si="11"/>
        <v>0</v>
      </c>
      <c r="R57" t="str">
        <f t="shared" si="12"/>
        <v>ÇANAKKALE TEKNİK BİLİMLER MYO</v>
      </c>
      <c r="X57" t="str">
        <v>İşletme (İngilizce)</v>
      </c>
      <c r="AO57" t="str">
        <v>Sanat Tarihi</v>
      </c>
      <c r="AU57">
        <v>47</v>
      </c>
    </row>
    <row r="58" spans="1:47" x14ac:dyDescent="0.35">
      <c r="A58">
        <f>IF(AND(DATA!A59&lt;&gt;"",TRIM(DATA!D59)&lt;&gt;""),1,0)</f>
        <v>1</v>
      </c>
      <c r="B58">
        <f>IF(A58=1,DATA!A59,"")</f>
        <v>102790371</v>
      </c>
      <c r="C58" t="str">
        <f>IF(A58=1,TRIM(DATA!B59),"")</f>
        <v>ÖNLİSANS</v>
      </c>
      <c r="D58" t="str">
        <f>IF(A58=1,TRIM(DATA!C59),"")</f>
        <v>DENİZCİLİK MESLEK YÜKSEKOKULU</v>
      </c>
      <c r="E58" t="str">
        <f>IF(A58=1,TRIM(DATA!D59),"")</f>
        <v>Gemi İnşaatı</v>
      </c>
      <c r="F58" t="str">
        <f t="shared" si="5"/>
        <v>HAYIR</v>
      </c>
      <c r="G58">
        <f>A58*N(DATA!E59)</f>
        <v>3</v>
      </c>
      <c r="H58">
        <f>A58*N(DATA!F59)</f>
        <v>2</v>
      </c>
      <c r="I58">
        <f>A58*N(DATA!G59)</f>
        <v>1</v>
      </c>
      <c r="J58">
        <f>A58*N(DATA!H59)</f>
        <v>1</v>
      </c>
      <c r="K58">
        <f t="shared" si="6"/>
        <v>4</v>
      </c>
      <c r="L58">
        <f t="shared" si="7"/>
        <v>3</v>
      </c>
      <c r="M58">
        <f t="shared" si="8"/>
        <v>1</v>
      </c>
      <c r="N58">
        <f t="shared" si="0"/>
        <v>1</v>
      </c>
      <c r="O58">
        <f t="shared" si="9"/>
        <v>0</v>
      </c>
      <c r="P58">
        <f t="shared" si="10"/>
        <v>0</v>
      </c>
      <c r="Q58">
        <f t="shared" si="11"/>
        <v>0</v>
      </c>
      <c r="R58" t="str">
        <f t="shared" si="12"/>
        <v>DENİZCİLİK MYO</v>
      </c>
      <c r="X58" t="str">
        <v>İşletme Yönetimi</v>
      </c>
      <c r="AO58" t="str">
        <v>Siyaset Bilimi ve Kamu Yönetimi</v>
      </c>
      <c r="AU58">
        <v>48</v>
      </c>
    </row>
    <row r="59" spans="1:47" x14ac:dyDescent="0.35">
      <c r="A59">
        <f>IF(AND(DATA!A60&lt;&gt;"",TRIM(DATA!D60)&lt;&gt;""),1,0)</f>
        <v>1</v>
      </c>
      <c r="B59">
        <f>IF(A59=1,DATA!A60,"")</f>
        <v>102790385</v>
      </c>
      <c r="C59" t="str">
        <f>IF(A59=1,TRIM(DATA!B60),"")</f>
        <v>ÖNLİSANS</v>
      </c>
      <c r="D59" t="str">
        <f>IF(A59=1,TRIM(DATA!C60),"")</f>
        <v>DENİZCİLİK MESLEK YÜKSEKOKULU</v>
      </c>
      <c r="E59" t="str">
        <f>IF(A59=1,TRIM(DATA!D60),"")</f>
        <v>Su Altı Kaynak Teknolojisi</v>
      </c>
      <c r="F59" t="str">
        <f t="shared" si="5"/>
        <v>HAYIR</v>
      </c>
      <c r="G59">
        <f>A59*N(DATA!E60)</f>
        <v>11</v>
      </c>
      <c r="H59">
        <f>A59*N(DATA!F60)</f>
        <v>3</v>
      </c>
      <c r="I59">
        <f>A59*N(DATA!G60)</f>
        <v>1</v>
      </c>
      <c r="J59">
        <f>A59*N(DATA!H60)</f>
        <v>1</v>
      </c>
      <c r="K59">
        <f t="shared" si="6"/>
        <v>12</v>
      </c>
      <c r="L59">
        <f t="shared" si="7"/>
        <v>4</v>
      </c>
      <c r="M59">
        <f t="shared" si="8"/>
        <v>8</v>
      </c>
      <c r="N59">
        <f t="shared" si="0"/>
        <v>1</v>
      </c>
      <c r="O59">
        <f t="shared" si="9"/>
        <v>0</v>
      </c>
      <c r="P59">
        <f t="shared" si="10"/>
        <v>0</v>
      </c>
      <c r="Q59">
        <f t="shared" si="11"/>
        <v>0</v>
      </c>
      <c r="R59" t="str">
        <f t="shared" si="12"/>
        <v>DENİZCİLİK MYO</v>
      </c>
      <c r="X59" t="str">
        <v>Kamu Yönetimi</v>
      </c>
      <c r="AO59" t="str">
        <v>Uluslararası İlişkiler</v>
      </c>
      <c r="AU59">
        <v>49</v>
      </c>
    </row>
    <row r="60" spans="1:47" x14ac:dyDescent="0.35">
      <c r="A60">
        <f>IF(AND(DATA!A61&lt;&gt;"",TRIM(DATA!D61)&lt;&gt;""),1,0)</f>
        <v>1</v>
      </c>
      <c r="B60">
        <f>IF(A60=1,DATA!A61,"")</f>
        <v>102790392</v>
      </c>
      <c r="C60" t="str">
        <f>IF(A60=1,TRIM(DATA!B61),"")</f>
        <v>ÖNLİSANS</v>
      </c>
      <c r="D60" t="str">
        <f>IF(A60=1,TRIM(DATA!C61),"")</f>
        <v>DENİZCİLİK MESLEK YÜKSEKOKULU</v>
      </c>
      <c r="E60" t="str">
        <f>IF(A60=1,TRIM(DATA!D61),"")</f>
        <v>Su Altı Teknolojisi</v>
      </c>
      <c r="F60" t="str">
        <f t="shared" si="5"/>
        <v>HAYIR</v>
      </c>
      <c r="G60">
        <f>A60*N(DATA!E61)</f>
        <v>5</v>
      </c>
      <c r="H60">
        <f>A60*N(DATA!F61)</f>
        <v>2</v>
      </c>
      <c r="I60">
        <f>A60*N(DATA!G61)</f>
        <v>1</v>
      </c>
      <c r="J60">
        <f>A60*N(DATA!H61)</f>
        <v>1</v>
      </c>
      <c r="K60">
        <f t="shared" si="6"/>
        <v>6</v>
      </c>
      <c r="L60">
        <f t="shared" si="7"/>
        <v>3</v>
      </c>
      <c r="M60">
        <f t="shared" si="8"/>
        <v>3</v>
      </c>
      <c r="N60">
        <f t="shared" si="0"/>
        <v>1</v>
      </c>
      <c r="O60">
        <f t="shared" si="9"/>
        <v>0</v>
      </c>
      <c r="P60">
        <f t="shared" si="10"/>
        <v>0</v>
      </c>
      <c r="Q60">
        <f t="shared" si="11"/>
        <v>0</v>
      </c>
      <c r="R60" t="str">
        <f t="shared" si="12"/>
        <v>DENİZCİLİK MYO</v>
      </c>
      <c r="X60" t="str">
        <v>Karbon Yönetimi Teknikerliği</v>
      </c>
      <c r="AO60" t="str">
        <v>Uluslararası Ticaret ve İşletmecilik</v>
      </c>
      <c r="AU60">
        <v>50</v>
      </c>
    </row>
    <row r="61" spans="1:47" x14ac:dyDescent="0.35">
      <c r="A61">
        <f>IF(AND(DATA!A62&lt;&gt;"",TRIM(DATA!D62)&lt;&gt;""),1,0)</f>
        <v>1</v>
      </c>
      <c r="B61">
        <f>IF(A61=1,DATA!A62,"")</f>
        <v>102790399</v>
      </c>
      <c r="C61" t="str">
        <f>IF(A61=1,TRIM(DATA!B62),"")</f>
        <v>ÖNLİSANS</v>
      </c>
      <c r="D61" t="str">
        <f>IF(A61=1,TRIM(DATA!C62),"")</f>
        <v>EZİNE GIDA İHTİSAS ORGANİZE SANAYİ BÖLGESİ MESLEK YÜKSEKOKULU</v>
      </c>
      <c r="E61" t="str">
        <f>IF(A61=1,TRIM(DATA!D62),"")</f>
        <v>Dış Ticaret</v>
      </c>
      <c r="F61" t="str">
        <f t="shared" si="5"/>
        <v>HAYIR</v>
      </c>
      <c r="G61">
        <f>A61*N(DATA!E62)</f>
        <v>3</v>
      </c>
      <c r="H61">
        <f>A61*N(DATA!F62)</f>
        <v>3</v>
      </c>
      <c r="I61">
        <f>A61*N(DATA!G62)</f>
        <v>0</v>
      </c>
      <c r="J61">
        <f>A61*N(DATA!H62)</f>
        <v>0</v>
      </c>
      <c r="K61">
        <f t="shared" si="6"/>
        <v>3</v>
      </c>
      <c r="L61">
        <f t="shared" si="7"/>
        <v>3</v>
      </c>
      <c r="M61">
        <f t="shared" si="8"/>
        <v>0</v>
      </c>
      <c r="N61">
        <f t="shared" si="0"/>
        <v>1</v>
      </c>
      <c r="O61">
        <f t="shared" si="9"/>
        <v>1</v>
      </c>
      <c r="P61">
        <f t="shared" si="10"/>
        <v>0</v>
      </c>
      <c r="Q61">
        <f t="shared" si="11"/>
        <v>0</v>
      </c>
      <c r="R61" t="str">
        <f t="shared" si="12"/>
        <v>EZİNE GIDA İHTİSAS OSB MYO</v>
      </c>
      <c r="X61" t="str">
        <v>Kimya</v>
      </c>
      <c r="AO61" t="str">
        <v>Yapı Yüzeyi Tasarım Teknikerliği</v>
      </c>
      <c r="AU61">
        <v>51</v>
      </c>
    </row>
    <row r="62" spans="1:47" x14ac:dyDescent="0.35">
      <c r="A62">
        <f>IF(AND(DATA!A63&lt;&gt;"",TRIM(DATA!D63)&lt;&gt;""),1,0)</f>
        <v>1</v>
      </c>
      <c r="B62">
        <f>IF(A62=1,DATA!A63,"")</f>
        <v>102790406</v>
      </c>
      <c r="C62" t="str">
        <f>IF(A62=1,TRIM(DATA!B63),"")</f>
        <v>ÖNLİSANS</v>
      </c>
      <c r="D62" t="str">
        <f>IF(A62=1,TRIM(DATA!C63),"")</f>
        <v>EZİNE GIDA İHTİSAS ORGANİZE SANAYİ BÖLGESİ MESLEK YÜKSEKOKULU</v>
      </c>
      <c r="E62" t="str">
        <f>IF(A62=1,TRIM(DATA!D63),"")</f>
        <v>Gıda Kalite Kontrolü ve Analizi</v>
      </c>
      <c r="F62" t="str">
        <f t="shared" si="5"/>
        <v>HAYIR</v>
      </c>
      <c r="G62">
        <f>A62*N(DATA!E63)</f>
        <v>5</v>
      </c>
      <c r="H62">
        <f>A62*N(DATA!F63)</f>
        <v>5</v>
      </c>
      <c r="I62">
        <f>A62*N(DATA!G63)</f>
        <v>1</v>
      </c>
      <c r="J62">
        <f>A62*N(DATA!H63)</f>
        <v>1</v>
      </c>
      <c r="K62">
        <f t="shared" si="6"/>
        <v>6</v>
      </c>
      <c r="L62">
        <f t="shared" si="7"/>
        <v>6</v>
      </c>
      <c r="M62">
        <f t="shared" si="8"/>
        <v>0</v>
      </c>
      <c r="N62">
        <f t="shared" si="0"/>
        <v>1</v>
      </c>
      <c r="O62">
        <f t="shared" si="9"/>
        <v>1</v>
      </c>
      <c r="P62">
        <f t="shared" si="10"/>
        <v>0</v>
      </c>
      <c r="Q62">
        <f t="shared" si="11"/>
        <v>0</v>
      </c>
      <c r="R62" t="str">
        <f t="shared" si="12"/>
        <v>EZİNE GIDA İHTİSAS OSB MYO</v>
      </c>
      <c r="X62" t="str">
        <v>Kimya Öğretmenliği</v>
      </c>
      <c r="AO62" t="str">
        <v>Arkeoloji</v>
      </c>
      <c r="AU62">
        <v>52</v>
      </c>
    </row>
    <row r="63" spans="1:47" x14ac:dyDescent="0.35">
      <c r="A63">
        <f>IF(AND(DATA!A64&lt;&gt;"",TRIM(DATA!D64)&lt;&gt;""),1,0)</f>
        <v>1</v>
      </c>
      <c r="B63">
        <f>IF(A63=1,DATA!A64,"")</f>
        <v>102790413</v>
      </c>
      <c r="C63" t="str">
        <f>IF(A63=1,TRIM(DATA!B64),"")</f>
        <v>ÖNLİSANS</v>
      </c>
      <c r="D63" t="str">
        <f>IF(A63=1,TRIM(DATA!C64),"")</f>
        <v>EZİNE GIDA İHTİSAS ORGANİZE SANAYİ BÖLGESİ MESLEK YÜKSEKOKULU</v>
      </c>
      <c r="E63" t="str">
        <f>IF(A63=1,TRIM(DATA!D64),"")</f>
        <v>Halkla İlişkiler ve Tanıtım</v>
      </c>
      <c r="F63" t="str">
        <f t="shared" si="5"/>
        <v>HAYIR</v>
      </c>
      <c r="G63">
        <f>A63*N(DATA!E64)</f>
        <v>9</v>
      </c>
      <c r="H63">
        <f>A63*N(DATA!F64)</f>
        <v>9</v>
      </c>
      <c r="I63">
        <f>A63*N(DATA!G64)</f>
        <v>0</v>
      </c>
      <c r="J63">
        <f>A63*N(DATA!H64)</f>
        <v>0</v>
      </c>
      <c r="K63">
        <f t="shared" si="6"/>
        <v>9</v>
      </c>
      <c r="L63">
        <f t="shared" si="7"/>
        <v>9</v>
      </c>
      <c r="M63">
        <f t="shared" si="8"/>
        <v>0</v>
      </c>
      <c r="N63">
        <f t="shared" si="0"/>
        <v>1</v>
      </c>
      <c r="O63">
        <f t="shared" si="9"/>
        <v>1</v>
      </c>
      <c r="P63">
        <f t="shared" si="10"/>
        <v>0</v>
      </c>
      <c r="Q63">
        <f t="shared" si="11"/>
        <v>0</v>
      </c>
      <c r="R63" t="str">
        <f t="shared" si="12"/>
        <v>EZİNE GIDA İHTİSAS OSB MYO</v>
      </c>
      <c r="X63" t="str">
        <v>Kooperatifçilik</v>
      </c>
      <c r="AO63" t="str">
        <v>Balıkçılık Teknolojisi</v>
      </c>
      <c r="AU63">
        <v>53</v>
      </c>
    </row>
    <row r="64" spans="1:47" x14ac:dyDescent="0.35">
      <c r="A64">
        <f>IF(AND(DATA!A65&lt;&gt;"",TRIM(DATA!D65)&lt;&gt;""),1,0)</f>
        <v>1</v>
      </c>
      <c r="B64">
        <f>IF(A64=1,DATA!A65,"")</f>
        <v>102790420</v>
      </c>
      <c r="C64" t="str">
        <f>IF(A64=1,TRIM(DATA!B65),"")</f>
        <v>ÖNLİSANS</v>
      </c>
      <c r="D64" t="str">
        <f>IF(A64=1,TRIM(DATA!C65),"")</f>
        <v>EZİNE GIDA İHTİSAS ORGANİZE SANAYİ BÖLGESİ MESLEK YÜKSEKOKULU</v>
      </c>
      <c r="E64" t="str">
        <f>IF(A64=1,TRIM(DATA!D65),"")</f>
        <v>İşletme Yönetimi</v>
      </c>
      <c r="F64" t="str">
        <f t="shared" si="5"/>
        <v>HAYIR</v>
      </c>
      <c r="G64">
        <f>A64*N(DATA!E65)</f>
        <v>6</v>
      </c>
      <c r="H64">
        <f>A64*N(DATA!F65)</f>
        <v>6</v>
      </c>
      <c r="I64">
        <f>A64*N(DATA!G65)</f>
        <v>0</v>
      </c>
      <c r="J64">
        <f>A64*N(DATA!H65)</f>
        <v>0</v>
      </c>
      <c r="K64">
        <f t="shared" si="6"/>
        <v>6</v>
      </c>
      <c r="L64">
        <f t="shared" si="7"/>
        <v>6</v>
      </c>
      <c r="M64">
        <f t="shared" si="8"/>
        <v>0</v>
      </c>
      <c r="N64">
        <f t="shared" si="0"/>
        <v>1</v>
      </c>
      <c r="O64">
        <f t="shared" si="9"/>
        <v>1</v>
      </c>
      <c r="P64">
        <f t="shared" si="10"/>
        <v>0</v>
      </c>
      <c r="Q64">
        <f t="shared" si="11"/>
        <v>0</v>
      </c>
      <c r="R64" t="str">
        <f t="shared" si="12"/>
        <v>EZİNE GIDA İHTİSAS OSB MYO</v>
      </c>
      <c r="X64" t="str">
        <v>Laborant ve Veteriner Sağlık</v>
      </c>
      <c r="AO64" t="str">
        <v>Bitki Koruma</v>
      </c>
      <c r="AU64">
        <v>54</v>
      </c>
    </row>
    <row r="65" spans="1:47" x14ac:dyDescent="0.35">
      <c r="A65">
        <f>IF(AND(DATA!A66&lt;&gt;"",TRIM(DATA!D66)&lt;&gt;""),1,0)</f>
        <v>1</v>
      </c>
      <c r="B65">
        <f>IF(A65=1,DATA!A66,"")</f>
        <v>102790616</v>
      </c>
      <c r="C65" t="str">
        <f>IF(A65=1,TRIM(DATA!B66),"")</f>
        <v>ÖNLİSANS</v>
      </c>
      <c r="D65" t="str">
        <f>IF(A65=1,TRIM(DATA!C66),"")</f>
        <v>EZİNE GIDA İHTİSAS ORGANİZE SANAYİ BÖLGESİ MESLEK YÜKSEKOKULU</v>
      </c>
      <c r="E65" t="str">
        <f>IF(A65=1,TRIM(DATA!D66),"")</f>
        <v>Lojistik</v>
      </c>
      <c r="F65" t="str">
        <f t="shared" si="5"/>
        <v>HAYIR</v>
      </c>
      <c r="G65">
        <f>A65*N(DATA!E66)</f>
        <v>5</v>
      </c>
      <c r="H65">
        <f>A65*N(DATA!F66)</f>
        <v>5</v>
      </c>
      <c r="I65">
        <f>A65*N(DATA!G66)</f>
        <v>1</v>
      </c>
      <c r="J65">
        <f>A65*N(DATA!H66)</f>
        <v>1</v>
      </c>
      <c r="K65">
        <f t="shared" si="6"/>
        <v>6</v>
      </c>
      <c r="L65">
        <f t="shared" si="7"/>
        <v>6</v>
      </c>
      <c r="M65">
        <f t="shared" si="8"/>
        <v>0</v>
      </c>
      <c r="N65">
        <f t="shared" si="0"/>
        <v>1</v>
      </c>
      <c r="O65">
        <f t="shared" si="9"/>
        <v>1</v>
      </c>
      <c r="P65">
        <f t="shared" si="10"/>
        <v>0</v>
      </c>
      <c r="Q65">
        <f t="shared" si="11"/>
        <v>0</v>
      </c>
      <c r="R65" t="str">
        <f t="shared" si="12"/>
        <v>EZİNE GIDA İHTİSAS OSB MYO</v>
      </c>
      <c r="X65" t="str">
        <v>Laboratuvar Teknolojisi</v>
      </c>
      <c r="AO65" t="str">
        <v>Biyomedikal Cihaz Teknolojisi</v>
      </c>
      <c r="AU65">
        <v>55</v>
      </c>
    </row>
    <row r="66" spans="1:47" x14ac:dyDescent="0.35">
      <c r="A66">
        <f>IF(AND(DATA!A67&lt;&gt;"",TRIM(DATA!D67)&lt;&gt;""),1,0)</f>
        <v>1</v>
      </c>
      <c r="B66">
        <f>IF(A66=1,DATA!A67,"")</f>
        <v>102790427</v>
      </c>
      <c r="C66" t="str">
        <f>IF(A66=1,TRIM(DATA!B67),"")</f>
        <v>ÖNLİSANS</v>
      </c>
      <c r="D66" t="str">
        <f>IF(A66=1,TRIM(DATA!C67),"")</f>
        <v>EZİNE GIDA İHTİSAS ORGANİZE SANAYİ BÖLGESİ MESLEK YÜKSEKOKULU</v>
      </c>
      <c r="E66" t="str">
        <f>IF(A66=1,TRIM(DATA!D67),"")</f>
        <v>Muhasebe ve Vergi Uygulamaları</v>
      </c>
      <c r="F66" t="str">
        <f t="shared" si="5"/>
        <v>HAYIR</v>
      </c>
      <c r="G66">
        <f>A66*N(DATA!E67)</f>
        <v>2</v>
      </c>
      <c r="H66">
        <f>A66*N(DATA!F67)</f>
        <v>2</v>
      </c>
      <c r="I66">
        <f>A66*N(DATA!G67)</f>
        <v>0</v>
      </c>
      <c r="J66">
        <f>A66*N(DATA!H67)</f>
        <v>0</v>
      </c>
      <c r="K66">
        <f t="shared" si="6"/>
        <v>2</v>
      </c>
      <c r="L66">
        <f t="shared" si="7"/>
        <v>2</v>
      </c>
      <c r="M66">
        <f t="shared" si="8"/>
        <v>0</v>
      </c>
      <c r="N66">
        <f t="shared" ref="N66:N129" si="14">A66*IF(F66="EVET",--prm_KKTC,1)*OR(prm_Duzey="Tümü",C66=prm_Duzey)*OR(prm_Fak="Tümü",D66=prm_Fak)*OR(prm_Prog="Tümü",E66=prm_Prog)</f>
        <v>1</v>
      </c>
      <c r="O66">
        <f t="shared" si="9"/>
        <v>1</v>
      </c>
      <c r="P66">
        <f t="shared" si="10"/>
        <v>0</v>
      </c>
      <c r="Q66">
        <f t="shared" si="11"/>
        <v>0</v>
      </c>
      <c r="R66" t="str">
        <f t="shared" si="12"/>
        <v>EZİNE GIDA İHTİSAS OSB MYO</v>
      </c>
      <c r="X66" t="str">
        <v>Lojistik</v>
      </c>
      <c r="AO66" t="str">
        <v>Çalışma Ekonomisi ve Endüstri İlişkileri</v>
      </c>
      <c r="AU66">
        <v>56</v>
      </c>
    </row>
    <row r="67" spans="1:47" x14ac:dyDescent="0.35">
      <c r="A67">
        <f>IF(AND(DATA!A68&lt;&gt;"",TRIM(DATA!D68)&lt;&gt;""),1,0)</f>
        <v>1</v>
      </c>
      <c r="B67">
        <f>IF(A67=1,DATA!A68,"")</f>
        <v>102790434</v>
      </c>
      <c r="C67" t="str">
        <f>IF(A67=1,TRIM(DATA!B68),"")</f>
        <v>ÖNLİSANS</v>
      </c>
      <c r="D67" t="str">
        <f>IF(A67=1,TRIM(DATA!C68),"")</f>
        <v>EZİNE GIDA İHTİSAS ORGANİZE SANAYİ BÖLGESİ MESLEK YÜKSEKOKULU</v>
      </c>
      <c r="E67" t="str">
        <f>IF(A67=1,TRIM(DATA!D68),"")</f>
        <v>Pazarlama</v>
      </c>
      <c r="F67" t="str">
        <f t="shared" ref="F67:F130" si="15">IF(A67=1,IF(ISNUMBER(SEARCH("KKTC Uyruklu",E67)),"EVET","HAYIR"),"")</f>
        <v>HAYIR</v>
      </c>
      <c r="G67">
        <f>A67*N(DATA!E68)</f>
        <v>4</v>
      </c>
      <c r="H67">
        <f>A67*N(DATA!F68)</f>
        <v>4</v>
      </c>
      <c r="I67">
        <f>A67*N(DATA!G68)</f>
        <v>0</v>
      </c>
      <c r="J67">
        <f>A67*N(DATA!H68)</f>
        <v>0</v>
      </c>
      <c r="K67">
        <f t="shared" ref="K67:K130" si="16">G67+I67</f>
        <v>4</v>
      </c>
      <c r="L67">
        <f t="shared" ref="L67:L130" si="17">H67+J67</f>
        <v>4</v>
      </c>
      <c r="M67">
        <f t="shared" ref="M67:M130" si="18">MAX(0,K67-L67)</f>
        <v>0</v>
      </c>
      <c r="N67">
        <f t="shared" si="14"/>
        <v>1</v>
      </c>
      <c r="O67">
        <f t="shared" ref="O67:O130" si="19">N67*(K67&gt;0)*(L67&gt;=K67)</f>
        <v>1</v>
      </c>
      <c r="P67">
        <f t="shared" ref="P67:P130" si="20">N67*(K67&gt;0)*(L67=0)</f>
        <v>0</v>
      </c>
      <c r="Q67">
        <f t="shared" ref="Q67:Q130" si="21">N67*(F67="EVET")</f>
        <v>0</v>
      </c>
      <c r="R67" t="str">
        <f t="shared" ref="R67:R130" si="22">IF(D67="","",SUBSTITUTE(SUBSTITUTE(SUBSTITUTE(SUBSTITUTE(SUBSTITUTE(SUBSTITUTE(D67,"İKTİSADİ VE İDARİ BİLİMLER FAKÜLTESİ","İİBF"),"ORGANİZE SANAYİ BÖLGESİ","OSB"),"MESLEK YÜKSEKOKULU","MYO"),"UYGULAMALI BİLİMLER","UB"),"FAKÜLTESİ","FAK."),"YÜKSEKOKULU","YO"))</f>
        <v>EZİNE GIDA İHTİSAS OSB MYO</v>
      </c>
      <c r="X67" t="str">
        <v>Madencilik Teknolojisi</v>
      </c>
      <c r="AO67" t="str">
        <v>Ekonometri</v>
      </c>
      <c r="AU67">
        <v>106</v>
      </c>
    </row>
    <row r="68" spans="1:47" x14ac:dyDescent="0.35">
      <c r="A68">
        <f>IF(AND(DATA!A69&lt;&gt;"",TRIM(DATA!D69)&lt;&gt;""),1,0)</f>
        <v>1</v>
      </c>
      <c r="B68">
        <f>IF(A68=1,DATA!A69,"")</f>
        <v>102790441</v>
      </c>
      <c r="C68" t="str">
        <f>IF(A68=1,TRIM(DATA!B69),"")</f>
        <v>ÖNLİSANS</v>
      </c>
      <c r="D68" t="str">
        <f>IF(A68=1,TRIM(DATA!C69),"")</f>
        <v>EZİNE GIDA İHTİSAS ORGANİZE SANAYİ BÖLGESİ MESLEK YÜKSEKOKULU</v>
      </c>
      <c r="E68" t="str">
        <f>IF(A68=1,TRIM(DATA!D69),"")</f>
        <v>Süt ve Ürünleri Teknolojisi</v>
      </c>
      <c r="F68" t="str">
        <f t="shared" si="15"/>
        <v>HAYIR</v>
      </c>
      <c r="G68">
        <f>A68*N(DATA!E69)</f>
        <v>6</v>
      </c>
      <c r="H68">
        <f>A68*N(DATA!F69)</f>
        <v>6</v>
      </c>
      <c r="I68">
        <f>A68*N(DATA!G69)</f>
        <v>0</v>
      </c>
      <c r="J68">
        <f>A68*N(DATA!H69)</f>
        <v>0</v>
      </c>
      <c r="K68">
        <f t="shared" si="16"/>
        <v>6</v>
      </c>
      <c r="L68">
        <f t="shared" si="17"/>
        <v>6</v>
      </c>
      <c r="M68">
        <f t="shared" si="18"/>
        <v>0</v>
      </c>
      <c r="N68">
        <f t="shared" si="14"/>
        <v>1</v>
      </c>
      <c r="O68">
        <f t="shared" si="19"/>
        <v>1</v>
      </c>
      <c r="P68">
        <f t="shared" si="20"/>
        <v>0</v>
      </c>
      <c r="Q68">
        <f t="shared" si="21"/>
        <v>0</v>
      </c>
      <c r="R68" t="str">
        <f t="shared" si="22"/>
        <v>EZİNE GIDA İHTİSAS OSB MYO</v>
      </c>
      <c r="X68" t="str">
        <v>Makine</v>
      </c>
      <c r="AO68" t="str">
        <v>Gıda Teknolojisi</v>
      </c>
      <c r="AU68">
        <v>107</v>
      </c>
    </row>
    <row r="69" spans="1:47" x14ac:dyDescent="0.35">
      <c r="A69">
        <f>IF(AND(DATA!A70&lt;&gt;"",TRIM(DATA!D70)&lt;&gt;""),1,0)</f>
        <v>1</v>
      </c>
      <c r="B69">
        <f>IF(A69=1,DATA!A70,"")</f>
        <v>102790448</v>
      </c>
      <c r="C69" t="str">
        <f>IF(A69=1,TRIM(DATA!B70),"")</f>
        <v>ÖNLİSANS</v>
      </c>
      <c r="D69" t="str">
        <f>IF(A69=1,TRIM(DATA!C70),"")</f>
        <v>EZİNE GIDA İHTİSAS ORGANİZE SANAYİ BÖLGESİ MESLEK YÜKSEKOKULU</v>
      </c>
      <c r="E69" t="str">
        <f>IF(A69=1,TRIM(DATA!D70),"")</f>
        <v>Turizm ve Seyahat Hizmetleri</v>
      </c>
      <c r="F69" t="str">
        <f t="shared" si="15"/>
        <v>HAYIR</v>
      </c>
      <c r="G69">
        <f>A69*N(DATA!E70)</f>
        <v>6</v>
      </c>
      <c r="H69">
        <f>A69*N(DATA!F70)</f>
        <v>6</v>
      </c>
      <c r="I69">
        <f>A69*N(DATA!G70)</f>
        <v>0</v>
      </c>
      <c r="J69">
        <f>A69*N(DATA!H70)</f>
        <v>0</v>
      </c>
      <c r="K69">
        <f t="shared" si="16"/>
        <v>6</v>
      </c>
      <c r="L69">
        <f t="shared" si="17"/>
        <v>6</v>
      </c>
      <c r="M69">
        <f t="shared" si="18"/>
        <v>0</v>
      </c>
      <c r="N69">
        <f t="shared" si="14"/>
        <v>1</v>
      </c>
      <c r="O69">
        <f t="shared" si="19"/>
        <v>1</v>
      </c>
      <c r="P69">
        <f t="shared" si="20"/>
        <v>0</v>
      </c>
      <c r="Q69">
        <f t="shared" si="21"/>
        <v>0</v>
      </c>
      <c r="R69" t="str">
        <f t="shared" si="22"/>
        <v>EZİNE GIDA İHTİSAS OSB MYO</v>
      </c>
      <c r="X69" t="str">
        <v>Maliye</v>
      </c>
      <c r="AO69" t="str">
        <v>Mobil Teknolojileri</v>
      </c>
      <c r="AU69">
        <v>108</v>
      </c>
    </row>
    <row r="70" spans="1:47" x14ac:dyDescent="0.35">
      <c r="A70">
        <f>IF(AND(DATA!A71&lt;&gt;"",TRIM(DATA!D71)&lt;&gt;""),1,0)</f>
        <v>1</v>
      </c>
      <c r="B70">
        <f>IF(A70=1,DATA!A71,"")</f>
        <v>102750377</v>
      </c>
      <c r="C70" t="str">
        <f>IF(A70=1,TRIM(DATA!B71),"")</f>
        <v>ÖNLİSANS</v>
      </c>
      <c r="D70" t="str">
        <f>IF(A70=1,TRIM(DATA!C71),"")</f>
        <v>GELİBOLU PİRİ REİS MESLEK YÜKSEKOKULU</v>
      </c>
      <c r="E70" t="str">
        <f>IF(A70=1,TRIM(DATA!D71),"")</f>
        <v>Deniz ve Liman İşletmeciliği</v>
      </c>
      <c r="F70" t="str">
        <f t="shared" si="15"/>
        <v>HAYIR</v>
      </c>
      <c r="G70">
        <f>A70*N(DATA!E71)</f>
        <v>6</v>
      </c>
      <c r="H70">
        <f>A70*N(DATA!F71)</f>
        <v>6</v>
      </c>
      <c r="I70">
        <f>A70*N(DATA!G71)</f>
        <v>0</v>
      </c>
      <c r="J70">
        <f>A70*N(DATA!H71)</f>
        <v>0</v>
      </c>
      <c r="K70">
        <f t="shared" si="16"/>
        <v>6</v>
      </c>
      <c r="L70">
        <f t="shared" si="17"/>
        <v>6</v>
      </c>
      <c r="M70">
        <f t="shared" si="18"/>
        <v>0</v>
      </c>
      <c r="N70">
        <f t="shared" si="14"/>
        <v>1</v>
      </c>
      <c r="O70">
        <f t="shared" si="19"/>
        <v>1</v>
      </c>
      <c r="P70">
        <f t="shared" si="20"/>
        <v>0</v>
      </c>
      <c r="Q70">
        <f t="shared" si="21"/>
        <v>0</v>
      </c>
      <c r="R70" t="str">
        <f t="shared" si="22"/>
        <v>GELİBOLU PİRİ REİS MYO</v>
      </c>
      <c r="X70" t="str">
        <v>Matematik</v>
      </c>
      <c r="AO70" t="str">
        <v>Müzecilik</v>
      </c>
      <c r="AU70">
        <v>109</v>
      </c>
    </row>
    <row r="71" spans="1:47" x14ac:dyDescent="0.35">
      <c r="A71">
        <f>IF(AND(DATA!A72&lt;&gt;"",TRIM(DATA!D72)&lt;&gt;""),1,0)</f>
        <v>1</v>
      </c>
      <c r="B71">
        <f>IF(A71=1,DATA!A72,"")</f>
        <v>102751578</v>
      </c>
      <c r="C71" t="str">
        <f>IF(A71=1,TRIM(DATA!B72),"")</f>
        <v>ÖNLİSANS</v>
      </c>
      <c r="D71" t="str">
        <f>IF(A71=1,TRIM(DATA!C72),"")</f>
        <v>GELİBOLU PİRİ REİS MESLEK YÜKSEKOKULU</v>
      </c>
      <c r="E71" t="str">
        <f>IF(A71=1,TRIM(DATA!D72),"")</f>
        <v>İnsan Kaynakları Yönetimi</v>
      </c>
      <c r="F71" t="str">
        <f t="shared" si="15"/>
        <v>HAYIR</v>
      </c>
      <c r="G71">
        <f>A71*N(DATA!E72)</f>
        <v>7</v>
      </c>
      <c r="H71">
        <f>A71*N(DATA!F72)</f>
        <v>6</v>
      </c>
      <c r="I71">
        <f>A71*N(DATA!G72)</f>
        <v>0</v>
      </c>
      <c r="J71">
        <f>A71*N(DATA!H72)</f>
        <v>0</v>
      </c>
      <c r="K71">
        <f t="shared" si="16"/>
        <v>7</v>
      </c>
      <c r="L71">
        <f t="shared" si="17"/>
        <v>6</v>
      </c>
      <c r="M71">
        <f t="shared" si="18"/>
        <v>1</v>
      </c>
      <c r="N71">
        <f t="shared" si="14"/>
        <v>1</v>
      </c>
      <c r="O71">
        <f t="shared" si="19"/>
        <v>0</v>
      </c>
      <c r="P71">
        <f t="shared" si="20"/>
        <v>0</v>
      </c>
      <c r="Q71">
        <f t="shared" si="21"/>
        <v>0</v>
      </c>
      <c r="R71" t="str">
        <f t="shared" si="22"/>
        <v>GELİBOLU PİRİ REİS MYO</v>
      </c>
      <c r="X71" t="str">
        <v>Mekatronik</v>
      </c>
      <c r="AO71" t="str">
        <v>Peyzaj ve Süs Bitkileri Yetiştiriciliği</v>
      </c>
      <c r="AU71">
        <v>110</v>
      </c>
    </row>
    <row r="72" spans="1:47" x14ac:dyDescent="0.35">
      <c r="A72">
        <f>IF(AND(DATA!A73&lt;&gt;"",TRIM(DATA!D73)&lt;&gt;""),1,0)</f>
        <v>1</v>
      </c>
      <c r="B72">
        <f>IF(A72=1,DATA!A73,"")</f>
        <v>102750395</v>
      </c>
      <c r="C72" t="str">
        <f>IF(A72=1,TRIM(DATA!B73),"")</f>
        <v>ÖNLİSANS</v>
      </c>
      <c r="D72" t="str">
        <f>IF(A72=1,TRIM(DATA!C73),"")</f>
        <v>GELİBOLU PİRİ REİS MESLEK YÜKSEKOKULU</v>
      </c>
      <c r="E72" t="str">
        <f>IF(A72=1,TRIM(DATA!D73),"")</f>
        <v>Turizm ve Otel İşletmeciliği</v>
      </c>
      <c r="F72" t="str">
        <f t="shared" si="15"/>
        <v>HAYIR</v>
      </c>
      <c r="G72">
        <f>A72*N(DATA!E73)</f>
        <v>4</v>
      </c>
      <c r="H72">
        <f>A72*N(DATA!F73)</f>
        <v>2</v>
      </c>
      <c r="I72">
        <f>A72*N(DATA!G73)</f>
        <v>1</v>
      </c>
      <c r="J72">
        <f>A72*N(DATA!H73)</f>
        <v>1</v>
      </c>
      <c r="K72">
        <f t="shared" si="16"/>
        <v>5</v>
      </c>
      <c r="L72">
        <f t="shared" si="17"/>
        <v>3</v>
      </c>
      <c r="M72">
        <f t="shared" si="18"/>
        <v>2</v>
      </c>
      <c r="N72">
        <f t="shared" si="14"/>
        <v>1</v>
      </c>
      <c r="O72">
        <f t="shared" si="19"/>
        <v>0</v>
      </c>
      <c r="P72">
        <f t="shared" si="20"/>
        <v>0</v>
      </c>
      <c r="Q72">
        <f t="shared" si="21"/>
        <v>0</v>
      </c>
      <c r="R72" t="str">
        <f t="shared" si="22"/>
        <v>GELİBOLU PİRİ REİS MYO</v>
      </c>
      <c r="X72" t="str">
        <v>Mimari Dekoratif Sanatlar</v>
      </c>
      <c r="AO72" t="str">
        <v>Seyahat İşletmeciliği ve Turizm Rehberliği</v>
      </c>
      <c r="AU72">
        <v>111</v>
      </c>
    </row>
    <row r="73" spans="1:47" x14ac:dyDescent="0.35">
      <c r="A73">
        <f>IF(AND(DATA!A74&lt;&gt;"",TRIM(DATA!D74)&lt;&gt;""),1,0)</f>
        <v>1</v>
      </c>
      <c r="B73">
        <f>IF(A73=1,DATA!A74,"")</f>
        <v>102751533</v>
      </c>
      <c r="C73" t="str">
        <f>IF(A73=1,TRIM(DATA!B74),"")</f>
        <v>ÖNLİSANS</v>
      </c>
      <c r="D73" t="str">
        <f>IF(A73=1,TRIM(DATA!C74),"")</f>
        <v>GELİBOLU PİRİ REİS MESLEK YÜKSEKOKULU</v>
      </c>
      <c r="E73" t="str">
        <f>IF(A73=1,TRIM(DATA!D74),"")</f>
        <v>Turizm ve Seyahat Hizmetleri</v>
      </c>
      <c r="F73" t="str">
        <f t="shared" si="15"/>
        <v>HAYIR</v>
      </c>
      <c r="G73">
        <f>A73*N(DATA!E74)</f>
        <v>7</v>
      </c>
      <c r="H73">
        <f>A73*N(DATA!F74)</f>
        <v>0</v>
      </c>
      <c r="I73">
        <f>A73*N(DATA!G74)</f>
        <v>0</v>
      </c>
      <c r="J73">
        <f>A73*N(DATA!H74)</f>
        <v>0</v>
      </c>
      <c r="K73">
        <f t="shared" si="16"/>
        <v>7</v>
      </c>
      <c r="L73">
        <f t="shared" si="17"/>
        <v>0</v>
      </c>
      <c r="M73">
        <f t="shared" si="18"/>
        <v>7</v>
      </c>
      <c r="N73">
        <f t="shared" si="14"/>
        <v>1</v>
      </c>
      <c r="O73">
        <f t="shared" si="19"/>
        <v>0</v>
      </c>
      <c r="P73">
        <f t="shared" si="20"/>
        <v>1</v>
      </c>
      <c r="Q73">
        <f t="shared" si="21"/>
        <v>0</v>
      </c>
      <c r="R73" t="str">
        <f t="shared" si="22"/>
        <v>GELİBOLU PİRİ REİS MYO</v>
      </c>
      <c r="X73" t="str">
        <v>Mobil Teknolojileri</v>
      </c>
      <c r="AO73" t="str">
        <v>Sosyoloji</v>
      </c>
      <c r="AU73">
        <v>57</v>
      </c>
    </row>
    <row r="74" spans="1:47" x14ac:dyDescent="0.35">
      <c r="A74">
        <f>IF(AND(DATA!A75&lt;&gt;"",TRIM(DATA!D75)&lt;&gt;""),1,0)</f>
        <v>1</v>
      </c>
      <c r="B74">
        <f>IF(A74=1,DATA!A75,"")</f>
        <v>102750677</v>
      </c>
      <c r="C74" t="str">
        <f>IF(A74=1,TRIM(DATA!B75),"")</f>
        <v>ÖNLİSANS</v>
      </c>
      <c r="D74" t="str">
        <f>IF(A74=1,TRIM(DATA!C75),"")</f>
        <v>GÖKÇEADA MESLEK YÜKSEKOKULU</v>
      </c>
      <c r="E74" t="str">
        <f>IF(A74=1,TRIM(DATA!D75),"")</f>
        <v>Dış Ticaret</v>
      </c>
      <c r="F74" t="str">
        <f t="shared" si="15"/>
        <v>HAYIR</v>
      </c>
      <c r="G74">
        <f>A74*N(DATA!E75)</f>
        <v>3</v>
      </c>
      <c r="H74">
        <f>A74*N(DATA!F75)</f>
        <v>3</v>
      </c>
      <c r="I74">
        <f>A74*N(DATA!G75)</f>
        <v>1</v>
      </c>
      <c r="J74">
        <f>A74*N(DATA!H75)</f>
        <v>1</v>
      </c>
      <c r="K74">
        <f t="shared" si="16"/>
        <v>4</v>
      </c>
      <c r="L74">
        <f t="shared" si="17"/>
        <v>4</v>
      </c>
      <c r="M74">
        <f t="shared" si="18"/>
        <v>0</v>
      </c>
      <c r="N74">
        <f t="shared" si="14"/>
        <v>1</v>
      </c>
      <c r="O74">
        <f t="shared" si="19"/>
        <v>1</v>
      </c>
      <c r="P74">
        <f t="shared" si="20"/>
        <v>0</v>
      </c>
      <c r="Q74">
        <f t="shared" si="21"/>
        <v>0</v>
      </c>
      <c r="R74" t="str">
        <f t="shared" si="22"/>
        <v>GÖKÇEADA MYO</v>
      </c>
      <c r="X74" t="str">
        <v>Mobilya ve Dekorasyon</v>
      </c>
      <c r="AO74" t="str">
        <v>Yeni Medya ve İletişim</v>
      </c>
      <c r="AU74">
        <v>58</v>
      </c>
    </row>
    <row r="75" spans="1:47" x14ac:dyDescent="0.35">
      <c r="A75">
        <f>IF(AND(DATA!A76&lt;&gt;"",TRIM(DATA!D76)&lt;&gt;""),1,0)</f>
        <v>1</v>
      </c>
      <c r="B75">
        <f>IF(A75=1,DATA!A76,"")</f>
        <v>102750711</v>
      </c>
      <c r="C75" t="str">
        <f>IF(A75=1,TRIM(DATA!B76),"")</f>
        <v>ÖNLİSANS</v>
      </c>
      <c r="D75" t="str">
        <f>IF(A75=1,TRIM(DATA!C76),"")</f>
        <v>GÖKÇEADA MESLEK YÜKSEKOKULU</v>
      </c>
      <c r="E75" t="str">
        <f>IF(A75=1,TRIM(DATA!D76),"")</f>
        <v>Halkla İlişkiler ve Tanıtım</v>
      </c>
      <c r="F75" t="str">
        <f t="shared" si="15"/>
        <v>HAYIR</v>
      </c>
      <c r="G75">
        <f>A75*N(DATA!E76)</f>
        <v>8</v>
      </c>
      <c r="H75">
        <f>A75*N(DATA!F76)</f>
        <v>8</v>
      </c>
      <c r="I75">
        <f>A75*N(DATA!G76)</f>
        <v>2</v>
      </c>
      <c r="J75">
        <f>A75*N(DATA!H76)</f>
        <v>2</v>
      </c>
      <c r="K75">
        <f t="shared" si="16"/>
        <v>10</v>
      </c>
      <c r="L75">
        <f t="shared" si="17"/>
        <v>10</v>
      </c>
      <c r="M75">
        <f t="shared" si="18"/>
        <v>0</v>
      </c>
      <c r="N75">
        <f t="shared" si="14"/>
        <v>1</v>
      </c>
      <c r="O75">
        <f t="shared" si="19"/>
        <v>1</v>
      </c>
      <c r="P75">
        <f t="shared" si="20"/>
        <v>0</v>
      </c>
      <c r="Q75">
        <f t="shared" si="21"/>
        <v>0</v>
      </c>
      <c r="R75" t="str">
        <f t="shared" si="22"/>
        <v>GÖKÇEADA MYO</v>
      </c>
      <c r="X75" t="str">
        <v>Moda Tasarımı</v>
      </c>
      <c r="AO75" t="str">
        <v>Yenilenebilir Enerji Teknikerliği</v>
      </c>
      <c r="AU75">
        <v>59</v>
      </c>
    </row>
    <row r="76" spans="1:47" x14ac:dyDescent="0.35">
      <c r="A76">
        <f>IF(AND(DATA!A77&lt;&gt;"",TRIM(DATA!D77)&lt;&gt;""),1,0)</f>
        <v>1</v>
      </c>
      <c r="B76">
        <f>IF(A76=1,DATA!A77,"")</f>
        <v>102750844</v>
      </c>
      <c r="C76" t="str">
        <f>IF(A76=1,TRIM(DATA!B77),"")</f>
        <v>ÖNLİSANS</v>
      </c>
      <c r="D76" t="str">
        <f>IF(A76=1,TRIM(DATA!C77),"")</f>
        <v>GÖKÇEADA MESLEK YÜKSEKOKULU</v>
      </c>
      <c r="E76" t="str">
        <f>IF(A76=1,TRIM(DATA!D77),"")</f>
        <v>İşletme Yönetimi</v>
      </c>
      <c r="F76" t="str">
        <f t="shared" si="15"/>
        <v>HAYIR</v>
      </c>
      <c r="G76">
        <f>A76*N(DATA!E77)</f>
        <v>7</v>
      </c>
      <c r="H76">
        <f>A76*N(DATA!F77)</f>
        <v>7</v>
      </c>
      <c r="I76">
        <f>A76*N(DATA!G77)</f>
        <v>0</v>
      </c>
      <c r="J76">
        <f>A76*N(DATA!H77)</f>
        <v>0</v>
      </c>
      <c r="K76">
        <f t="shared" si="16"/>
        <v>7</v>
      </c>
      <c r="L76">
        <f t="shared" si="17"/>
        <v>7</v>
      </c>
      <c r="M76">
        <f t="shared" si="18"/>
        <v>0</v>
      </c>
      <c r="N76">
        <f t="shared" si="14"/>
        <v>1</v>
      </c>
      <c r="O76">
        <f t="shared" si="19"/>
        <v>1</v>
      </c>
      <c r="P76">
        <f t="shared" si="20"/>
        <v>0</v>
      </c>
      <c r="Q76">
        <f t="shared" si="21"/>
        <v>0</v>
      </c>
      <c r="R76" t="str">
        <f t="shared" si="22"/>
        <v>GÖKÇEADA MYO</v>
      </c>
      <c r="X76" t="str">
        <v>Muhasebe ve Vergi Uygulamaları</v>
      </c>
      <c r="AO76" t="str">
        <v>Acil Yardım ve Afet Yönetimi</v>
      </c>
      <c r="AU76">
        <v>112</v>
      </c>
    </row>
    <row r="77" spans="1:47" x14ac:dyDescent="0.35">
      <c r="A77">
        <f>IF(AND(DATA!A78&lt;&gt;"",TRIM(DATA!D78)&lt;&gt;""),1,0)</f>
        <v>1</v>
      </c>
      <c r="B77">
        <f>IF(A77=1,DATA!A78,"")</f>
        <v>102750465</v>
      </c>
      <c r="C77" t="str">
        <f>IF(A77=1,TRIM(DATA!B78),"")</f>
        <v>ÖNLİSANS</v>
      </c>
      <c r="D77" t="str">
        <f>IF(A77=1,TRIM(DATA!C78),"")</f>
        <v>GÖKÇEADA MESLEK YÜKSEKOKULU</v>
      </c>
      <c r="E77" t="str">
        <f>IF(A77=1,TRIM(DATA!D78),"")</f>
        <v>Turizm ve Otel İşletmeciliği</v>
      </c>
      <c r="F77" t="str">
        <f t="shared" si="15"/>
        <v>HAYIR</v>
      </c>
      <c r="G77">
        <f>A77*N(DATA!E78)</f>
        <v>4</v>
      </c>
      <c r="H77">
        <f>A77*N(DATA!F78)</f>
        <v>2</v>
      </c>
      <c r="I77">
        <f>A77*N(DATA!G78)</f>
        <v>0</v>
      </c>
      <c r="J77">
        <f>A77*N(DATA!H78)</f>
        <v>0</v>
      </c>
      <c r="K77">
        <f t="shared" si="16"/>
        <v>4</v>
      </c>
      <c r="L77">
        <f t="shared" si="17"/>
        <v>2</v>
      </c>
      <c r="M77">
        <f t="shared" si="18"/>
        <v>2</v>
      </c>
      <c r="N77">
        <f t="shared" si="14"/>
        <v>1</v>
      </c>
      <c r="O77">
        <f t="shared" si="19"/>
        <v>0</v>
      </c>
      <c r="P77">
        <f t="shared" si="20"/>
        <v>0</v>
      </c>
      <c r="Q77">
        <f t="shared" si="21"/>
        <v>0</v>
      </c>
      <c r="R77" t="str">
        <f t="shared" si="22"/>
        <v>GÖKÇEADA MYO</v>
      </c>
      <c r="X77" t="str">
        <v>Müzecilik</v>
      </c>
      <c r="AO77" t="str">
        <v>Bilgisayar Programcılığı</v>
      </c>
      <c r="AU77">
        <v>113</v>
      </c>
    </row>
    <row r="78" spans="1:47" x14ac:dyDescent="0.35">
      <c r="A78">
        <f>IF(AND(DATA!A79&lt;&gt;"",TRIM(DATA!D79)&lt;&gt;""),1,0)</f>
        <v>1</v>
      </c>
      <c r="B78">
        <f>IF(A78=1,DATA!A79,"")</f>
        <v>102790623</v>
      </c>
      <c r="C78" t="str">
        <f>IF(A78=1,TRIM(DATA!B79),"")</f>
        <v>ÖNLİSANS</v>
      </c>
      <c r="D78" t="str">
        <f>IF(A78=1,TRIM(DATA!C79),"")</f>
        <v>LAPSEKİ MESLEK YÜKSEKOKULU</v>
      </c>
      <c r="E78" t="str">
        <f>IF(A78=1,TRIM(DATA!D79),"")</f>
        <v>Akıllı Tarım ve Gıda Yönetimi</v>
      </c>
      <c r="F78" t="str">
        <f t="shared" si="15"/>
        <v>HAYIR</v>
      </c>
      <c r="G78">
        <f>A78*N(DATA!E79)</f>
        <v>6</v>
      </c>
      <c r="H78">
        <f>A78*N(DATA!F79)</f>
        <v>6</v>
      </c>
      <c r="I78">
        <f>A78*N(DATA!G79)</f>
        <v>0</v>
      </c>
      <c r="J78">
        <f>A78*N(DATA!H79)</f>
        <v>0</v>
      </c>
      <c r="K78">
        <f t="shared" si="16"/>
        <v>6</v>
      </c>
      <c r="L78">
        <f t="shared" si="17"/>
        <v>6</v>
      </c>
      <c r="M78">
        <f t="shared" si="18"/>
        <v>0</v>
      </c>
      <c r="N78">
        <f t="shared" si="14"/>
        <v>1</v>
      </c>
      <c r="O78">
        <f t="shared" si="19"/>
        <v>1</v>
      </c>
      <c r="P78">
        <f t="shared" si="20"/>
        <v>0</v>
      </c>
      <c r="Q78">
        <f t="shared" si="21"/>
        <v>0</v>
      </c>
      <c r="R78" t="str">
        <f t="shared" si="22"/>
        <v>LAPSEKİ MYO</v>
      </c>
      <c r="X78" t="str">
        <v>Okul Öncesi Öğretmenliği</v>
      </c>
      <c r="AO78" t="str">
        <v>Biyokimya</v>
      </c>
      <c r="AU78">
        <v>114</v>
      </c>
    </row>
    <row r="79" spans="1:47" x14ac:dyDescent="0.35">
      <c r="A79">
        <f>IF(AND(DATA!A80&lt;&gt;"",TRIM(DATA!D80)&lt;&gt;""),1,0)</f>
        <v>1</v>
      </c>
      <c r="B79">
        <f>IF(A79=1,DATA!A80,"")</f>
        <v>102790216</v>
      </c>
      <c r="C79" t="str">
        <f>IF(A79=1,TRIM(DATA!B80),"")</f>
        <v>ÖNLİSANS</v>
      </c>
      <c r="D79" t="str">
        <f>IF(A79=1,TRIM(DATA!C80),"")</f>
        <v>LAPSEKİ MESLEK YÜKSEKOKULU</v>
      </c>
      <c r="E79" t="str">
        <f>IF(A79=1,TRIM(DATA!D80),"")</f>
        <v>Bankacılık ve Sigortacılık</v>
      </c>
      <c r="F79" t="str">
        <f t="shared" si="15"/>
        <v>HAYIR</v>
      </c>
      <c r="G79">
        <f>A79*N(DATA!E80)</f>
        <v>5</v>
      </c>
      <c r="H79">
        <f>A79*N(DATA!F80)</f>
        <v>2</v>
      </c>
      <c r="I79">
        <f>A79*N(DATA!G80)</f>
        <v>1</v>
      </c>
      <c r="J79">
        <f>A79*N(DATA!H80)</f>
        <v>1</v>
      </c>
      <c r="K79">
        <f t="shared" si="16"/>
        <v>6</v>
      </c>
      <c r="L79">
        <f t="shared" si="17"/>
        <v>3</v>
      </c>
      <c r="M79">
        <f t="shared" si="18"/>
        <v>3</v>
      </c>
      <c r="N79">
        <f t="shared" si="14"/>
        <v>1</v>
      </c>
      <c r="O79">
        <f t="shared" si="19"/>
        <v>0</v>
      </c>
      <c r="P79">
        <f t="shared" si="20"/>
        <v>0</v>
      </c>
      <c r="Q79">
        <f t="shared" si="21"/>
        <v>0</v>
      </c>
      <c r="R79" t="str">
        <f t="shared" si="22"/>
        <v>LAPSEKİ MYO</v>
      </c>
      <c r="X79" t="str">
        <v>Organik Tarım</v>
      </c>
      <c r="AO79" t="str">
        <v>Coğrafya</v>
      </c>
      <c r="AU79">
        <v>115</v>
      </c>
    </row>
    <row r="80" spans="1:47" x14ac:dyDescent="0.35">
      <c r="A80">
        <f>IF(AND(DATA!A81&lt;&gt;"",TRIM(DATA!D81)&lt;&gt;""),1,0)</f>
        <v>1</v>
      </c>
      <c r="B80">
        <f>IF(A80=1,DATA!A81,"")</f>
        <v>102751154</v>
      </c>
      <c r="C80" t="str">
        <f>IF(A80=1,TRIM(DATA!B81),"")</f>
        <v>ÖNLİSANS</v>
      </c>
      <c r="D80" t="str">
        <f>IF(A80=1,TRIM(DATA!C81),"")</f>
        <v>LAPSEKİ MESLEK YÜKSEKOKULU</v>
      </c>
      <c r="E80" t="str">
        <f>IF(A80=1,TRIM(DATA!D81),"")</f>
        <v>Bitki Koruma</v>
      </c>
      <c r="F80" t="str">
        <f t="shared" si="15"/>
        <v>HAYIR</v>
      </c>
      <c r="G80">
        <f>A80*N(DATA!E81)</f>
        <v>3</v>
      </c>
      <c r="H80">
        <f>A80*N(DATA!F81)</f>
        <v>3</v>
      </c>
      <c r="I80">
        <f>A80*N(DATA!G81)</f>
        <v>0</v>
      </c>
      <c r="J80">
        <f>A80*N(DATA!H81)</f>
        <v>0</v>
      </c>
      <c r="K80">
        <f t="shared" si="16"/>
        <v>3</v>
      </c>
      <c r="L80">
        <f t="shared" si="17"/>
        <v>3</v>
      </c>
      <c r="M80">
        <f t="shared" si="18"/>
        <v>0</v>
      </c>
      <c r="N80">
        <f t="shared" si="14"/>
        <v>1</v>
      </c>
      <c r="O80">
        <f t="shared" si="19"/>
        <v>1</v>
      </c>
      <c r="P80">
        <f t="shared" si="20"/>
        <v>0</v>
      </c>
      <c r="Q80">
        <f t="shared" si="21"/>
        <v>0</v>
      </c>
      <c r="R80" t="str">
        <f t="shared" si="22"/>
        <v>LAPSEKİ MYO</v>
      </c>
      <c r="X80" t="str">
        <v>Ormancılık ve Orman Ürünleri</v>
      </c>
      <c r="AO80" t="str">
        <v>Elektrik</v>
      </c>
      <c r="AU80">
        <v>116</v>
      </c>
    </row>
    <row r="81" spans="1:47" x14ac:dyDescent="0.35">
      <c r="A81">
        <f>IF(AND(DATA!A82&lt;&gt;"",TRIM(DATA!D82)&lt;&gt;""),1,0)</f>
        <v>1</v>
      </c>
      <c r="B81">
        <f>IF(A81=1,DATA!A82,"")</f>
        <v>102790240</v>
      </c>
      <c r="C81" t="str">
        <f>IF(A81=1,TRIM(DATA!B82),"")</f>
        <v>ÖNLİSANS</v>
      </c>
      <c r="D81" t="str">
        <f>IF(A81=1,TRIM(DATA!C82),"")</f>
        <v>LAPSEKİ MESLEK YÜKSEKOKULU</v>
      </c>
      <c r="E81" t="str">
        <f>IF(A81=1,TRIM(DATA!D82),"")</f>
        <v>Biyokimya</v>
      </c>
      <c r="F81" t="str">
        <f t="shared" si="15"/>
        <v>HAYIR</v>
      </c>
      <c r="G81">
        <f>A81*N(DATA!E82)</f>
        <v>1</v>
      </c>
      <c r="H81">
        <f>A81*N(DATA!F82)</f>
        <v>1</v>
      </c>
      <c r="I81">
        <f>A81*N(DATA!G82)</f>
        <v>1</v>
      </c>
      <c r="J81">
        <f>A81*N(DATA!H82)</f>
        <v>1</v>
      </c>
      <c r="K81">
        <f t="shared" si="16"/>
        <v>2</v>
      </c>
      <c r="L81">
        <f t="shared" si="17"/>
        <v>2</v>
      </c>
      <c r="M81">
        <f t="shared" si="18"/>
        <v>0</v>
      </c>
      <c r="N81">
        <f t="shared" si="14"/>
        <v>1</v>
      </c>
      <c r="O81">
        <f t="shared" si="19"/>
        <v>1</v>
      </c>
      <c r="P81">
        <f t="shared" si="20"/>
        <v>0</v>
      </c>
      <c r="Q81">
        <f t="shared" si="21"/>
        <v>0</v>
      </c>
      <c r="R81" t="str">
        <f t="shared" si="22"/>
        <v>LAPSEKİ MYO</v>
      </c>
      <c r="X81" t="str">
        <v>Otomotiv Teknolojisi</v>
      </c>
      <c r="AO81" t="str">
        <v>Elektronörofizyoloji</v>
      </c>
      <c r="AU81">
        <v>117</v>
      </c>
    </row>
    <row r="82" spans="1:47" x14ac:dyDescent="0.35">
      <c r="A82">
        <f>IF(AND(DATA!A83&lt;&gt;"",TRIM(DATA!D83)&lt;&gt;""),1,0)</f>
        <v>1</v>
      </c>
      <c r="B82">
        <f>IF(A82=1,DATA!A83,"")</f>
        <v>102751145</v>
      </c>
      <c r="C82" t="str">
        <f>IF(A82=1,TRIM(DATA!B83),"")</f>
        <v>ÖNLİSANS</v>
      </c>
      <c r="D82" t="str">
        <f>IF(A82=1,TRIM(DATA!C83),"")</f>
        <v>LAPSEKİ MESLEK YÜKSEKOKULU</v>
      </c>
      <c r="E82" t="str">
        <f>IF(A82=1,TRIM(DATA!D83),"")</f>
        <v>Fidan Yetiştiriciliği</v>
      </c>
      <c r="F82" t="str">
        <f t="shared" si="15"/>
        <v>HAYIR</v>
      </c>
      <c r="G82">
        <f>A82*N(DATA!E83)</f>
        <v>11</v>
      </c>
      <c r="H82">
        <f>A82*N(DATA!F83)</f>
        <v>11</v>
      </c>
      <c r="I82">
        <f>A82*N(DATA!G83)</f>
        <v>0</v>
      </c>
      <c r="J82">
        <f>A82*N(DATA!H83)</f>
        <v>0</v>
      </c>
      <c r="K82">
        <f t="shared" si="16"/>
        <v>11</v>
      </c>
      <c r="L82">
        <f t="shared" si="17"/>
        <v>11</v>
      </c>
      <c r="M82">
        <f t="shared" si="18"/>
        <v>0</v>
      </c>
      <c r="N82">
        <f t="shared" si="14"/>
        <v>1</v>
      </c>
      <c r="O82">
        <f t="shared" si="19"/>
        <v>1</v>
      </c>
      <c r="P82">
        <f t="shared" si="20"/>
        <v>0</v>
      </c>
      <c r="Q82">
        <f t="shared" si="21"/>
        <v>0</v>
      </c>
      <c r="R82" t="str">
        <f t="shared" si="22"/>
        <v>LAPSEKİ MYO</v>
      </c>
      <c r="X82" t="str">
        <v>Otonom Sistemler Teknikerliği</v>
      </c>
      <c r="AO82" t="str">
        <v>Enerji Yönetimi</v>
      </c>
      <c r="AU82">
        <v>119</v>
      </c>
    </row>
    <row r="83" spans="1:47" x14ac:dyDescent="0.35">
      <c r="A83">
        <f>IF(AND(DATA!A84&lt;&gt;"",TRIM(DATA!D84)&lt;&gt;""),1,0)</f>
        <v>1</v>
      </c>
      <c r="B83">
        <f>IF(A83=1,DATA!A84,"")</f>
        <v>102751524</v>
      </c>
      <c r="C83" t="str">
        <f>IF(A83=1,TRIM(DATA!B84),"")</f>
        <v>ÖNLİSANS</v>
      </c>
      <c r="D83" t="str">
        <f>IF(A83=1,TRIM(DATA!C84),"")</f>
        <v>LAPSEKİ MESLEK YÜKSEKOKULU</v>
      </c>
      <c r="E83" t="str">
        <f>IF(A83=1,TRIM(DATA!D84),"")</f>
        <v>Fidan Yetiştiriciliği (KKTC Uyruklu)</v>
      </c>
      <c r="F83" t="str">
        <f t="shared" si="15"/>
        <v>EVET</v>
      </c>
      <c r="G83">
        <f>A83*N(DATA!E84)</f>
        <v>1</v>
      </c>
      <c r="H83">
        <f>A83*N(DATA!F84)</f>
        <v>0</v>
      </c>
      <c r="I83">
        <f>A83*N(DATA!G84)</f>
        <v>0</v>
      </c>
      <c r="J83">
        <f>A83*N(DATA!H84)</f>
        <v>0</v>
      </c>
      <c r="K83">
        <f t="shared" si="16"/>
        <v>1</v>
      </c>
      <c r="L83">
        <f t="shared" si="17"/>
        <v>0</v>
      </c>
      <c r="M83">
        <f t="shared" si="18"/>
        <v>1</v>
      </c>
      <c r="N83">
        <f t="shared" si="14"/>
        <v>0</v>
      </c>
      <c r="O83">
        <f t="shared" si="19"/>
        <v>0</v>
      </c>
      <c r="P83">
        <f t="shared" si="20"/>
        <v>0</v>
      </c>
      <c r="Q83">
        <f t="shared" si="21"/>
        <v>0</v>
      </c>
      <c r="R83" t="str">
        <f t="shared" si="22"/>
        <v>LAPSEKİ MYO</v>
      </c>
      <c r="X83" t="str">
        <v>Oyun Geliştirme ve Programlama</v>
      </c>
      <c r="AO83" t="str">
        <v>Fizik</v>
      </c>
      <c r="AU83">
        <v>60</v>
      </c>
    </row>
    <row r="84" spans="1:47" x14ac:dyDescent="0.35">
      <c r="A84">
        <f>IF(AND(DATA!A85&lt;&gt;"",TRIM(DATA!D85)&lt;&gt;""),1,0)</f>
        <v>1</v>
      </c>
      <c r="B84">
        <f>IF(A84=1,DATA!A85,"")</f>
        <v>102751109</v>
      </c>
      <c r="C84" t="str">
        <f>IF(A84=1,TRIM(DATA!B85),"")</f>
        <v>ÖNLİSANS</v>
      </c>
      <c r="D84" t="str">
        <f>IF(A84=1,TRIM(DATA!C85),"")</f>
        <v>LAPSEKİ MESLEK YÜKSEKOKULU</v>
      </c>
      <c r="E84" t="str">
        <f>IF(A84=1,TRIM(DATA!D85),"")</f>
        <v>Laboratuvar Teknolojisi</v>
      </c>
      <c r="F84" t="str">
        <f t="shared" si="15"/>
        <v>HAYIR</v>
      </c>
      <c r="G84">
        <f>A84*N(DATA!E85)</f>
        <v>3</v>
      </c>
      <c r="H84">
        <f>A84*N(DATA!F85)</f>
        <v>3</v>
      </c>
      <c r="I84">
        <f>A84*N(DATA!G85)</f>
        <v>0</v>
      </c>
      <c r="J84">
        <f>A84*N(DATA!H85)</f>
        <v>0</v>
      </c>
      <c r="K84">
        <f t="shared" si="16"/>
        <v>3</v>
      </c>
      <c r="L84">
        <f t="shared" si="17"/>
        <v>3</v>
      </c>
      <c r="M84">
        <f t="shared" si="18"/>
        <v>0</v>
      </c>
      <c r="N84">
        <f t="shared" si="14"/>
        <v>1</v>
      </c>
      <c r="O84">
        <f t="shared" si="19"/>
        <v>1</v>
      </c>
      <c r="P84">
        <f t="shared" si="20"/>
        <v>0</v>
      </c>
      <c r="Q84">
        <f t="shared" si="21"/>
        <v>0</v>
      </c>
      <c r="R84" t="str">
        <f t="shared" si="22"/>
        <v>LAPSEKİ MYO</v>
      </c>
      <c r="X84" t="str">
        <v>Özel Eğitim Öğretmenliği</v>
      </c>
      <c r="AO84" t="str">
        <v>İstatistik</v>
      </c>
      <c r="AU84">
        <v>61</v>
      </c>
    </row>
    <row r="85" spans="1:47" x14ac:dyDescent="0.35">
      <c r="A85">
        <f>IF(AND(DATA!A86&lt;&gt;"",TRIM(DATA!D86)&lt;&gt;""),1,0)</f>
        <v>1</v>
      </c>
      <c r="B85">
        <f>IF(A85=1,DATA!A86,"")</f>
        <v>102750774</v>
      </c>
      <c r="C85" t="str">
        <f>IF(A85=1,TRIM(DATA!B86),"")</f>
        <v>ÖNLİSANS</v>
      </c>
      <c r="D85" t="str">
        <f>IF(A85=1,TRIM(DATA!C86),"")</f>
        <v>LAPSEKİ MESLEK YÜKSEKOKULU</v>
      </c>
      <c r="E85" t="str">
        <f>IF(A85=1,TRIM(DATA!D86),"")</f>
        <v>Muhasebe ve Vergi Uygulamaları</v>
      </c>
      <c r="F85" t="str">
        <f t="shared" si="15"/>
        <v>HAYIR</v>
      </c>
      <c r="G85">
        <f>A85*N(DATA!E86)</f>
        <v>4</v>
      </c>
      <c r="H85">
        <f>A85*N(DATA!F86)</f>
        <v>4</v>
      </c>
      <c r="I85">
        <f>A85*N(DATA!G86)</f>
        <v>0</v>
      </c>
      <c r="J85">
        <f>A85*N(DATA!H86)</f>
        <v>0</v>
      </c>
      <c r="K85">
        <f t="shared" si="16"/>
        <v>4</v>
      </c>
      <c r="L85">
        <f t="shared" si="17"/>
        <v>4</v>
      </c>
      <c r="M85">
        <f t="shared" si="18"/>
        <v>0</v>
      </c>
      <c r="N85">
        <f t="shared" si="14"/>
        <v>1</v>
      </c>
      <c r="O85">
        <f t="shared" si="19"/>
        <v>1</v>
      </c>
      <c r="P85">
        <f t="shared" si="20"/>
        <v>0</v>
      </c>
      <c r="Q85">
        <f t="shared" si="21"/>
        <v>0</v>
      </c>
      <c r="R85" t="str">
        <f t="shared" si="22"/>
        <v>LAPSEKİ MYO</v>
      </c>
      <c r="X85" t="str">
        <v>Pazarlama</v>
      </c>
      <c r="AO85" t="str">
        <v>İşletme (İngilizce)</v>
      </c>
      <c r="AU85">
        <v>62</v>
      </c>
    </row>
    <row r="86" spans="1:47" x14ac:dyDescent="0.35">
      <c r="A86">
        <f>IF(AND(DATA!A87&lt;&gt;"",TRIM(DATA!D87)&lt;&gt;""),1,0)</f>
        <v>1</v>
      </c>
      <c r="B86">
        <f>IF(A86=1,DATA!A87,"")</f>
        <v>102750598</v>
      </c>
      <c r="C86" t="str">
        <f>IF(A86=1,TRIM(DATA!B87),"")</f>
        <v>ÖNLİSANS</v>
      </c>
      <c r="D86" t="str">
        <f>IF(A86=1,TRIM(DATA!C87),"")</f>
        <v>LAPSEKİ MESLEK YÜKSEKOKULU</v>
      </c>
      <c r="E86" t="str">
        <f>IF(A86=1,TRIM(DATA!D87),"")</f>
        <v>Organik Tarım</v>
      </c>
      <c r="F86" t="str">
        <f t="shared" si="15"/>
        <v>HAYIR</v>
      </c>
      <c r="G86">
        <f>A86*N(DATA!E87)</f>
        <v>6</v>
      </c>
      <c r="H86">
        <f>A86*N(DATA!F87)</f>
        <v>6</v>
      </c>
      <c r="I86">
        <f>A86*N(DATA!G87)</f>
        <v>0</v>
      </c>
      <c r="J86">
        <f>A86*N(DATA!H87)</f>
        <v>0</v>
      </c>
      <c r="K86">
        <f t="shared" si="16"/>
        <v>6</v>
      </c>
      <c r="L86">
        <f t="shared" si="17"/>
        <v>6</v>
      </c>
      <c r="M86">
        <f t="shared" si="18"/>
        <v>0</v>
      </c>
      <c r="N86">
        <f t="shared" si="14"/>
        <v>1</v>
      </c>
      <c r="O86">
        <f t="shared" si="19"/>
        <v>1</v>
      </c>
      <c r="P86">
        <f t="shared" si="20"/>
        <v>0</v>
      </c>
      <c r="Q86">
        <f t="shared" si="21"/>
        <v>0</v>
      </c>
      <c r="R86" t="str">
        <f t="shared" si="22"/>
        <v>LAPSEKİ MYO</v>
      </c>
      <c r="X86" t="str">
        <v>Peyzaj Mimarlığı</v>
      </c>
      <c r="AO86" t="str">
        <v>Makine</v>
      </c>
      <c r="AU86">
        <v>63</v>
      </c>
    </row>
    <row r="87" spans="1:47" x14ac:dyDescent="0.35">
      <c r="A87">
        <f>IF(AND(DATA!A88&lt;&gt;"",TRIM(DATA!D88)&lt;&gt;""),1,0)</f>
        <v>1</v>
      </c>
      <c r="B87">
        <f>IF(A87=1,DATA!A88,"")</f>
        <v>102790233</v>
      </c>
      <c r="C87" t="str">
        <f>IF(A87=1,TRIM(DATA!B88),"")</f>
        <v>ÖNLİSANS</v>
      </c>
      <c r="D87" t="str">
        <f>IF(A87=1,TRIM(DATA!C88),"")</f>
        <v>LAPSEKİ MESLEK YÜKSEKOKULU</v>
      </c>
      <c r="E87" t="str">
        <f>IF(A87=1,TRIM(DATA!D88),"")</f>
        <v>Peyzaj ve Süs Bitkileri Yetiştiriciliği</v>
      </c>
      <c r="F87" t="str">
        <f t="shared" si="15"/>
        <v>HAYIR</v>
      </c>
      <c r="G87">
        <f>A87*N(DATA!E88)</f>
        <v>3</v>
      </c>
      <c r="H87">
        <f>A87*N(DATA!F88)</f>
        <v>3</v>
      </c>
      <c r="I87">
        <f>A87*N(DATA!G88)</f>
        <v>0</v>
      </c>
      <c r="J87">
        <f>A87*N(DATA!H88)</f>
        <v>0</v>
      </c>
      <c r="K87">
        <f t="shared" si="16"/>
        <v>3</v>
      </c>
      <c r="L87">
        <f t="shared" si="17"/>
        <v>3</v>
      </c>
      <c r="M87">
        <f t="shared" si="18"/>
        <v>0</v>
      </c>
      <c r="N87">
        <f t="shared" si="14"/>
        <v>1</v>
      </c>
      <c r="O87">
        <f t="shared" si="19"/>
        <v>1</v>
      </c>
      <c r="P87">
        <f t="shared" si="20"/>
        <v>0</v>
      </c>
      <c r="Q87">
        <f t="shared" si="21"/>
        <v>0</v>
      </c>
      <c r="R87" t="str">
        <f t="shared" si="22"/>
        <v>LAPSEKİ MYO</v>
      </c>
      <c r="X87" t="str">
        <v>Peyzaj ve Süs Bitkileri Yetiştiriciliği</v>
      </c>
      <c r="AO87" t="str">
        <v>Maliye</v>
      </c>
      <c r="AU87">
        <v>64</v>
      </c>
    </row>
    <row r="88" spans="1:47" x14ac:dyDescent="0.35">
      <c r="A88">
        <f>IF(AND(DATA!A89&lt;&gt;"",TRIM(DATA!D89)&lt;&gt;""),1,0)</f>
        <v>1</v>
      </c>
      <c r="B88">
        <f>IF(A88=1,DATA!A89,"")</f>
        <v>102750526</v>
      </c>
      <c r="C88" t="str">
        <f>IF(A88=1,TRIM(DATA!B89),"")</f>
        <v>ÖNLİSANS</v>
      </c>
      <c r="D88" t="str">
        <f>IF(A88=1,TRIM(DATA!C89),"")</f>
        <v>YENİCE MESLEK YÜKSEKOKULU</v>
      </c>
      <c r="E88" t="str">
        <f>IF(A88=1,TRIM(DATA!D89),"")</f>
        <v>Bankacılık ve Sigortacılık</v>
      </c>
      <c r="F88" t="str">
        <f t="shared" si="15"/>
        <v>HAYIR</v>
      </c>
      <c r="G88">
        <f>A88*N(DATA!E89)</f>
        <v>6</v>
      </c>
      <c r="H88">
        <f>A88*N(DATA!F89)</f>
        <v>6</v>
      </c>
      <c r="I88">
        <f>A88*N(DATA!G89)</f>
        <v>0</v>
      </c>
      <c r="J88">
        <f>A88*N(DATA!H89)</f>
        <v>0</v>
      </c>
      <c r="K88">
        <f t="shared" si="16"/>
        <v>6</v>
      </c>
      <c r="L88">
        <f t="shared" si="17"/>
        <v>6</v>
      </c>
      <c r="M88">
        <f t="shared" si="18"/>
        <v>0</v>
      </c>
      <c r="N88">
        <f t="shared" si="14"/>
        <v>1</v>
      </c>
      <c r="O88">
        <f t="shared" si="19"/>
        <v>1</v>
      </c>
      <c r="P88">
        <f t="shared" si="20"/>
        <v>0</v>
      </c>
      <c r="Q88">
        <f t="shared" si="21"/>
        <v>0</v>
      </c>
      <c r="R88" t="str">
        <f t="shared" si="22"/>
        <v>YENİCE MYO</v>
      </c>
      <c r="X88" t="str">
        <v>Psikoloji</v>
      </c>
      <c r="AO88" t="str">
        <v>Otonom Sistemler Teknikerliği</v>
      </c>
      <c r="AU88">
        <v>65</v>
      </c>
    </row>
    <row r="89" spans="1:47" x14ac:dyDescent="0.35">
      <c r="A89">
        <f>IF(AND(DATA!A90&lt;&gt;"",TRIM(DATA!D90)&lt;&gt;""),1,0)</f>
        <v>1</v>
      </c>
      <c r="B89">
        <f>IF(A89=1,DATA!A90,"")</f>
        <v>102750686</v>
      </c>
      <c r="C89" t="str">
        <f>IF(A89=1,TRIM(DATA!B90),"")</f>
        <v>ÖNLİSANS</v>
      </c>
      <c r="D89" t="str">
        <f>IF(A89=1,TRIM(DATA!C90),"")</f>
        <v>YENİCE MESLEK YÜKSEKOKULU</v>
      </c>
      <c r="E89" t="str">
        <f>IF(A89=1,TRIM(DATA!D90),"")</f>
        <v>Dış Ticaret</v>
      </c>
      <c r="F89" t="str">
        <f t="shared" si="15"/>
        <v>HAYIR</v>
      </c>
      <c r="G89">
        <f>A89*N(DATA!E90)</f>
        <v>10</v>
      </c>
      <c r="H89">
        <f>A89*N(DATA!F90)</f>
        <v>9</v>
      </c>
      <c r="I89">
        <f>A89*N(DATA!G90)</f>
        <v>1</v>
      </c>
      <c r="J89">
        <f>A89*N(DATA!H90)</f>
        <v>1</v>
      </c>
      <c r="K89">
        <f t="shared" si="16"/>
        <v>11</v>
      </c>
      <c r="L89">
        <f t="shared" si="17"/>
        <v>10</v>
      </c>
      <c r="M89">
        <f t="shared" si="18"/>
        <v>1</v>
      </c>
      <c r="N89">
        <f t="shared" si="14"/>
        <v>1</v>
      </c>
      <c r="O89">
        <f t="shared" si="19"/>
        <v>0</v>
      </c>
      <c r="P89">
        <f t="shared" si="20"/>
        <v>0</v>
      </c>
      <c r="Q89">
        <f t="shared" si="21"/>
        <v>0</v>
      </c>
      <c r="R89" t="str">
        <f t="shared" si="22"/>
        <v>YENİCE MYO</v>
      </c>
      <c r="X89" t="str">
        <v>Robotik ve Yapay Zeka</v>
      </c>
      <c r="AO89" t="str">
        <v>Oyun Geliştirme ve Programlama</v>
      </c>
      <c r="AU89">
        <v>66</v>
      </c>
    </row>
    <row r="90" spans="1:47" x14ac:dyDescent="0.35">
      <c r="A90">
        <f>IF(AND(DATA!A91&lt;&gt;"",TRIM(DATA!D91)&lt;&gt;""),1,0)</f>
        <v>1</v>
      </c>
      <c r="B90">
        <f>IF(A90=1,DATA!A91,"")</f>
        <v>102790293</v>
      </c>
      <c r="C90" t="str">
        <f>IF(A90=1,TRIM(DATA!B91),"")</f>
        <v>ÖNLİSANS</v>
      </c>
      <c r="D90" t="str">
        <f>IF(A90=1,TRIM(DATA!C91),"")</f>
        <v>YENİCE MESLEK YÜKSEKOKULU</v>
      </c>
      <c r="E90" t="str">
        <f>IF(A90=1,TRIM(DATA!D91),"")</f>
        <v>Laborant ve Veteriner Sağlık</v>
      </c>
      <c r="F90" t="str">
        <f t="shared" si="15"/>
        <v>HAYIR</v>
      </c>
      <c r="G90">
        <f>A90*N(DATA!E91)</f>
        <v>7</v>
      </c>
      <c r="H90">
        <f>A90*N(DATA!F91)</f>
        <v>6</v>
      </c>
      <c r="I90">
        <f>A90*N(DATA!G91)</f>
        <v>0</v>
      </c>
      <c r="J90">
        <f>A90*N(DATA!H91)</f>
        <v>0</v>
      </c>
      <c r="K90">
        <f t="shared" si="16"/>
        <v>7</v>
      </c>
      <c r="L90">
        <f t="shared" si="17"/>
        <v>6</v>
      </c>
      <c r="M90">
        <f t="shared" si="18"/>
        <v>1</v>
      </c>
      <c r="N90">
        <f t="shared" si="14"/>
        <v>1</v>
      </c>
      <c r="O90">
        <f t="shared" si="19"/>
        <v>0</v>
      </c>
      <c r="P90">
        <f t="shared" si="20"/>
        <v>0</v>
      </c>
      <c r="Q90">
        <f t="shared" si="21"/>
        <v>0</v>
      </c>
      <c r="R90" t="str">
        <f t="shared" si="22"/>
        <v>YENİCE MYO</v>
      </c>
      <c r="X90" t="str">
        <v>Sanat Tarihi</v>
      </c>
      <c r="AO90" t="str">
        <v>Su Ürünleri Endüstrisi Mühendisliği</v>
      </c>
      <c r="AU90">
        <v>67</v>
      </c>
    </row>
    <row r="91" spans="1:47" x14ac:dyDescent="0.35">
      <c r="A91">
        <f>IF(AND(DATA!A92&lt;&gt;"",TRIM(DATA!D92)&lt;&gt;""),1,0)</f>
        <v>1</v>
      </c>
      <c r="B91">
        <f>IF(A91=1,DATA!A92,"")</f>
        <v>102751127</v>
      </c>
      <c r="C91" t="str">
        <f>IF(A91=1,TRIM(DATA!B92),"")</f>
        <v>ÖNLİSANS</v>
      </c>
      <c r="D91" t="str">
        <f>IF(A91=1,TRIM(DATA!C92),"")</f>
        <v>YENİCE MESLEK YÜKSEKOKULU</v>
      </c>
      <c r="E91" t="str">
        <f>IF(A91=1,TRIM(DATA!D92),"")</f>
        <v>Lojistik</v>
      </c>
      <c r="F91" t="str">
        <f t="shared" si="15"/>
        <v>HAYIR</v>
      </c>
      <c r="G91">
        <f>A91*N(DATA!E92)</f>
        <v>10</v>
      </c>
      <c r="H91">
        <f>A91*N(DATA!F92)</f>
        <v>10</v>
      </c>
      <c r="I91">
        <f>A91*N(DATA!G92)</f>
        <v>1</v>
      </c>
      <c r="J91">
        <f>A91*N(DATA!H92)</f>
        <v>1</v>
      </c>
      <c r="K91">
        <f t="shared" si="16"/>
        <v>11</v>
      </c>
      <c r="L91">
        <f t="shared" si="17"/>
        <v>11</v>
      </c>
      <c r="M91">
        <f t="shared" si="18"/>
        <v>0</v>
      </c>
      <c r="N91">
        <f t="shared" si="14"/>
        <v>1</v>
      </c>
      <c r="O91">
        <f t="shared" si="19"/>
        <v>1</v>
      </c>
      <c r="P91">
        <f t="shared" si="20"/>
        <v>0</v>
      </c>
      <c r="Q91">
        <f t="shared" si="21"/>
        <v>0</v>
      </c>
      <c r="R91" t="str">
        <f t="shared" si="22"/>
        <v>YENİCE MYO</v>
      </c>
      <c r="X91" t="str">
        <v>Seyahat İşletmeciliği ve Turizm Rehberliği</v>
      </c>
      <c r="AO91" t="str">
        <v>Tıbbi Laboratuvar Teknikleri</v>
      </c>
      <c r="AU91">
        <v>68</v>
      </c>
    </row>
    <row r="92" spans="1:47" x14ac:dyDescent="0.35">
      <c r="A92">
        <f>IF(AND(DATA!A93&lt;&gt;"",TRIM(DATA!D93)&lt;&gt;""),1,0)</f>
        <v>1</v>
      </c>
      <c r="B92">
        <f>IF(A92=1,DATA!A93,"")</f>
        <v>102751436</v>
      </c>
      <c r="C92" t="str">
        <f>IF(A92=1,TRIM(DATA!B93),"")</f>
        <v>ÖNLİSANS</v>
      </c>
      <c r="D92" t="str">
        <f>IF(A92=1,TRIM(DATA!C93),"")</f>
        <v>YENİCE MESLEK YÜKSEKOKULU</v>
      </c>
      <c r="E92" t="str">
        <f>IF(A92=1,TRIM(DATA!D93),"")</f>
        <v>Mimari Dekoratif Sanatlar</v>
      </c>
      <c r="F92" t="str">
        <f t="shared" si="15"/>
        <v>HAYIR</v>
      </c>
      <c r="G92">
        <f>A92*N(DATA!E93)</f>
        <v>12</v>
      </c>
      <c r="H92">
        <f>A92*N(DATA!F93)</f>
        <v>12</v>
      </c>
      <c r="I92">
        <f>A92*N(DATA!G93)</f>
        <v>0</v>
      </c>
      <c r="J92">
        <f>A92*N(DATA!H93)</f>
        <v>0</v>
      </c>
      <c r="K92">
        <f t="shared" si="16"/>
        <v>12</v>
      </c>
      <c r="L92">
        <f t="shared" si="17"/>
        <v>12</v>
      </c>
      <c r="M92">
        <f t="shared" si="18"/>
        <v>0</v>
      </c>
      <c r="N92">
        <f t="shared" si="14"/>
        <v>1</v>
      </c>
      <c r="O92">
        <f t="shared" si="19"/>
        <v>1</v>
      </c>
      <c r="P92">
        <f t="shared" si="20"/>
        <v>0</v>
      </c>
      <c r="Q92">
        <f t="shared" si="21"/>
        <v>0</v>
      </c>
      <c r="R92" t="str">
        <f t="shared" si="22"/>
        <v>YENİCE MYO</v>
      </c>
      <c r="X92" t="str">
        <v>Siyaset Bilimi ve Kamu Yönetimi</v>
      </c>
      <c r="AO92" t="str">
        <v>Bilgisayar Mühendisliği</v>
      </c>
      <c r="AU92">
        <v>121</v>
      </c>
    </row>
    <row r="93" spans="1:47" x14ac:dyDescent="0.35">
      <c r="A93">
        <f>IF(AND(DATA!A94&lt;&gt;"",TRIM(DATA!D94)&lt;&gt;""),1,0)</f>
        <v>1</v>
      </c>
      <c r="B93">
        <f>IF(A93=1,DATA!A94,"")</f>
        <v>102790455</v>
      </c>
      <c r="C93" t="str">
        <f>IF(A93=1,TRIM(DATA!B94),"")</f>
        <v>ÖNLİSANS</v>
      </c>
      <c r="D93" t="str">
        <f>IF(A93=1,TRIM(DATA!C94),"")</f>
        <v>YENİCE MESLEK YÜKSEKOKULU</v>
      </c>
      <c r="E93" t="str">
        <f>IF(A93=1,TRIM(DATA!D94),"")</f>
        <v>Moda Tasarımı</v>
      </c>
      <c r="F93" t="str">
        <f t="shared" si="15"/>
        <v>HAYIR</v>
      </c>
      <c r="G93">
        <f>A93*N(DATA!E94)</f>
        <v>16</v>
      </c>
      <c r="H93">
        <f>A93*N(DATA!F94)</f>
        <v>4</v>
      </c>
      <c r="I93">
        <f>A93*N(DATA!G94)</f>
        <v>0</v>
      </c>
      <c r="J93">
        <f>A93*N(DATA!H94)</f>
        <v>0</v>
      </c>
      <c r="K93">
        <f t="shared" si="16"/>
        <v>16</v>
      </c>
      <c r="L93">
        <f t="shared" si="17"/>
        <v>4</v>
      </c>
      <c r="M93">
        <f t="shared" si="18"/>
        <v>12</v>
      </c>
      <c r="N93">
        <f t="shared" si="14"/>
        <v>1</v>
      </c>
      <c r="O93">
        <f t="shared" si="19"/>
        <v>0</v>
      </c>
      <c r="P93">
        <f t="shared" si="20"/>
        <v>0</v>
      </c>
      <c r="Q93">
        <f t="shared" si="21"/>
        <v>0</v>
      </c>
      <c r="R93" t="str">
        <f t="shared" si="22"/>
        <v>YENİCE MYO</v>
      </c>
      <c r="X93" t="str">
        <v>Sondaj Teknolojisi</v>
      </c>
      <c r="AO93" t="str">
        <v>Coğrafya Öğretmenliği</v>
      </c>
      <c r="AU93">
        <v>122</v>
      </c>
    </row>
    <row r="94" spans="1:47" x14ac:dyDescent="0.35">
      <c r="A94">
        <f>IF(AND(DATA!A95&lt;&gt;"",TRIM(DATA!D95)&lt;&gt;""),1,0)</f>
        <v>1</v>
      </c>
      <c r="B94">
        <f>IF(A94=1,DATA!A95,"")</f>
        <v>102751506</v>
      </c>
      <c r="C94" t="str">
        <f>IF(A94=1,TRIM(DATA!B95),"")</f>
        <v>ÖNLİSANS</v>
      </c>
      <c r="D94" t="str">
        <f>IF(A94=1,TRIM(DATA!C95),"")</f>
        <v>YENİCE MESLEK YÜKSEKOKULU</v>
      </c>
      <c r="E94" t="str">
        <f>IF(A94=1,TRIM(DATA!D95),"")</f>
        <v>Ormancılık ve Orman Ürünleri</v>
      </c>
      <c r="F94" t="str">
        <f t="shared" si="15"/>
        <v>HAYIR</v>
      </c>
      <c r="G94">
        <f>A94*N(DATA!E95)</f>
        <v>2</v>
      </c>
      <c r="H94">
        <f>A94*N(DATA!F95)</f>
        <v>0</v>
      </c>
      <c r="I94">
        <f>A94*N(DATA!G95)</f>
        <v>0</v>
      </c>
      <c r="J94">
        <f>A94*N(DATA!H95)</f>
        <v>0</v>
      </c>
      <c r="K94">
        <f t="shared" si="16"/>
        <v>2</v>
      </c>
      <c r="L94">
        <f t="shared" si="17"/>
        <v>0</v>
      </c>
      <c r="M94">
        <f t="shared" si="18"/>
        <v>2</v>
      </c>
      <c r="N94">
        <f t="shared" si="14"/>
        <v>1</v>
      </c>
      <c r="O94">
        <f t="shared" si="19"/>
        <v>0</v>
      </c>
      <c r="P94">
        <f t="shared" si="20"/>
        <v>1</v>
      </c>
      <c r="Q94">
        <f t="shared" si="21"/>
        <v>0</v>
      </c>
      <c r="R94" t="str">
        <f t="shared" si="22"/>
        <v>YENİCE MYO</v>
      </c>
      <c r="X94" t="str">
        <v>Sosyal Bilgiler Öğretmenliği</v>
      </c>
      <c r="AO94" t="str">
        <v>Deniz Ulaştırma İşletme Mühendisliği</v>
      </c>
      <c r="AU94">
        <v>123</v>
      </c>
    </row>
    <row r="95" spans="1:47" x14ac:dyDescent="0.35">
      <c r="A95">
        <f>IF(AND(DATA!A96&lt;&gt;"",TRIM(DATA!D96)&lt;&gt;""),1,0)</f>
        <v>1</v>
      </c>
      <c r="B95">
        <f>IF(A95=1,DATA!A96,"")</f>
        <v>102710439</v>
      </c>
      <c r="C95" t="str">
        <f>IF(A95=1,TRIM(DATA!B96),"")</f>
        <v>LİSANS</v>
      </c>
      <c r="D95" t="str">
        <f>IF(A95=1,TRIM(DATA!C96),"")</f>
        <v>BİGA İKTİSADİ VE İDARİ BİLİMLER FAKÜLTESİ</v>
      </c>
      <c r="E95" t="str">
        <f>IF(A95=1,TRIM(DATA!D96),"")</f>
        <v>Çalışma Ekonomisi ve Endüstri İlişkileri</v>
      </c>
      <c r="F95" t="str">
        <f t="shared" si="15"/>
        <v>HAYIR</v>
      </c>
      <c r="G95">
        <f>A95*N(DATA!E96)</f>
        <v>3</v>
      </c>
      <c r="H95">
        <f>A95*N(DATA!F96)</f>
        <v>3</v>
      </c>
      <c r="I95">
        <f>A95*N(DATA!G96)</f>
        <v>0</v>
      </c>
      <c r="J95">
        <f>A95*N(DATA!H96)</f>
        <v>0</v>
      </c>
      <c r="K95">
        <f t="shared" si="16"/>
        <v>3</v>
      </c>
      <c r="L95">
        <f t="shared" si="17"/>
        <v>3</v>
      </c>
      <c r="M95">
        <f t="shared" si="18"/>
        <v>0</v>
      </c>
      <c r="N95">
        <f t="shared" si="14"/>
        <v>1</v>
      </c>
      <c r="O95">
        <f t="shared" si="19"/>
        <v>1</v>
      </c>
      <c r="P95">
        <f t="shared" si="20"/>
        <v>0</v>
      </c>
      <c r="Q95">
        <f t="shared" si="21"/>
        <v>0</v>
      </c>
      <c r="R95" t="str">
        <f t="shared" si="22"/>
        <v>BİGA İİBF</v>
      </c>
      <c r="X95" t="str">
        <v>Sosyoloji</v>
      </c>
      <c r="AO95" t="str">
        <v>Eczane Hizmetleri</v>
      </c>
      <c r="AU95">
        <v>124</v>
      </c>
    </row>
    <row r="96" spans="1:47" x14ac:dyDescent="0.35">
      <c r="A96">
        <f>IF(AND(DATA!A97&lt;&gt;"",TRIM(DATA!D97)&lt;&gt;""),1,0)</f>
        <v>1</v>
      </c>
      <c r="B96">
        <f>IF(A96=1,DATA!A97,"")</f>
        <v>102710509</v>
      </c>
      <c r="C96" t="str">
        <f>IF(A96=1,TRIM(DATA!B97),"")</f>
        <v>LİSANS</v>
      </c>
      <c r="D96" t="str">
        <f>IF(A96=1,TRIM(DATA!C97),"")</f>
        <v>BİGA İKTİSADİ VE İDARİ BİLİMLER FAKÜLTESİ</v>
      </c>
      <c r="E96" t="str">
        <f>IF(A96=1,TRIM(DATA!D97),"")</f>
        <v>Ekonometri</v>
      </c>
      <c r="F96" t="str">
        <f t="shared" si="15"/>
        <v>HAYIR</v>
      </c>
      <c r="G96">
        <f>A96*N(DATA!E97)</f>
        <v>2</v>
      </c>
      <c r="H96">
        <f>A96*N(DATA!F97)</f>
        <v>2</v>
      </c>
      <c r="I96">
        <f>A96*N(DATA!G97)</f>
        <v>1</v>
      </c>
      <c r="J96">
        <f>A96*N(DATA!H97)</f>
        <v>1</v>
      </c>
      <c r="K96">
        <f t="shared" si="16"/>
        <v>3</v>
      </c>
      <c r="L96">
        <f t="shared" si="17"/>
        <v>3</v>
      </c>
      <c r="M96">
        <f t="shared" si="18"/>
        <v>0</v>
      </c>
      <c r="N96">
        <f t="shared" si="14"/>
        <v>1</v>
      </c>
      <c r="O96">
        <f t="shared" si="19"/>
        <v>1</v>
      </c>
      <c r="P96">
        <f t="shared" si="20"/>
        <v>0</v>
      </c>
      <c r="Q96">
        <f t="shared" si="21"/>
        <v>0</v>
      </c>
      <c r="R96" t="str">
        <f t="shared" si="22"/>
        <v>BİGA İİBF</v>
      </c>
      <c r="X96" t="str">
        <v>Su Altı Kaynak Teknolojisi</v>
      </c>
      <c r="AO96" t="str">
        <v>Gazetecilik</v>
      </c>
      <c r="AU96">
        <v>69</v>
      </c>
    </row>
    <row r="97" spans="1:47" x14ac:dyDescent="0.35">
      <c r="A97">
        <f>IF(AND(DATA!A98&lt;&gt;"",TRIM(DATA!D98)&lt;&gt;""),1,0)</f>
        <v>1</v>
      </c>
      <c r="B97">
        <f>IF(A97=1,DATA!A98,"")</f>
        <v>102710448</v>
      </c>
      <c r="C97" t="str">
        <f>IF(A97=1,TRIM(DATA!B98),"")</f>
        <v>LİSANS</v>
      </c>
      <c r="D97" t="str">
        <f>IF(A97=1,TRIM(DATA!C98),"")</f>
        <v>BİGA İKTİSADİ VE İDARİ BİLİMLER FAKÜLTESİ</v>
      </c>
      <c r="E97" t="str">
        <f>IF(A97=1,TRIM(DATA!D98),"")</f>
        <v>İktisat</v>
      </c>
      <c r="F97" t="str">
        <f t="shared" si="15"/>
        <v>HAYIR</v>
      </c>
      <c r="G97">
        <f>A97*N(DATA!E98)</f>
        <v>4</v>
      </c>
      <c r="H97">
        <f>A97*N(DATA!F98)</f>
        <v>4</v>
      </c>
      <c r="I97">
        <f>A97*N(DATA!G98)</f>
        <v>2</v>
      </c>
      <c r="J97">
        <f>A97*N(DATA!H98)</f>
        <v>2</v>
      </c>
      <c r="K97">
        <f t="shared" si="16"/>
        <v>6</v>
      </c>
      <c r="L97">
        <f t="shared" si="17"/>
        <v>6</v>
      </c>
      <c r="M97">
        <f t="shared" si="18"/>
        <v>0</v>
      </c>
      <c r="N97">
        <f t="shared" si="14"/>
        <v>1</v>
      </c>
      <c r="O97">
        <f t="shared" si="19"/>
        <v>1</v>
      </c>
      <c r="P97">
        <f t="shared" si="20"/>
        <v>0</v>
      </c>
      <c r="Q97">
        <f t="shared" si="21"/>
        <v>0</v>
      </c>
      <c r="R97" t="str">
        <f t="shared" si="22"/>
        <v>BİGA İİBF</v>
      </c>
      <c r="X97" t="str">
        <v>Su Altı Teknolojisi</v>
      </c>
      <c r="AO97" t="str">
        <v>Gıda Mühendisliği</v>
      </c>
      <c r="AU97">
        <v>70</v>
      </c>
    </row>
    <row r="98" spans="1:47" x14ac:dyDescent="0.35">
      <c r="A98">
        <f>IF(AND(DATA!A99&lt;&gt;"",TRIM(DATA!D99)&lt;&gt;""),1,0)</f>
        <v>1</v>
      </c>
      <c r="B98">
        <f>IF(A98=1,DATA!A99,"")</f>
        <v>102710457</v>
      </c>
      <c r="C98" t="str">
        <f>IF(A98=1,TRIM(DATA!B99),"")</f>
        <v>LİSANS</v>
      </c>
      <c r="D98" t="str">
        <f>IF(A98=1,TRIM(DATA!C99),"")</f>
        <v>BİGA İKTİSADİ VE İDARİ BİLİMLER FAKÜLTESİ</v>
      </c>
      <c r="E98" t="str">
        <f>IF(A98=1,TRIM(DATA!D99),"")</f>
        <v>İşletme</v>
      </c>
      <c r="F98" t="str">
        <f t="shared" si="15"/>
        <v>HAYIR</v>
      </c>
      <c r="G98">
        <f>A98*N(DATA!E99)</f>
        <v>4</v>
      </c>
      <c r="H98">
        <f>A98*N(DATA!F99)</f>
        <v>4</v>
      </c>
      <c r="I98">
        <f>A98*N(DATA!G99)</f>
        <v>1</v>
      </c>
      <c r="J98">
        <f>A98*N(DATA!H99)</f>
        <v>1</v>
      </c>
      <c r="K98">
        <f t="shared" si="16"/>
        <v>5</v>
      </c>
      <c r="L98">
        <f t="shared" si="17"/>
        <v>5</v>
      </c>
      <c r="M98">
        <f t="shared" si="18"/>
        <v>0</v>
      </c>
      <c r="N98">
        <f t="shared" si="14"/>
        <v>1</v>
      </c>
      <c r="O98">
        <f t="shared" si="19"/>
        <v>1</v>
      </c>
      <c r="P98">
        <f t="shared" si="20"/>
        <v>0</v>
      </c>
      <c r="Q98">
        <f t="shared" si="21"/>
        <v>0</v>
      </c>
      <c r="R98" t="str">
        <f t="shared" si="22"/>
        <v>BİGA İİBF</v>
      </c>
      <c r="X98" t="str">
        <v>Su Ürünleri Endüstrisi Mühendisliği</v>
      </c>
      <c r="AO98" t="str">
        <v>Hemşirelik</v>
      </c>
      <c r="AU98">
        <v>71</v>
      </c>
    </row>
    <row r="99" spans="1:47" x14ac:dyDescent="0.35">
      <c r="A99">
        <f>IF(AND(DATA!A100&lt;&gt;"",TRIM(DATA!D100)&lt;&gt;""),1,0)</f>
        <v>1</v>
      </c>
      <c r="B99">
        <f>IF(A99=1,DATA!A100,"")</f>
        <v>102710466</v>
      </c>
      <c r="C99" t="str">
        <f>IF(A99=1,TRIM(DATA!B100),"")</f>
        <v>LİSANS</v>
      </c>
      <c r="D99" t="str">
        <f>IF(A99=1,TRIM(DATA!C100),"")</f>
        <v>BİGA İKTİSADİ VE İDARİ BİLİMLER FAKÜLTESİ</v>
      </c>
      <c r="E99" t="str">
        <f>IF(A99=1,TRIM(DATA!D100),"")</f>
        <v>Kamu Yönetimi</v>
      </c>
      <c r="F99" t="str">
        <f t="shared" si="15"/>
        <v>HAYIR</v>
      </c>
      <c r="G99">
        <f>A99*N(DATA!E100)</f>
        <v>1</v>
      </c>
      <c r="H99">
        <f>A99*N(DATA!F100)</f>
        <v>1</v>
      </c>
      <c r="I99">
        <f>A99*N(DATA!G100)</f>
        <v>0</v>
      </c>
      <c r="J99">
        <f>A99*N(DATA!H100)</f>
        <v>0</v>
      </c>
      <c r="K99">
        <f t="shared" si="16"/>
        <v>1</v>
      </c>
      <c r="L99">
        <f t="shared" si="17"/>
        <v>1</v>
      </c>
      <c r="M99">
        <f t="shared" si="18"/>
        <v>0</v>
      </c>
      <c r="N99">
        <f t="shared" si="14"/>
        <v>1</v>
      </c>
      <c r="O99">
        <f t="shared" si="19"/>
        <v>1</v>
      </c>
      <c r="P99">
        <f t="shared" si="20"/>
        <v>0</v>
      </c>
      <c r="Q99">
        <f t="shared" si="21"/>
        <v>0</v>
      </c>
      <c r="R99" t="str">
        <f t="shared" si="22"/>
        <v>BİGA İİBF</v>
      </c>
      <c r="X99" t="str">
        <v>Su Ürünleri Mühendisliği</v>
      </c>
      <c r="AO99" t="str">
        <v>İktisat (İngilizce)</v>
      </c>
      <c r="AU99">
        <v>72</v>
      </c>
    </row>
    <row r="100" spans="1:47" x14ac:dyDescent="0.35">
      <c r="A100">
        <f>IF(AND(DATA!A101&lt;&gt;"",TRIM(DATA!D101)&lt;&gt;""),1,0)</f>
        <v>1</v>
      </c>
      <c r="B100">
        <f>IF(A100=1,DATA!A101,"")</f>
        <v>102710475</v>
      </c>
      <c r="C100" t="str">
        <f>IF(A100=1,TRIM(DATA!B101),"")</f>
        <v>LİSANS</v>
      </c>
      <c r="D100" t="str">
        <f>IF(A100=1,TRIM(DATA!C101),"")</f>
        <v>BİGA İKTİSADİ VE İDARİ BİLİMLER FAKÜLTESİ</v>
      </c>
      <c r="E100" t="str">
        <f>IF(A100=1,TRIM(DATA!D101),"")</f>
        <v>Maliye</v>
      </c>
      <c r="F100" t="str">
        <f t="shared" si="15"/>
        <v>HAYIR</v>
      </c>
      <c r="G100">
        <f>A100*N(DATA!E101)</f>
        <v>1</v>
      </c>
      <c r="H100">
        <f>A100*N(DATA!F101)</f>
        <v>1</v>
      </c>
      <c r="I100">
        <f>A100*N(DATA!G101)</f>
        <v>1</v>
      </c>
      <c r="J100">
        <f>A100*N(DATA!H101)</f>
        <v>1</v>
      </c>
      <c r="K100">
        <f t="shared" si="16"/>
        <v>2</v>
      </c>
      <c r="L100">
        <f t="shared" si="17"/>
        <v>2</v>
      </c>
      <c r="M100">
        <f t="shared" si="18"/>
        <v>0</v>
      </c>
      <c r="N100">
        <f t="shared" si="14"/>
        <v>1</v>
      </c>
      <c r="O100">
        <f t="shared" si="19"/>
        <v>1</v>
      </c>
      <c r="P100">
        <f t="shared" si="20"/>
        <v>0</v>
      </c>
      <c r="Q100">
        <f t="shared" si="21"/>
        <v>0</v>
      </c>
      <c r="R100" t="str">
        <f t="shared" si="22"/>
        <v>BİGA İİBF</v>
      </c>
      <c r="X100" t="str">
        <v>Süt ve Ürünleri Teknolojisi</v>
      </c>
      <c r="AO100" t="str">
        <v>İlköğretim Matematik Öğretmenliği</v>
      </c>
      <c r="AU100">
        <v>73</v>
      </c>
    </row>
    <row r="101" spans="1:47" x14ac:dyDescent="0.35">
      <c r="A101">
        <f>IF(AND(DATA!A102&lt;&gt;"",TRIM(DATA!D102)&lt;&gt;""),1,0)</f>
        <v>1</v>
      </c>
      <c r="B101">
        <f>IF(A101=1,DATA!A102,"")</f>
        <v>102790315</v>
      </c>
      <c r="C101" t="str">
        <f>IF(A101=1,TRIM(DATA!B102),"")</f>
        <v>LİSANS</v>
      </c>
      <c r="D101" t="str">
        <f>IF(A101=1,TRIM(DATA!C102),"")</f>
        <v>BİGA İKTİSADİ VE İDARİ BİLİMLER FAKÜLTESİ</v>
      </c>
      <c r="E101" t="str">
        <f>IF(A101=1,TRIM(DATA!D102),"")</f>
        <v>Uluslararası İlişkiler</v>
      </c>
      <c r="F101" t="str">
        <f t="shared" si="15"/>
        <v>HAYIR</v>
      </c>
      <c r="G101">
        <f>A101*N(DATA!E102)</f>
        <v>2</v>
      </c>
      <c r="H101">
        <f>A101*N(DATA!F102)</f>
        <v>1</v>
      </c>
      <c r="I101">
        <f>A101*N(DATA!G102)</f>
        <v>2</v>
      </c>
      <c r="J101">
        <f>A101*N(DATA!H102)</f>
        <v>2</v>
      </c>
      <c r="K101">
        <f t="shared" si="16"/>
        <v>4</v>
      </c>
      <c r="L101">
        <f t="shared" si="17"/>
        <v>3</v>
      </c>
      <c r="M101">
        <f t="shared" si="18"/>
        <v>1</v>
      </c>
      <c r="N101">
        <f t="shared" si="14"/>
        <v>1</v>
      </c>
      <c r="O101">
        <f t="shared" si="19"/>
        <v>0</v>
      </c>
      <c r="P101">
        <f t="shared" si="20"/>
        <v>0</v>
      </c>
      <c r="Q101">
        <f t="shared" si="21"/>
        <v>0</v>
      </c>
      <c r="R101" t="str">
        <f t="shared" si="22"/>
        <v>BİGA İİBF</v>
      </c>
      <c r="X101" t="str">
        <v>Talaşlı Üretim Teknikerliği</v>
      </c>
      <c r="AO101" t="str">
        <v>İngiliz Dili ve Edebiyatı</v>
      </c>
      <c r="AU101">
        <v>74</v>
      </c>
    </row>
    <row r="102" spans="1:47" x14ac:dyDescent="0.35">
      <c r="A102">
        <f>IF(AND(DATA!A103&lt;&gt;"",TRIM(DATA!D103)&lt;&gt;""),1,0)</f>
        <v>1</v>
      </c>
      <c r="B102">
        <f>IF(A102=1,DATA!A103,"")</f>
        <v>102790242</v>
      </c>
      <c r="C102" t="str">
        <f>IF(A102=1,TRIM(DATA!B103),"")</f>
        <v>LİSANS</v>
      </c>
      <c r="D102" t="str">
        <f>IF(A102=1,TRIM(DATA!C103),"")</f>
        <v>BİGA UYGULAMALI BİLİMLER FAKÜLTESİ</v>
      </c>
      <c r="E102" t="str">
        <f>IF(A102=1,TRIM(DATA!D103),"")</f>
        <v>Finans ve Bankacılık</v>
      </c>
      <c r="F102" t="str">
        <f t="shared" si="15"/>
        <v>HAYIR</v>
      </c>
      <c r="G102">
        <f>A102*N(DATA!E103)</f>
        <v>4</v>
      </c>
      <c r="H102">
        <f>A102*N(DATA!F103)</f>
        <v>4</v>
      </c>
      <c r="I102">
        <f>A102*N(DATA!G103)</f>
        <v>1</v>
      </c>
      <c r="J102">
        <f>A102*N(DATA!H103)</f>
        <v>1</v>
      </c>
      <c r="K102">
        <f t="shared" si="16"/>
        <v>5</v>
      </c>
      <c r="L102">
        <f t="shared" si="17"/>
        <v>5</v>
      </c>
      <c r="M102">
        <f t="shared" si="18"/>
        <v>0</v>
      </c>
      <c r="N102">
        <f t="shared" si="14"/>
        <v>1</v>
      </c>
      <c r="O102">
        <f t="shared" si="19"/>
        <v>1</v>
      </c>
      <c r="P102">
        <f t="shared" si="20"/>
        <v>0</v>
      </c>
      <c r="Q102">
        <f t="shared" si="21"/>
        <v>0</v>
      </c>
      <c r="R102" t="str">
        <f t="shared" si="22"/>
        <v>BİGA UB FAK.</v>
      </c>
      <c r="X102" t="str">
        <v>Tarım Ekonomisi</v>
      </c>
      <c r="AO102" t="str">
        <v>Kamu Yönetimi</v>
      </c>
      <c r="AU102">
        <v>75</v>
      </c>
    </row>
    <row r="103" spans="1:47" x14ac:dyDescent="0.35">
      <c r="A103">
        <f>IF(AND(DATA!A104&lt;&gt;"",TRIM(DATA!D104)&lt;&gt;""),1,0)</f>
        <v>1</v>
      </c>
      <c r="B103">
        <f>IF(A103=1,DATA!A104,"")</f>
        <v>102790184</v>
      </c>
      <c r="C103" t="str">
        <f>IF(A103=1,TRIM(DATA!B104),"")</f>
        <v>LİSANS</v>
      </c>
      <c r="D103" t="str">
        <f>IF(A103=1,TRIM(DATA!C104),"")</f>
        <v>BİGA UYGULAMALI BİLİMLER FAKÜLTESİ</v>
      </c>
      <c r="E103" t="str">
        <f>IF(A103=1,TRIM(DATA!D104),"")</f>
        <v>Uluslararası Ticaret ve Lojistik</v>
      </c>
      <c r="F103" t="str">
        <f t="shared" si="15"/>
        <v>HAYIR</v>
      </c>
      <c r="G103">
        <f>A103*N(DATA!E104)</f>
        <v>5</v>
      </c>
      <c r="H103">
        <f>A103*N(DATA!F104)</f>
        <v>0</v>
      </c>
      <c r="I103">
        <f>A103*N(DATA!G104)</f>
        <v>0</v>
      </c>
      <c r="J103">
        <f>A103*N(DATA!H104)</f>
        <v>0</v>
      </c>
      <c r="K103">
        <f t="shared" si="16"/>
        <v>5</v>
      </c>
      <c r="L103">
        <f t="shared" si="17"/>
        <v>0</v>
      </c>
      <c r="M103">
        <f t="shared" si="18"/>
        <v>5</v>
      </c>
      <c r="N103">
        <f t="shared" si="14"/>
        <v>1</v>
      </c>
      <c r="O103">
        <f t="shared" si="19"/>
        <v>0</v>
      </c>
      <c r="P103">
        <f t="shared" si="20"/>
        <v>1</v>
      </c>
      <c r="Q103">
        <f t="shared" si="21"/>
        <v>0</v>
      </c>
      <c r="R103" t="str">
        <f t="shared" si="22"/>
        <v>BİGA UB FAK.</v>
      </c>
      <c r="X103" t="str">
        <v>Tarımsal Yapılar ve Sulama</v>
      </c>
      <c r="AO103" t="str">
        <v>Kimya</v>
      </c>
      <c r="AU103">
        <v>76</v>
      </c>
    </row>
    <row r="104" spans="1:47" x14ac:dyDescent="0.35">
      <c r="A104">
        <f>IF(AND(DATA!A105&lt;&gt;"",TRIM(DATA!D105)&lt;&gt;""),1,0)</f>
        <v>1</v>
      </c>
      <c r="B104">
        <f>IF(A104=1,DATA!A105,"")</f>
        <v>102710872</v>
      </c>
      <c r="C104" t="str">
        <f>IF(A104=1,TRIM(DATA!B105),"")</f>
        <v>LİSANS</v>
      </c>
      <c r="D104" t="str">
        <f>IF(A104=1,TRIM(DATA!C105),"")</f>
        <v>ÇAN UYGULAMALI BİLİMLER FAKÜLTESİ</v>
      </c>
      <c r="E104" t="str">
        <f>IF(A104=1,TRIM(DATA!D105),"")</f>
        <v>İş Sağlığı ve Güvenliği</v>
      </c>
      <c r="F104" t="str">
        <f t="shared" si="15"/>
        <v>HAYIR</v>
      </c>
      <c r="G104">
        <f>A104*N(DATA!E105)</f>
        <v>5</v>
      </c>
      <c r="H104">
        <f>A104*N(DATA!F105)</f>
        <v>5</v>
      </c>
      <c r="I104">
        <f>A104*N(DATA!G105)</f>
        <v>0</v>
      </c>
      <c r="J104">
        <f>A104*N(DATA!H105)</f>
        <v>0</v>
      </c>
      <c r="K104">
        <f t="shared" si="16"/>
        <v>5</v>
      </c>
      <c r="L104">
        <f t="shared" si="17"/>
        <v>5</v>
      </c>
      <c r="M104">
        <f t="shared" si="18"/>
        <v>0</v>
      </c>
      <c r="N104">
        <f t="shared" si="14"/>
        <v>1</v>
      </c>
      <c r="O104">
        <f t="shared" si="19"/>
        <v>1</v>
      </c>
      <c r="P104">
        <f t="shared" si="20"/>
        <v>0</v>
      </c>
      <c r="Q104">
        <f t="shared" si="21"/>
        <v>0</v>
      </c>
      <c r="R104" t="str">
        <f t="shared" si="22"/>
        <v>ÇAN UB FAK.</v>
      </c>
      <c r="X104" t="str">
        <v>Tarih</v>
      </c>
      <c r="AO104" t="str">
        <v>Matematik</v>
      </c>
      <c r="AU104">
        <v>127</v>
      </c>
    </row>
    <row r="105" spans="1:47" x14ac:dyDescent="0.35">
      <c r="A105">
        <f>IF(AND(DATA!A106&lt;&gt;"",TRIM(DATA!D106)&lt;&gt;""),1,0)</f>
        <v>1</v>
      </c>
      <c r="B105">
        <f>IF(A105=1,DATA!A106,"")</f>
        <v>102710899</v>
      </c>
      <c r="C105" t="str">
        <f>IF(A105=1,TRIM(DATA!B106),"")</f>
        <v>LİSANS</v>
      </c>
      <c r="D105" t="str">
        <f>IF(A105=1,TRIM(DATA!C106),"")</f>
        <v>ÇAN UYGULAMALI BİLİMLER FAKÜLTESİ</v>
      </c>
      <c r="E105" t="str">
        <f>IF(A105=1,TRIM(DATA!D106),"")</f>
        <v>İş Sağlığı ve Güvenliği (KKTC Uyruklu)</v>
      </c>
      <c r="F105" t="str">
        <f t="shared" si="15"/>
        <v>EVET</v>
      </c>
      <c r="G105">
        <f>A105*N(DATA!E106)</f>
        <v>1</v>
      </c>
      <c r="H105">
        <f>A105*N(DATA!F106)</f>
        <v>0</v>
      </c>
      <c r="I105">
        <f>A105*N(DATA!G106)</f>
        <v>0</v>
      </c>
      <c r="J105">
        <f>A105*N(DATA!H106)</f>
        <v>0</v>
      </c>
      <c r="K105">
        <f t="shared" si="16"/>
        <v>1</v>
      </c>
      <c r="L105">
        <f t="shared" si="17"/>
        <v>0</v>
      </c>
      <c r="M105">
        <f t="shared" si="18"/>
        <v>1</v>
      </c>
      <c r="N105">
        <f t="shared" si="14"/>
        <v>0</v>
      </c>
      <c r="O105">
        <f t="shared" si="19"/>
        <v>0</v>
      </c>
      <c r="P105">
        <f t="shared" si="20"/>
        <v>0</v>
      </c>
      <c r="Q105">
        <f t="shared" si="21"/>
        <v>0</v>
      </c>
      <c r="R105" t="str">
        <f t="shared" si="22"/>
        <v>ÇAN UB FAK.</v>
      </c>
      <c r="X105" t="str">
        <v>Tarla Bitkileri</v>
      </c>
      <c r="AO105" t="str">
        <v>Okul Öncesi Öğretmenliği</v>
      </c>
      <c r="AU105">
        <v>128</v>
      </c>
    </row>
    <row r="106" spans="1:47" x14ac:dyDescent="0.35">
      <c r="A106">
        <f>IF(AND(DATA!A107&lt;&gt;"",TRIM(DATA!D107)&lt;&gt;""),1,0)</f>
        <v>1</v>
      </c>
      <c r="B106">
        <f>IF(A106=1,DATA!A107,"")</f>
        <v>102710951</v>
      </c>
      <c r="C106" t="str">
        <f>IF(A106=1,TRIM(DATA!B107),"")</f>
        <v>LİSANS</v>
      </c>
      <c r="D106" t="str">
        <f>IF(A106=1,TRIM(DATA!C107),"")</f>
        <v>ÇAN UYGULAMALI BİLİMLER FAKÜLTESİ</v>
      </c>
      <c r="E106" t="str">
        <f>IF(A106=1,TRIM(DATA!D107),"")</f>
        <v>Uluslararası Ticaret ve İşletmecilik</v>
      </c>
      <c r="F106" t="str">
        <f t="shared" si="15"/>
        <v>HAYIR</v>
      </c>
      <c r="G106">
        <f>A106*N(DATA!E107)</f>
        <v>2</v>
      </c>
      <c r="H106">
        <f>A106*N(DATA!F107)</f>
        <v>2</v>
      </c>
      <c r="I106">
        <f>A106*N(DATA!G107)</f>
        <v>2</v>
      </c>
      <c r="J106">
        <f>A106*N(DATA!H107)</f>
        <v>2</v>
      </c>
      <c r="K106">
        <f t="shared" si="16"/>
        <v>4</v>
      </c>
      <c r="L106">
        <f t="shared" si="17"/>
        <v>4</v>
      </c>
      <c r="M106">
        <f t="shared" si="18"/>
        <v>0</v>
      </c>
      <c r="N106">
        <f t="shared" si="14"/>
        <v>1</v>
      </c>
      <c r="O106">
        <f t="shared" si="19"/>
        <v>1</v>
      </c>
      <c r="P106">
        <f t="shared" si="20"/>
        <v>0</v>
      </c>
      <c r="Q106">
        <f t="shared" si="21"/>
        <v>0</v>
      </c>
      <c r="R106" t="str">
        <f t="shared" si="22"/>
        <v>ÇAN UB FAK.</v>
      </c>
      <c r="X106" t="str">
        <v>Tıbbi Laboratuvar Teknikleri</v>
      </c>
      <c r="AO106" t="str">
        <v>Özel Eğitim Öğretmenliği</v>
      </c>
      <c r="AU106">
        <v>129</v>
      </c>
    </row>
    <row r="107" spans="1:47" x14ac:dyDescent="0.35">
      <c r="A107">
        <f>IF(AND(DATA!A108&lt;&gt;"",TRIM(DATA!D108)&lt;&gt;""),1,0)</f>
        <v>1</v>
      </c>
      <c r="B107">
        <f>IF(A107=1,DATA!A108,"")</f>
        <v>102700311</v>
      </c>
      <c r="C107" t="str">
        <f>IF(A107=1,TRIM(DATA!B108),"")</f>
        <v>LİSANS</v>
      </c>
      <c r="D107" t="str">
        <f>IF(A107=1,TRIM(DATA!C108),"")</f>
        <v>ÇANAKKALE UYGULAMALI BİLİMLER FAKÜLTESİ</v>
      </c>
      <c r="E107" t="str">
        <f>IF(A107=1,TRIM(DATA!D108),"")</f>
        <v>Balıkçılık Teknolojisi</v>
      </c>
      <c r="F107" t="str">
        <f t="shared" si="15"/>
        <v>HAYIR</v>
      </c>
      <c r="G107">
        <f>A107*N(DATA!E108)</f>
        <v>3</v>
      </c>
      <c r="H107">
        <f>A107*N(DATA!F108)</f>
        <v>3</v>
      </c>
      <c r="I107">
        <f>A107*N(DATA!G108)</f>
        <v>0</v>
      </c>
      <c r="J107">
        <f>A107*N(DATA!H108)</f>
        <v>0</v>
      </c>
      <c r="K107">
        <f t="shared" si="16"/>
        <v>3</v>
      </c>
      <c r="L107">
        <f t="shared" si="17"/>
        <v>3</v>
      </c>
      <c r="M107">
        <f t="shared" si="18"/>
        <v>0</v>
      </c>
      <c r="N107">
        <f t="shared" si="14"/>
        <v>1</v>
      </c>
      <c r="O107">
        <f t="shared" si="19"/>
        <v>1</v>
      </c>
      <c r="P107">
        <f t="shared" si="20"/>
        <v>0</v>
      </c>
      <c r="Q107">
        <f t="shared" si="21"/>
        <v>0</v>
      </c>
      <c r="R107" t="str">
        <f t="shared" si="22"/>
        <v>ÇANAKKALE UB FAK.</v>
      </c>
      <c r="X107" t="str">
        <v>Turist Rehberliği</v>
      </c>
      <c r="AO107" t="str">
        <v>Peyzaj Mimarlığı</v>
      </c>
      <c r="AU107">
        <v>130</v>
      </c>
    </row>
    <row r="108" spans="1:47" x14ac:dyDescent="0.35">
      <c r="A108">
        <f>IF(AND(DATA!A109&lt;&gt;"",TRIM(DATA!D109)&lt;&gt;""),1,0)</f>
        <v>1</v>
      </c>
      <c r="B108">
        <f>IF(A108=1,DATA!A109,"")</f>
        <v>102790235</v>
      </c>
      <c r="C108" t="str">
        <f>IF(A108=1,TRIM(DATA!B109),"")</f>
        <v>LİSANS</v>
      </c>
      <c r="D108" t="str">
        <f>IF(A108=1,TRIM(DATA!C109),"")</f>
        <v>ÇANAKKALE UYGULAMALI BİLİMLER FAKÜLTESİ</v>
      </c>
      <c r="E108" t="str">
        <f>IF(A108=1,TRIM(DATA!D109),"")</f>
        <v>Enerji Yönetimi</v>
      </c>
      <c r="F108" t="str">
        <f t="shared" si="15"/>
        <v>HAYIR</v>
      </c>
      <c r="G108">
        <f>A108*N(DATA!E109)</f>
        <v>2</v>
      </c>
      <c r="H108">
        <f>A108*N(DATA!F109)</f>
        <v>2</v>
      </c>
      <c r="I108">
        <f>A108*N(DATA!G109)</f>
        <v>0</v>
      </c>
      <c r="J108">
        <f>A108*N(DATA!H109)</f>
        <v>0</v>
      </c>
      <c r="K108">
        <f t="shared" si="16"/>
        <v>2</v>
      </c>
      <c r="L108">
        <f t="shared" si="17"/>
        <v>2</v>
      </c>
      <c r="M108">
        <f t="shared" si="18"/>
        <v>0</v>
      </c>
      <c r="N108">
        <f t="shared" si="14"/>
        <v>1</v>
      </c>
      <c r="O108">
        <f t="shared" si="19"/>
        <v>1</v>
      </c>
      <c r="P108">
        <f t="shared" si="20"/>
        <v>0</v>
      </c>
      <c r="Q108">
        <f t="shared" si="21"/>
        <v>0</v>
      </c>
      <c r="R108" t="str">
        <f t="shared" si="22"/>
        <v>ÇANAKKALE UB FAK.</v>
      </c>
      <c r="X108" t="str">
        <v>Turizm ve Otel İşletmeciliği</v>
      </c>
      <c r="AO108" t="str">
        <v>Psikoloji</v>
      </c>
      <c r="AU108">
        <v>131</v>
      </c>
    </row>
    <row r="109" spans="1:47" x14ac:dyDescent="0.35">
      <c r="A109">
        <f>IF(AND(DATA!A110&lt;&gt;"",TRIM(DATA!D110)&lt;&gt;""),1,0)</f>
        <v>1</v>
      </c>
      <c r="B109">
        <f>IF(A109=1,DATA!A110,"")</f>
        <v>102700325</v>
      </c>
      <c r="C109" t="str">
        <f>IF(A109=1,TRIM(DATA!B110),"")</f>
        <v>LİSANS</v>
      </c>
      <c r="D109" t="str">
        <f>IF(A109=1,TRIM(DATA!C110),"")</f>
        <v>ÇANAKKALE UYGULAMALI BİLİMLER FAKÜLTESİ</v>
      </c>
      <c r="E109" t="str">
        <f>IF(A109=1,TRIM(DATA!D110),"")</f>
        <v>Müzecilik</v>
      </c>
      <c r="F109" t="str">
        <f t="shared" si="15"/>
        <v>HAYIR</v>
      </c>
      <c r="G109">
        <f>A109*N(DATA!E110)</f>
        <v>3</v>
      </c>
      <c r="H109">
        <f>A109*N(DATA!F110)</f>
        <v>3</v>
      </c>
      <c r="I109">
        <f>A109*N(DATA!G110)</f>
        <v>0</v>
      </c>
      <c r="J109">
        <f>A109*N(DATA!H110)</f>
        <v>0</v>
      </c>
      <c r="K109">
        <f t="shared" si="16"/>
        <v>3</v>
      </c>
      <c r="L109">
        <f t="shared" si="17"/>
        <v>3</v>
      </c>
      <c r="M109">
        <f t="shared" si="18"/>
        <v>0</v>
      </c>
      <c r="N109">
        <f t="shared" si="14"/>
        <v>1</v>
      </c>
      <c r="O109">
        <f t="shared" si="19"/>
        <v>1</v>
      </c>
      <c r="P109">
        <f t="shared" si="20"/>
        <v>0</v>
      </c>
      <c r="Q109">
        <f t="shared" si="21"/>
        <v>0</v>
      </c>
      <c r="R109" t="str">
        <f t="shared" si="22"/>
        <v>ÇANAKKALE UB FAK.</v>
      </c>
      <c r="X109" t="str">
        <v>Turizm ve Seyahat Hizmetleri</v>
      </c>
      <c r="AO109" t="str">
        <v>Robotik ve Yapay Zeka</v>
      </c>
      <c r="AU109">
        <v>132</v>
      </c>
    </row>
    <row r="110" spans="1:47" x14ac:dyDescent="0.35">
      <c r="A110">
        <f>IF(AND(DATA!A111&lt;&gt;"",TRIM(DATA!D111)&lt;&gt;""),1,0)</f>
        <v>1</v>
      </c>
      <c r="B110">
        <f>IF(A110=1,DATA!A111,"")</f>
        <v>102790462</v>
      </c>
      <c r="C110" t="str">
        <f>IF(A110=1,TRIM(DATA!B111),"")</f>
        <v>LİSANS</v>
      </c>
      <c r="D110" t="str">
        <f>IF(A110=1,TRIM(DATA!C111),"")</f>
        <v>DENİZ BİLİMLERİ VE TEKNOLOJİSİ FAKÜLTESİ</v>
      </c>
      <c r="E110" t="str">
        <f>IF(A110=1,TRIM(DATA!D111),"")</f>
        <v>Deniz Ulaştırma İşletme Mühendisliği</v>
      </c>
      <c r="F110" t="str">
        <f t="shared" si="15"/>
        <v>HAYIR</v>
      </c>
      <c r="G110">
        <f>A110*N(DATA!E111)</f>
        <v>1</v>
      </c>
      <c r="H110">
        <f>A110*N(DATA!F111)</f>
        <v>1</v>
      </c>
      <c r="I110">
        <f>A110*N(DATA!G111)</f>
        <v>0</v>
      </c>
      <c r="J110">
        <f>A110*N(DATA!H111)</f>
        <v>0</v>
      </c>
      <c r="K110">
        <f t="shared" si="16"/>
        <v>1</v>
      </c>
      <c r="L110">
        <f t="shared" si="17"/>
        <v>1</v>
      </c>
      <c r="M110">
        <f t="shared" si="18"/>
        <v>0</v>
      </c>
      <c r="N110">
        <f t="shared" si="14"/>
        <v>1</v>
      </c>
      <c r="O110">
        <f t="shared" si="19"/>
        <v>1</v>
      </c>
      <c r="P110">
        <f t="shared" si="20"/>
        <v>0</v>
      </c>
      <c r="Q110">
        <f t="shared" si="21"/>
        <v>0</v>
      </c>
      <c r="R110" t="str">
        <f t="shared" si="22"/>
        <v>DENİZ BİLİMLERİ VE TEKNOLOJİSİ FAK.</v>
      </c>
      <c r="X110" t="str">
        <v>Uluslararası İlişkiler</v>
      </c>
      <c r="AO110" t="str">
        <v>Sosyal Bilgiler Öğretmenliği</v>
      </c>
      <c r="AU110">
        <v>133</v>
      </c>
    </row>
    <row r="111" spans="1:47" x14ac:dyDescent="0.35">
      <c r="A111">
        <f>IF(AND(DATA!A112&lt;&gt;"",TRIM(DATA!D112)&lt;&gt;""),1,0)</f>
        <v>1</v>
      </c>
      <c r="B111">
        <f>IF(A111=1,DATA!A112,"")</f>
        <v>102790469</v>
      </c>
      <c r="C111" t="str">
        <f>IF(A111=1,TRIM(DATA!B112),"")</f>
        <v>LİSANS</v>
      </c>
      <c r="D111" t="str">
        <f>IF(A111=1,TRIM(DATA!C112),"")</f>
        <v>DENİZ BİLİMLERİ VE TEKNOLOJİSİ FAKÜLTESİ</v>
      </c>
      <c r="E111" t="str">
        <f>IF(A111=1,TRIM(DATA!D112),"")</f>
        <v>Su Ürünleri Endüstrisi Mühendisliği</v>
      </c>
      <c r="F111" t="str">
        <f t="shared" si="15"/>
        <v>HAYIR</v>
      </c>
      <c r="G111">
        <f>A111*N(DATA!E112)</f>
        <v>2</v>
      </c>
      <c r="H111">
        <f>A111*N(DATA!F112)</f>
        <v>2</v>
      </c>
      <c r="I111">
        <f>A111*N(DATA!G112)</f>
        <v>0</v>
      </c>
      <c r="J111">
        <f>A111*N(DATA!H112)</f>
        <v>0</v>
      </c>
      <c r="K111">
        <f t="shared" si="16"/>
        <v>2</v>
      </c>
      <c r="L111">
        <f t="shared" si="17"/>
        <v>2</v>
      </c>
      <c r="M111">
        <f t="shared" si="18"/>
        <v>0</v>
      </c>
      <c r="N111">
        <f t="shared" si="14"/>
        <v>1</v>
      </c>
      <c r="O111">
        <f t="shared" si="19"/>
        <v>1</v>
      </c>
      <c r="P111">
        <f t="shared" si="20"/>
        <v>0</v>
      </c>
      <c r="Q111">
        <f t="shared" si="21"/>
        <v>0</v>
      </c>
      <c r="R111" t="str">
        <f t="shared" si="22"/>
        <v>DENİZ BİLİMLERİ VE TEKNOLOJİSİ FAK.</v>
      </c>
      <c r="X111" t="str">
        <v>Uluslararası İlişkiler (İngilizce)</v>
      </c>
      <c r="AO111" t="str">
        <v>Su Ürünleri Mühendisliği</v>
      </c>
      <c r="AU111">
        <v>134</v>
      </c>
    </row>
    <row r="112" spans="1:47" x14ac:dyDescent="0.35">
      <c r="A112">
        <f>IF(AND(DATA!A113&lt;&gt;"",TRIM(DATA!D113)&lt;&gt;""),1,0)</f>
        <v>1</v>
      </c>
      <c r="B112">
        <f>IF(A112=1,DATA!A113,"")</f>
        <v>102710493</v>
      </c>
      <c r="C112" t="str">
        <f>IF(A112=1,TRIM(DATA!B113),"")</f>
        <v>LİSANS</v>
      </c>
      <c r="D112" t="str">
        <f>IF(A112=1,TRIM(DATA!C113),"")</f>
        <v>DENİZ BİLİMLERİ VE TEKNOLOJİSİ FAKÜLTESİ</v>
      </c>
      <c r="E112" t="str">
        <f>IF(A112=1,TRIM(DATA!D113),"")</f>
        <v>Su Ürünleri Mühendisliği</v>
      </c>
      <c r="F112" t="str">
        <f t="shared" si="15"/>
        <v>HAYIR</v>
      </c>
      <c r="G112">
        <f>A112*N(DATA!E113)</f>
        <v>1</v>
      </c>
      <c r="H112">
        <f>A112*N(DATA!F113)</f>
        <v>1</v>
      </c>
      <c r="I112">
        <f>A112*N(DATA!G113)</f>
        <v>0</v>
      </c>
      <c r="J112">
        <f>A112*N(DATA!H113)</f>
        <v>0</v>
      </c>
      <c r="K112">
        <f t="shared" si="16"/>
        <v>1</v>
      </c>
      <c r="L112">
        <f t="shared" si="17"/>
        <v>1</v>
      </c>
      <c r="M112">
        <f t="shared" si="18"/>
        <v>0</v>
      </c>
      <c r="N112">
        <f t="shared" si="14"/>
        <v>1</v>
      </c>
      <c r="O112">
        <f t="shared" si="19"/>
        <v>1</v>
      </c>
      <c r="P112">
        <f t="shared" si="20"/>
        <v>0</v>
      </c>
      <c r="Q112">
        <f t="shared" si="21"/>
        <v>0</v>
      </c>
      <c r="R112" t="str">
        <f t="shared" si="22"/>
        <v>DENİZ BİLİMLERİ VE TEKNOLOJİSİ FAK.</v>
      </c>
      <c r="X112" t="str">
        <v>Uluslararası Ticaret ve İşletmecilik</v>
      </c>
      <c r="AO112" t="str">
        <v>Tarım Ekonomisi</v>
      </c>
      <c r="AU112">
        <v>135</v>
      </c>
    </row>
    <row r="113" spans="1:47" x14ac:dyDescent="0.35">
      <c r="A113">
        <f>IF(AND(DATA!A114&lt;&gt;"",TRIM(DATA!D114)&lt;&gt;""),1,0)</f>
        <v>1</v>
      </c>
      <c r="B113">
        <f>IF(A113=1,DATA!A114,"")</f>
        <v>102710121</v>
      </c>
      <c r="C113" t="str">
        <f>IF(A113=1,TRIM(DATA!B114),"")</f>
        <v>LİSANS</v>
      </c>
      <c r="D113" t="str">
        <f>IF(A113=1,TRIM(DATA!C114),"")</f>
        <v>EĞİTİM FAKÜLTESİ</v>
      </c>
      <c r="E113" t="str">
        <f>IF(A113=1,TRIM(DATA!D114),"")</f>
        <v>Coğrafya Öğretmenliği</v>
      </c>
      <c r="F113" t="str">
        <f t="shared" si="15"/>
        <v>HAYIR</v>
      </c>
      <c r="G113">
        <f>A113*N(DATA!E114)</f>
        <v>1</v>
      </c>
      <c r="H113">
        <f>A113*N(DATA!F114)</f>
        <v>1</v>
      </c>
      <c r="I113">
        <f>A113*N(DATA!G114)</f>
        <v>0</v>
      </c>
      <c r="J113">
        <f>A113*N(DATA!H114)</f>
        <v>0</v>
      </c>
      <c r="K113">
        <f t="shared" si="16"/>
        <v>1</v>
      </c>
      <c r="L113">
        <f t="shared" si="17"/>
        <v>1</v>
      </c>
      <c r="M113">
        <f t="shared" si="18"/>
        <v>0</v>
      </c>
      <c r="N113">
        <f t="shared" si="14"/>
        <v>1</v>
      </c>
      <c r="O113">
        <f t="shared" si="19"/>
        <v>1</v>
      </c>
      <c r="P113">
        <f t="shared" si="20"/>
        <v>0</v>
      </c>
      <c r="Q113">
        <f t="shared" si="21"/>
        <v>0</v>
      </c>
      <c r="R113" t="str">
        <f t="shared" si="22"/>
        <v>EĞİTİM FAK.</v>
      </c>
      <c r="X113" t="str">
        <v>Uluslararası Ticaret ve Lojistik</v>
      </c>
      <c r="AO113" t="str">
        <v>Tarımsal Yapılar ve Sulama</v>
      </c>
      <c r="AU113">
        <v>136</v>
      </c>
    </row>
    <row r="114" spans="1:47" x14ac:dyDescent="0.35">
      <c r="A114">
        <f>IF(AND(DATA!A115&lt;&gt;"",TRIM(DATA!D115)&lt;&gt;""),1,0)</f>
        <v>1</v>
      </c>
      <c r="B114">
        <f>IF(A114=1,DATA!A115,"")</f>
        <v>102710033</v>
      </c>
      <c r="C114" t="str">
        <f>IF(A114=1,TRIM(DATA!B115),"")</f>
        <v>LİSANS</v>
      </c>
      <c r="D114" t="str">
        <f>IF(A114=1,TRIM(DATA!C115),"")</f>
        <v>EĞİTİM FAKÜLTESİ</v>
      </c>
      <c r="E114" t="str">
        <f>IF(A114=1,TRIM(DATA!D115),"")</f>
        <v>Fen Bilgisi Öğretmenliği</v>
      </c>
      <c r="F114" t="str">
        <f t="shared" si="15"/>
        <v>HAYIR</v>
      </c>
      <c r="G114">
        <f>A114*N(DATA!E115)</f>
        <v>8</v>
      </c>
      <c r="H114">
        <f>A114*N(DATA!F115)</f>
        <v>1</v>
      </c>
      <c r="I114">
        <f>A114*N(DATA!G115)</f>
        <v>0</v>
      </c>
      <c r="J114">
        <f>A114*N(DATA!H115)</f>
        <v>0</v>
      </c>
      <c r="K114">
        <f t="shared" si="16"/>
        <v>8</v>
      </c>
      <c r="L114">
        <f t="shared" si="17"/>
        <v>1</v>
      </c>
      <c r="M114">
        <f t="shared" si="18"/>
        <v>7</v>
      </c>
      <c r="N114">
        <f t="shared" si="14"/>
        <v>1</v>
      </c>
      <c r="O114">
        <f t="shared" si="19"/>
        <v>0</v>
      </c>
      <c r="P114">
        <f t="shared" si="20"/>
        <v>0</v>
      </c>
      <c r="Q114">
        <f t="shared" si="21"/>
        <v>0</v>
      </c>
      <c r="R114" t="str">
        <f t="shared" si="22"/>
        <v>EĞİTİM FAK.</v>
      </c>
      <c r="X114" t="str">
        <v>Yapı Yüzeyi Tasarım Teknikerliği</v>
      </c>
      <c r="AO114" t="str">
        <v>Tarih</v>
      </c>
      <c r="AU114">
        <v>137</v>
      </c>
    </row>
    <row r="115" spans="1:47" x14ac:dyDescent="0.35">
      <c r="A115">
        <f>IF(AND(DATA!A116&lt;&gt;"",TRIM(DATA!D116)&lt;&gt;""),1,0)</f>
        <v>1</v>
      </c>
      <c r="B115">
        <f>IF(A115=1,DATA!A116,"")</f>
        <v>102710924</v>
      </c>
      <c r="C115" t="str">
        <f>IF(A115=1,TRIM(DATA!B116),"")</f>
        <v>LİSANS</v>
      </c>
      <c r="D115" t="str">
        <f>IF(A115=1,TRIM(DATA!C116),"")</f>
        <v>EĞİTİM FAKÜLTESİ</v>
      </c>
      <c r="E115" t="str">
        <f>IF(A115=1,TRIM(DATA!D116),"")</f>
        <v>İlköğretim Matematik Öğretmenliği</v>
      </c>
      <c r="F115" t="str">
        <f t="shared" si="15"/>
        <v>HAYIR</v>
      </c>
      <c r="G115">
        <f>A115*N(DATA!E116)</f>
        <v>1</v>
      </c>
      <c r="H115">
        <f>A115*N(DATA!F116)</f>
        <v>1</v>
      </c>
      <c r="I115">
        <f>A115*N(DATA!G116)</f>
        <v>0</v>
      </c>
      <c r="J115">
        <f>A115*N(DATA!H116)</f>
        <v>0</v>
      </c>
      <c r="K115">
        <f t="shared" si="16"/>
        <v>1</v>
      </c>
      <c r="L115">
        <f t="shared" si="17"/>
        <v>1</v>
      </c>
      <c r="M115">
        <f t="shared" si="18"/>
        <v>0</v>
      </c>
      <c r="N115">
        <f t="shared" si="14"/>
        <v>1</v>
      </c>
      <c r="O115">
        <f t="shared" si="19"/>
        <v>1</v>
      </c>
      <c r="P115">
        <f t="shared" si="20"/>
        <v>0</v>
      </c>
      <c r="Q115">
        <f t="shared" si="21"/>
        <v>0</v>
      </c>
      <c r="R115" t="str">
        <f t="shared" si="22"/>
        <v>EĞİTİM FAK.</v>
      </c>
      <c r="X115" t="str">
        <v>Yazılım Mühendisliği (İngilizce)</v>
      </c>
      <c r="AO115" t="str">
        <v>Tarla Bitkileri</v>
      </c>
      <c r="AU115">
        <v>138</v>
      </c>
    </row>
    <row r="116" spans="1:47" x14ac:dyDescent="0.35">
      <c r="A116">
        <f>IF(AND(DATA!A117&lt;&gt;"",TRIM(DATA!D117)&lt;&gt;""),1,0)</f>
        <v>1</v>
      </c>
      <c r="B116">
        <f>IF(A116=1,DATA!A117,"")</f>
        <v>102710854</v>
      </c>
      <c r="C116" t="str">
        <f>IF(A116=1,TRIM(DATA!B117),"")</f>
        <v>LİSANS</v>
      </c>
      <c r="D116" t="str">
        <f>IF(A116=1,TRIM(DATA!C117),"")</f>
        <v>EĞİTİM FAKÜLTESİ</v>
      </c>
      <c r="E116" t="str">
        <f>IF(A116=1,TRIM(DATA!D117),"")</f>
        <v>Kimya Öğretmenliği</v>
      </c>
      <c r="F116" t="str">
        <f t="shared" si="15"/>
        <v>HAYIR</v>
      </c>
      <c r="G116">
        <f>A116*N(DATA!E117)</f>
        <v>16</v>
      </c>
      <c r="H116">
        <f>A116*N(DATA!F117)</f>
        <v>3</v>
      </c>
      <c r="I116">
        <f>A116*N(DATA!G117)</f>
        <v>0</v>
      </c>
      <c r="J116">
        <f>A116*N(DATA!H117)</f>
        <v>0</v>
      </c>
      <c r="K116">
        <f t="shared" si="16"/>
        <v>16</v>
      </c>
      <c r="L116">
        <f t="shared" si="17"/>
        <v>3</v>
      </c>
      <c r="M116">
        <f t="shared" si="18"/>
        <v>13</v>
      </c>
      <c r="N116">
        <f t="shared" si="14"/>
        <v>1</v>
      </c>
      <c r="O116">
        <f t="shared" si="19"/>
        <v>0</v>
      </c>
      <c r="P116">
        <f t="shared" si="20"/>
        <v>0</v>
      </c>
      <c r="Q116">
        <f t="shared" si="21"/>
        <v>0</v>
      </c>
      <c r="R116" t="str">
        <f t="shared" si="22"/>
        <v>EĞİTİM FAK.</v>
      </c>
      <c r="X116" t="str">
        <v>Yeni Medya ve İletişim</v>
      </c>
      <c r="AO116" t="str">
        <v>Uluslararası İlişkiler (İngilizce)</v>
      </c>
      <c r="AU116">
        <v>77</v>
      </c>
    </row>
    <row r="117" spans="1:47" x14ac:dyDescent="0.35">
      <c r="A117">
        <f>IF(AND(DATA!A118&lt;&gt;"",TRIM(DATA!D118)&lt;&gt;""),1,0)</f>
        <v>1</v>
      </c>
      <c r="B117">
        <f>IF(A117=1,DATA!A118,"")</f>
        <v>102710069</v>
      </c>
      <c r="C117" t="str">
        <f>IF(A117=1,TRIM(DATA!B118),"")</f>
        <v>LİSANS</v>
      </c>
      <c r="D117" t="str">
        <f>IF(A117=1,TRIM(DATA!C118),"")</f>
        <v>EĞİTİM FAKÜLTESİ</v>
      </c>
      <c r="E117" t="str">
        <f>IF(A117=1,TRIM(DATA!D118),"")</f>
        <v>Okul Öncesi Öğretmenliği</v>
      </c>
      <c r="F117" t="str">
        <f t="shared" si="15"/>
        <v>HAYIR</v>
      </c>
      <c r="G117">
        <f>A117*N(DATA!E118)</f>
        <v>1</v>
      </c>
      <c r="H117">
        <f>A117*N(DATA!F118)</f>
        <v>1</v>
      </c>
      <c r="I117">
        <f>A117*N(DATA!G118)</f>
        <v>0</v>
      </c>
      <c r="J117">
        <f>A117*N(DATA!H118)</f>
        <v>0</v>
      </c>
      <c r="K117">
        <f t="shared" si="16"/>
        <v>1</v>
      </c>
      <c r="L117">
        <f t="shared" si="17"/>
        <v>1</v>
      </c>
      <c r="M117">
        <f t="shared" si="18"/>
        <v>0</v>
      </c>
      <c r="N117">
        <f t="shared" si="14"/>
        <v>1</v>
      </c>
      <c r="O117">
        <f t="shared" si="19"/>
        <v>1</v>
      </c>
      <c r="P117">
        <f t="shared" si="20"/>
        <v>0</v>
      </c>
      <c r="Q117">
        <f t="shared" si="21"/>
        <v>0</v>
      </c>
      <c r="R117" t="str">
        <f t="shared" si="22"/>
        <v>EĞİTİM FAK.</v>
      </c>
      <c r="X117" t="str">
        <v>Yenilenebilir Enerji Teknikerliği</v>
      </c>
      <c r="AO117" t="str">
        <v>Yazılım Mühendisliği (İngilizce)</v>
      </c>
      <c r="AU117">
        <v>78</v>
      </c>
    </row>
    <row r="118" spans="1:47" x14ac:dyDescent="0.35">
      <c r="A118">
        <f>IF(AND(DATA!A119&lt;&gt;"",TRIM(DATA!D119)&lt;&gt;""),1,0)</f>
        <v>1</v>
      </c>
      <c r="B118">
        <f>IF(A118=1,DATA!A119,"")</f>
        <v>102790236</v>
      </c>
      <c r="C118" t="str">
        <f>IF(A118=1,TRIM(DATA!B119),"")</f>
        <v>LİSANS</v>
      </c>
      <c r="D118" t="str">
        <f>IF(A118=1,TRIM(DATA!C119),"")</f>
        <v>EĞİTİM FAKÜLTESİ</v>
      </c>
      <c r="E118" t="str">
        <f>IF(A118=1,TRIM(DATA!D119),"")</f>
        <v>Özel Eğitim Öğretmenliği</v>
      </c>
      <c r="F118" t="str">
        <f t="shared" si="15"/>
        <v>HAYIR</v>
      </c>
      <c r="G118">
        <f>A118*N(DATA!E119)</f>
        <v>1</v>
      </c>
      <c r="H118">
        <f>A118*N(DATA!F119)</f>
        <v>0</v>
      </c>
      <c r="I118">
        <f>A118*N(DATA!G119)</f>
        <v>0</v>
      </c>
      <c r="J118">
        <f>A118*N(DATA!H119)</f>
        <v>0</v>
      </c>
      <c r="K118">
        <f t="shared" si="16"/>
        <v>1</v>
      </c>
      <c r="L118">
        <f t="shared" si="17"/>
        <v>0</v>
      </c>
      <c r="M118">
        <f t="shared" si="18"/>
        <v>1</v>
      </c>
      <c r="N118">
        <f t="shared" si="14"/>
        <v>1</v>
      </c>
      <c r="O118">
        <f t="shared" si="19"/>
        <v>0</v>
      </c>
      <c r="P118">
        <f t="shared" si="20"/>
        <v>1</v>
      </c>
      <c r="Q118">
        <f t="shared" si="21"/>
        <v>0</v>
      </c>
      <c r="R118" t="str">
        <f t="shared" si="22"/>
        <v>EĞİTİM FAK.</v>
      </c>
      <c r="X118" t="str">
        <v>Zootekni</v>
      </c>
      <c r="AO118" t="str">
        <v>Zootekni</v>
      </c>
      <c r="AU118">
        <v>79</v>
      </c>
    </row>
    <row r="119" spans="1:47" x14ac:dyDescent="0.35">
      <c r="A119">
        <f>IF(AND(DATA!A120&lt;&gt;"",TRIM(DATA!D120)&lt;&gt;""),1,0)</f>
        <v>1</v>
      </c>
      <c r="B119">
        <f>IF(A119=1,DATA!A120,"")</f>
        <v>102790476</v>
      </c>
      <c r="C119" t="str">
        <f>IF(A119=1,TRIM(DATA!B120),"")</f>
        <v>LİSANS</v>
      </c>
      <c r="D119" t="str">
        <f>IF(A119=1,TRIM(DATA!C120),"")</f>
        <v>EĞİTİM FAKÜLTESİ</v>
      </c>
      <c r="E119" t="str">
        <f>IF(A119=1,TRIM(DATA!D120),"")</f>
        <v>Sınıf Öğretmenliği (KKTC Uyruklu)</v>
      </c>
      <c r="F119" t="str">
        <f t="shared" si="15"/>
        <v>EVET</v>
      </c>
      <c r="G119">
        <f>A119*N(DATA!E120)</f>
        <v>1</v>
      </c>
      <c r="H119">
        <f>A119*N(DATA!F120)</f>
        <v>0</v>
      </c>
      <c r="I119">
        <f>A119*N(DATA!G120)</f>
        <v>0</v>
      </c>
      <c r="J119">
        <f>A119*N(DATA!H120)</f>
        <v>0</v>
      </c>
      <c r="K119">
        <f t="shared" si="16"/>
        <v>1</v>
      </c>
      <c r="L119">
        <f t="shared" si="17"/>
        <v>0</v>
      </c>
      <c r="M119">
        <f t="shared" si="18"/>
        <v>1</v>
      </c>
      <c r="N119">
        <f t="shared" si="14"/>
        <v>0</v>
      </c>
      <c r="O119">
        <f t="shared" si="19"/>
        <v>0</v>
      </c>
      <c r="P119">
        <f t="shared" si="20"/>
        <v>0</v>
      </c>
      <c r="Q119">
        <f t="shared" si="21"/>
        <v>0</v>
      </c>
      <c r="R119" t="str">
        <f t="shared" si="22"/>
        <v>EĞİTİM FAK.</v>
      </c>
      <c r="AU119">
        <v>80</v>
      </c>
    </row>
    <row r="120" spans="1:47" x14ac:dyDescent="0.35">
      <c r="A120">
        <f>IF(AND(DATA!A121&lt;&gt;"",TRIM(DATA!D121)&lt;&gt;""),1,0)</f>
        <v>1</v>
      </c>
      <c r="B120">
        <f>IF(A120=1,DATA!A121,"")</f>
        <v>102710087</v>
      </c>
      <c r="C120" t="str">
        <f>IF(A120=1,TRIM(DATA!B121),"")</f>
        <v>LİSANS</v>
      </c>
      <c r="D120" t="str">
        <f>IF(A120=1,TRIM(DATA!C121),"")</f>
        <v>EĞİTİM FAKÜLTESİ</v>
      </c>
      <c r="E120" t="str">
        <f>IF(A120=1,TRIM(DATA!D121),"")</f>
        <v>Sosyal Bilgiler Öğretmenliği</v>
      </c>
      <c r="F120" t="str">
        <f t="shared" si="15"/>
        <v>HAYIR</v>
      </c>
      <c r="G120">
        <f>A120*N(DATA!E121)</f>
        <v>1</v>
      </c>
      <c r="H120">
        <f>A120*N(DATA!F121)</f>
        <v>1</v>
      </c>
      <c r="I120">
        <f>A120*N(DATA!G121)</f>
        <v>0</v>
      </c>
      <c r="J120">
        <f>A120*N(DATA!H121)</f>
        <v>0</v>
      </c>
      <c r="K120">
        <f t="shared" si="16"/>
        <v>1</v>
      </c>
      <c r="L120">
        <f t="shared" si="17"/>
        <v>1</v>
      </c>
      <c r="M120">
        <f t="shared" si="18"/>
        <v>0</v>
      </c>
      <c r="N120">
        <f t="shared" si="14"/>
        <v>1</v>
      </c>
      <c r="O120">
        <f t="shared" si="19"/>
        <v>1</v>
      </c>
      <c r="P120">
        <f t="shared" si="20"/>
        <v>0</v>
      </c>
      <c r="Q120">
        <f t="shared" si="21"/>
        <v>0</v>
      </c>
      <c r="R120" t="str">
        <f t="shared" si="22"/>
        <v>EĞİTİM FAK.</v>
      </c>
      <c r="AU120">
        <v>81</v>
      </c>
    </row>
    <row r="121" spans="1:47" x14ac:dyDescent="0.35">
      <c r="A121">
        <f>IF(AND(DATA!A122&lt;&gt;"",TRIM(DATA!D122)&lt;&gt;""),1,0)</f>
        <v>1</v>
      </c>
      <c r="B121">
        <f>IF(A121=1,DATA!A122,"")</f>
        <v>102700332</v>
      </c>
      <c r="C121" t="str">
        <f>IF(A121=1,TRIM(DATA!B122),"")</f>
        <v>LİSANS</v>
      </c>
      <c r="D121" t="str">
        <f>IF(A121=1,TRIM(DATA!C122),"")</f>
        <v>FEN FAKÜLTESİ</v>
      </c>
      <c r="E121" t="str">
        <f>IF(A121=1,TRIM(DATA!D122),"")</f>
        <v>Biyoloji (KKTC Uyruklu)</v>
      </c>
      <c r="F121" t="str">
        <f t="shared" si="15"/>
        <v>EVET</v>
      </c>
      <c r="G121">
        <f>A121*N(DATA!E122)</f>
        <v>1</v>
      </c>
      <c r="H121">
        <f>A121*N(DATA!F122)</f>
        <v>0</v>
      </c>
      <c r="I121">
        <f>A121*N(DATA!G122)</f>
        <v>0</v>
      </c>
      <c r="J121">
        <f>A121*N(DATA!H122)</f>
        <v>0</v>
      </c>
      <c r="K121">
        <f t="shared" si="16"/>
        <v>1</v>
      </c>
      <c r="L121">
        <f t="shared" si="17"/>
        <v>0</v>
      </c>
      <c r="M121">
        <f t="shared" si="18"/>
        <v>1</v>
      </c>
      <c r="N121">
        <f t="shared" si="14"/>
        <v>0</v>
      </c>
      <c r="O121">
        <f t="shared" si="19"/>
        <v>0</v>
      </c>
      <c r="P121">
        <f t="shared" si="20"/>
        <v>0</v>
      </c>
      <c r="Q121">
        <f t="shared" si="21"/>
        <v>0</v>
      </c>
      <c r="R121" t="str">
        <f t="shared" si="22"/>
        <v>FEN FAK.</v>
      </c>
      <c r="AU121">
        <v>83</v>
      </c>
    </row>
    <row r="122" spans="1:47" x14ac:dyDescent="0.35">
      <c r="A122">
        <f>IF(AND(DATA!A123&lt;&gt;"",TRIM(DATA!D123)&lt;&gt;""),1,0)</f>
        <v>1</v>
      </c>
      <c r="B122">
        <f>IF(A122=1,DATA!A123,"")</f>
        <v>102710166</v>
      </c>
      <c r="C122" t="str">
        <f>IF(A122=1,TRIM(DATA!B123),"")</f>
        <v>LİSANS</v>
      </c>
      <c r="D122" t="str">
        <f>IF(A122=1,TRIM(DATA!C123),"")</f>
        <v>FEN FAKÜLTESİ</v>
      </c>
      <c r="E122" t="str">
        <f>IF(A122=1,TRIM(DATA!D123),"")</f>
        <v>Fizik</v>
      </c>
      <c r="F122" t="str">
        <f t="shared" si="15"/>
        <v>HAYIR</v>
      </c>
      <c r="G122">
        <f>A122*N(DATA!E123)</f>
        <v>1</v>
      </c>
      <c r="H122">
        <f>A122*N(DATA!F123)</f>
        <v>1</v>
      </c>
      <c r="I122">
        <f>A122*N(DATA!G123)</f>
        <v>1</v>
      </c>
      <c r="J122">
        <f>A122*N(DATA!H123)</f>
        <v>1</v>
      </c>
      <c r="K122">
        <f t="shared" si="16"/>
        <v>2</v>
      </c>
      <c r="L122">
        <f t="shared" si="17"/>
        <v>2</v>
      </c>
      <c r="M122">
        <f t="shared" si="18"/>
        <v>0</v>
      </c>
      <c r="N122">
        <f t="shared" si="14"/>
        <v>1</v>
      </c>
      <c r="O122">
        <f t="shared" si="19"/>
        <v>1</v>
      </c>
      <c r="P122">
        <f t="shared" si="20"/>
        <v>0</v>
      </c>
      <c r="Q122">
        <f t="shared" si="21"/>
        <v>0</v>
      </c>
      <c r="R122" t="str">
        <f t="shared" si="22"/>
        <v>FEN FAK.</v>
      </c>
      <c r="AU122">
        <v>84</v>
      </c>
    </row>
    <row r="123" spans="1:47" x14ac:dyDescent="0.35">
      <c r="A123">
        <f>IF(AND(DATA!A124&lt;&gt;"",TRIM(DATA!D124)&lt;&gt;""),1,0)</f>
        <v>1</v>
      </c>
      <c r="B123">
        <f>IF(A123=1,DATA!A124,"")</f>
        <v>102790246</v>
      </c>
      <c r="C123" t="str">
        <f>IF(A123=1,TRIM(DATA!B124),"")</f>
        <v>LİSANS</v>
      </c>
      <c r="D123" t="str">
        <f>IF(A123=1,TRIM(DATA!C124),"")</f>
        <v>FEN FAKÜLTESİ</v>
      </c>
      <c r="E123" t="str">
        <f>IF(A123=1,TRIM(DATA!D124),"")</f>
        <v>İstatistik</v>
      </c>
      <c r="F123" t="str">
        <f t="shared" si="15"/>
        <v>HAYIR</v>
      </c>
      <c r="G123">
        <f>A123*N(DATA!E124)</f>
        <v>1</v>
      </c>
      <c r="H123">
        <f>A123*N(DATA!F124)</f>
        <v>1</v>
      </c>
      <c r="I123">
        <f>A123*N(DATA!G124)</f>
        <v>1</v>
      </c>
      <c r="J123">
        <f>A123*N(DATA!H124)</f>
        <v>1</v>
      </c>
      <c r="K123">
        <f t="shared" si="16"/>
        <v>2</v>
      </c>
      <c r="L123">
        <f t="shared" si="17"/>
        <v>2</v>
      </c>
      <c r="M123">
        <f t="shared" si="18"/>
        <v>0</v>
      </c>
      <c r="N123">
        <f t="shared" si="14"/>
        <v>1</v>
      </c>
      <c r="O123">
        <f t="shared" si="19"/>
        <v>1</v>
      </c>
      <c r="P123">
        <f t="shared" si="20"/>
        <v>0</v>
      </c>
      <c r="Q123">
        <f t="shared" si="21"/>
        <v>0</v>
      </c>
      <c r="R123" t="str">
        <f t="shared" si="22"/>
        <v>FEN FAK.</v>
      </c>
      <c r="AU123">
        <v>85</v>
      </c>
    </row>
    <row r="124" spans="1:47" x14ac:dyDescent="0.35">
      <c r="A124">
        <f>IF(AND(DATA!A125&lt;&gt;"",TRIM(DATA!D125)&lt;&gt;""),1,0)</f>
        <v>1</v>
      </c>
      <c r="B124">
        <f>IF(A124=1,DATA!A125,"")</f>
        <v>102710184</v>
      </c>
      <c r="C124" t="str">
        <f>IF(A124=1,TRIM(DATA!B125),"")</f>
        <v>LİSANS</v>
      </c>
      <c r="D124" t="str">
        <f>IF(A124=1,TRIM(DATA!C125),"")</f>
        <v>FEN FAKÜLTESİ</v>
      </c>
      <c r="E124" t="str">
        <f>IF(A124=1,TRIM(DATA!D125),"")</f>
        <v>Kimya</v>
      </c>
      <c r="F124" t="str">
        <f t="shared" si="15"/>
        <v>HAYIR</v>
      </c>
      <c r="G124">
        <f>A124*N(DATA!E125)</f>
        <v>0</v>
      </c>
      <c r="H124">
        <f>A124*N(DATA!F125)</f>
        <v>0</v>
      </c>
      <c r="I124">
        <f>A124*N(DATA!G125)</f>
        <v>1</v>
      </c>
      <c r="J124">
        <f>A124*N(DATA!H125)</f>
        <v>1</v>
      </c>
      <c r="K124">
        <f t="shared" si="16"/>
        <v>1</v>
      </c>
      <c r="L124">
        <f t="shared" si="17"/>
        <v>1</v>
      </c>
      <c r="M124">
        <f t="shared" si="18"/>
        <v>0</v>
      </c>
      <c r="N124">
        <f t="shared" si="14"/>
        <v>1</v>
      </c>
      <c r="O124">
        <f t="shared" si="19"/>
        <v>1</v>
      </c>
      <c r="P124">
        <f t="shared" si="20"/>
        <v>0</v>
      </c>
      <c r="Q124">
        <f t="shared" si="21"/>
        <v>0</v>
      </c>
      <c r="R124" t="str">
        <f t="shared" si="22"/>
        <v>FEN FAK.</v>
      </c>
      <c r="AU124">
        <v>86</v>
      </c>
    </row>
    <row r="125" spans="1:47" x14ac:dyDescent="0.35">
      <c r="A125">
        <f>IF(AND(DATA!A126&lt;&gt;"",TRIM(DATA!D126)&lt;&gt;""),1,0)</f>
        <v>1</v>
      </c>
      <c r="B125">
        <f>IF(A125=1,DATA!A126,"")</f>
        <v>102710193</v>
      </c>
      <c r="C125" t="str">
        <f>IF(A125=1,TRIM(DATA!B126),"")</f>
        <v>LİSANS</v>
      </c>
      <c r="D125" t="str">
        <f>IF(A125=1,TRIM(DATA!C126),"")</f>
        <v>FEN FAKÜLTESİ</v>
      </c>
      <c r="E125" t="str">
        <f>IF(A125=1,TRIM(DATA!D126),"")</f>
        <v>Matematik</v>
      </c>
      <c r="F125" t="str">
        <f t="shared" si="15"/>
        <v>HAYIR</v>
      </c>
      <c r="G125">
        <f>A125*N(DATA!E126)</f>
        <v>0</v>
      </c>
      <c r="H125">
        <f>A125*N(DATA!F126)</f>
        <v>0</v>
      </c>
      <c r="I125">
        <f>A125*N(DATA!G126)</f>
        <v>1</v>
      </c>
      <c r="J125">
        <f>A125*N(DATA!H126)</f>
        <v>1</v>
      </c>
      <c r="K125">
        <f t="shared" si="16"/>
        <v>1</v>
      </c>
      <c r="L125">
        <f t="shared" si="17"/>
        <v>1</v>
      </c>
      <c r="M125">
        <f t="shared" si="18"/>
        <v>0</v>
      </c>
      <c r="N125">
        <f t="shared" si="14"/>
        <v>1</v>
      </c>
      <c r="O125">
        <f t="shared" si="19"/>
        <v>1</v>
      </c>
      <c r="P125">
        <f t="shared" si="20"/>
        <v>0</v>
      </c>
      <c r="Q125">
        <f t="shared" si="21"/>
        <v>0</v>
      </c>
      <c r="R125" t="str">
        <f t="shared" si="22"/>
        <v>FEN FAK.</v>
      </c>
      <c r="AU125">
        <v>139</v>
      </c>
    </row>
    <row r="126" spans="1:47" x14ac:dyDescent="0.35">
      <c r="A126">
        <f>IF(AND(DATA!A127&lt;&gt;"",TRIM(DATA!D127)&lt;&gt;""),1,0)</f>
        <v>1</v>
      </c>
      <c r="B126">
        <f>IF(A126=1,DATA!A127,"")</f>
        <v>102700339</v>
      </c>
      <c r="C126" t="str">
        <f>IF(A126=1,TRIM(DATA!B127),"")</f>
        <v>LİSANS</v>
      </c>
      <c r="D126" t="str">
        <f>IF(A126=1,TRIM(DATA!C127),"")</f>
        <v>FEN FAKÜLTESİ</v>
      </c>
      <c r="E126" t="str">
        <f>IF(A126=1,TRIM(DATA!D127),"")</f>
        <v>Moleküler Biyoloji ve Genetik (İngilizce) (KKTC Uyruklu)</v>
      </c>
      <c r="F126" t="str">
        <f t="shared" si="15"/>
        <v>EVET</v>
      </c>
      <c r="G126">
        <f>A126*N(DATA!E127)</f>
        <v>1</v>
      </c>
      <c r="H126">
        <f>A126*N(DATA!F127)</f>
        <v>0</v>
      </c>
      <c r="I126">
        <f>A126*N(DATA!G127)</f>
        <v>0</v>
      </c>
      <c r="J126">
        <f>A126*N(DATA!H127)</f>
        <v>0</v>
      </c>
      <c r="K126">
        <f t="shared" si="16"/>
        <v>1</v>
      </c>
      <c r="L126">
        <f t="shared" si="17"/>
        <v>0</v>
      </c>
      <c r="M126">
        <f t="shared" si="18"/>
        <v>1</v>
      </c>
      <c r="N126">
        <f t="shared" si="14"/>
        <v>0</v>
      </c>
      <c r="O126">
        <f t="shared" si="19"/>
        <v>0</v>
      </c>
      <c r="P126">
        <f t="shared" si="20"/>
        <v>0</v>
      </c>
      <c r="Q126">
        <f t="shared" si="21"/>
        <v>0</v>
      </c>
      <c r="R126" t="str">
        <f t="shared" si="22"/>
        <v>FEN FAK.</v>
      </c>
      <c r="AU126">
        <v>140</v>
      </c>
    </row>
    <row r="127" spans="1:47" x14ac:dyDescent="0.35">
      <c r="A127">
        <f>IF(AND(DATA!A128&lt;&gt;"",TRIM(DATA!D128)&lt;&gt;""),1,0)</f>
        <v>1</v>
      </c>
      <c r="B127">
        <f>IF(A127=1,DATA!A128,"")</f>
        <v>102790483</v>
      </c>
      <c r="C127" t="str">
        <f>IF(A127=1,TRIM(DATA!B128),"")</f>
        <v>LİSANS</v>
      </c>
      <c r="D127" t="str">
        <f>IF(A127=1,TRIM(DATA!C128),"")</f>
        <v>FEN FAKÜLTESİ</v>
      </c>
      <c r="E127" t="str">
        <f>IF(A127=1,TRIM(DATA!D128),"")</f>
        <v>Uzay Bilimleri ve Teknolojileri (KKTC Uyruklu)</v>
      </c>
      <c r="F127" t="str">
        <f t="shared" si="15"/>
        <v>EVET</v>
      </c>
      <c r="G127">
        <f>A127*N(DATA!E128)</f>
        <v>2</v>
      </c>
      <c r="H127">
        <f>A127*N(DATA!F128)</f>
        <v>0</v>
      </c>
      <c r="I127">
        <f>A127*N(DATA!G128)</f>
        <v>0</v>
      </c>
      <c r="J127">
        <f>A127*N(DATA!H128)</f>
        <v>0</v>
      </c>
      <c r="K127">
        <f t="shared" si="16"/>
        <v>2</v>
      </c>
      <c r="L127">
        <f t="shared" si="17"/>
        <v>0</v>
      </c>
      <c r="M127">
        <f t="shared" si="18"/>
        <v>2</v>
      </c>
      <c r="N127">
        <f t="shared" si="14"/>
        <v>0</v>
      </c>
      <c r="O127">
        <f t="shared" si="19"/>
        <v>0</v>
      </c>
      <c r="P127">
        <f t="shared" si="20"/>
        <v>0</v>
      </c>
      <c r="Q127">
        <f t="shared" si="21"/>
        <v>0</v>
      </c>
      <c r="R127" t="str">
        <f t="shared" si="22"/>
        <v>FEN FAK.</v>
      </c>
      <c r="AU127">
        <v>141</v>
      </c>
    </row>
    <row r="128" spans="1:47" x14ac:dyDescent="0.35">
      <c r="A128">
        <f>IF(AND(DATA!A129&lt;&gt;"",TRIM(DATA!D129)&lt;&gt;""),1,0)</f>
        <v>1</v>
      </c>
      <c r="B128">
        <f>IF(A128=1,DATA!A129,"")</f>
        <v>102710624</v>
      </c>
      <c r="C128" t="str">
        <f>IF(A128=1,TRIM(DATA!B129),"")</f>
        <v>LİSANS</v>
      </c>
      <c r="D128" t="str">
        <f>IF(A128=1,TRIM(DATA!C129),"")</f>
        <v>GÖKÇEADA UYGULAMALI BİLİMLER YÜKSEKOKULU</v>
      </c>
      <c r="E128" t="str">
        <f>IF(A128=1,TRIM(DATA!D129),"")</f>
        <v>Gastronomi ve Mutfak Sanatları</v>
      </c>
      <c r="F128" t="str">
        <f t="shared" si="15"/>
        <v>HAYIR</v>
      </c>
      <c r="G128">
        <f>A128*N(DATA!E129)</f>
        <v>5</v>
      </c>
      <c r="H128">
        <f>A128*N(DATA!F129)</f>
        <v>5</v>
      </c>
      <c r="I128">
        <f>A128*N(DATA!G129)</f>
        <v>0</v>
      </c>
      <c r="J128">
        <f>A128*N(DATA!H129)</f>
        <v>0</v>
      </c>
      <c r="K128">
        <f t="shared" si="16"/>
        <v>5</v>
      </c>
      <c r="L128">
        <f t="shared" si="17"/>
        <v>5</v>
      </c>
      <c r="M128">
        <f t="shared" si="18"/>
        <v>0</v>
      </c>
      <c r="N128">
        <f t="shared" si="14"/>
        <v>1</v>
      </c>
      <c r="O128">
        <f t="shared" si="19"/>
        <v>1</v>
      </c>
      <c r="P128">
        <f t="shared" si="20"/>
        <v>0</v>
      </c>
      <c r="Q128">
        <f t="shared" si="21"/>
        <v>0</v>
      </c>
      <c r="R128" t="str">
        <f t="shared" si="22"/>
        <v>GÖKÇEADA UB YO</v>
      </c>
      <c r="AU128">
        <v>142</v>
      </c>
    </row>
    <row r="129" spans="1:47" x14ac:dyDescent="0.35">
      <c r="A129">
        <f>IF(AND(DATA!A130&lt;&gt;"",TRIM(DATA!D130)&lt;&gt;""),1,0)</f>
        <v>1</v>
      </c>
      <c r="B129">
        <f>IF(A129=1,DATA!A130,"")</f>
        <v>102710669</v>
      </c>
      <c r="C129" t="str">
        <f>IF(A129=1,TRIM(DATA!B130),"")</f>
        <v>LİSANS</v>
      </c>
      <c r="D129" t="str">
        <f>IF(A129=1,TRIM(DATA!C130),"")</f>
        <v>İLAHİYAT FAKÜLTESİ</v>
      </c>
      <c r="E129" t="str">
        <f>IF(A129=1,TRIM(DATA!D130),"")</f>
        <v>İlahiyat</v>
      </c>
      <c r="F129" t="str">
        <f t="shared" si="15"/>
        <v>HAYIR</v>
      </c>
      <c r="G129">
        <f>A129*N(DATA!E130)</f>
        <v>6</v>
      </c>
      <c r="H129">
        <f>A129*N(DATA!F130)</f>
        <v>6</v>
      </c>
      <c r="I129">
        <f>A129*N(DATA!G130)</f>
        <v>1</v>
      </c>
      <c r="J129">
        <f>A129*N(DATA!H130)</f>
        <v>1</v>
      </c>
      <c r="K129">
        <f t="shared" si="16"/>
        <v>7</v>
      </c>
      <c r="L129">
        <f t="shared" si="17"/>
        <v>7</v>
      </c>
      <c r="M129">
        <f t="shared" si="18"/>
        <v>0</v>
      </c>
      <c r="N129">
        <f t="shared" si="14"/>
        <v>1</v>
      </c>
      <c r="O129">
        <f t="shared" si="19"/>
        <v>1</v>
      </c>
      <c r="P129">
        <f t="shared" si="20"/>
        <v>0</v>
      </c>
      <c r="Q129">
        <f t="shared" si="21"/>
        <v>0</v>
      </c>
      <c r="R129" t="str">
        <f t="shared" si="22"/>
        <v>İLAHİYAT FAK.</v>
      </c>
      <c r="AU129">
        <v>143</v>
      </c>
    </row>
    <row r="130" spans="1:47" x14ac:dyDescent="0.35">
      <c r="A130">
        <f>IF(AND(DATA!A131&lt;&gt;"",TRIM(DATA!D131)&lt;&gt;""),1,0)</f>
        <v>1</v>
      </c>
      <c r="B130">
        <f>IF(A130=1,DATA!A131,"")</f>
        <v>102710906</v>
      </c>
      <c r="C130" t="str">
        <f>IF(A130=1,TRIM(DATA!B131),"")</f>
        <v>LİSANS</v>
      </c>
      <c r="D130" t="str">
        <f>IF(A130=1,TRIM(DATA!C131),"")</f>
        <v>İLETİŞİM FAKÜLTESİ</v>
      </c>
      <c r="E130" t="str">
        <f>IF(A130=1,TRIM(DATA!D131),"")</f>
        <v>Gazetecilik</v>
      </c>
      <c r="F130" t="str">
        <f t="shared" si="15"/>
        <v>HAYIR</v>
      </c>
      <c r="G130">
        <f>A130*N(DATA!E131)</f>
        <v>1</v>
      </c>
      <c r="H130">
        <f>A130*N(DATA!F131)</f>
        <v>1</v>
      </c>
      <c r="I130">
        <f>A130*N(DATA!G131)</f>
        <v>0</v>
      </c>
      <c r="J130">
        <f>A130*N(DATA!H131)</f>
        <v>0</v>
      </c>
      <c r="K130">
        <f t="shared" si="16"/>
        <v>1</v>
      </c>
      <c r="L130">
        <f t="shared" si="17"/>
        <v>1</v>
      </c>
      <c r="M130">
        <f t="shared" si="18"/>
        <v>0</v>
      </c>
      <c r="N130">
        <f t="shared" ref="N130:N193" si="23">A130*IF(F130="EVET",--prm_KKTC,1)*OR(prm_Duzey="Tümü",C130=prm_Duzey)*OR(prm_Fak="Tümü",D130=prm_Fak)*OR(prm_Prog="Tümü",E130=prm_Prog)</f>
        <v>1</v>
      </c>
      <c r="O130">
        <f t="shared" si="19"/>
        <v>1</v>
      </c>
      <c r="P130">
        <f t="shared" si="20"/>
        <v>0</v>
      </c>
      <c r="Q130">
        <f t="shared" si="21"/>
        <v>0</v>
      </c>
      <c r="R130" t="str">
        <f t="shared" si="22"/>
        <v>İLETİŞİM FAK.</v>
      </c>
      <c r="AU130">
        <v>144</v>
      </c>
    </row>
    <row r="131" spans="1:47" x14ac:dyDescent="0.35">
      <c r="A131">
        <f>IF(AND(DATA!A132&lt;&gt;"",TRIM(DATA!D132)&lt;&gt;""),1,0)</f>
        <v>1</v>
      </c>
      <c r="B131">
        <f>IF(A131=1,DATA!A132,"")</f>
        <v>102790490</v>
      </c>
      <c r="C131" t="str">
        <f>IF(A131=1,TRIM(DATA!B132),"")</f>
        <v>LİSANS</v>
      </c>
      <c r="D131" t="str">
        <f>IF(A131=1,TRIM(DATA!C132),"")</f>
        <v>İLETİŞİM FAKÜLTESİ</v>
      </c>
      <c r="E131" t="str">
        <f>IF(A131=1,TRIM(DATA!D132),"")</f>
        <v>Yeni Medya ve İletişim</v>
      </c>
      <c r="F131" t="str">
        <f t="shared" ref="F131:F194" si="24">IF(A131=1,IF(ISNUMBER(SEARCH("KKTC Uyruklu",E131)),"EVET","HAYIR"),"")</f>
        <v>HAYIR</v>
      </c>
      <c r="G131">
        <f>A131*N(DATA!E132)</f>
        <v>3</v>
      </c>
      <c r="H131">
        <f>A131*N(DATA!F132)</f>
        <v>0</v>
      </c>
      <c r="I131">
        <f>A131*N(DATA!G132)</f>
        <v>0</v>
      </c>
      <c r="J131">
        <f>A131*N(DATA!H132)</f>
        <v>0</v>
      </c>
      <c r="K131">
        <f t="shared" ref="K131:K194" si="25">G131+I131</f>
        <v>3</v>
      </c>
      <c r="L131">
        <f t="shared" ref="L131:L194" si="26">H131+J131</f>
        <v>0</v>
      </c>
      <c r="M131">
        <f t="shared" ref="M131:M194" si="27">MAX(0,K131-L131)</f>
        <v>3</v>
      </c>
      <c r="N131">
        <f t="shared" si="23"/>
        <v>1</v>
      </c>
      <c r="O131">
        <f t="shared" ref="O131:O194" si="28">N131*(K131&gt;0)*(L131&gt;=K131)</f>
        <v>0</v>
      </c>
      <c r="P131">
        <f t="shared" ref="P131:P194" si="29">N131*(K131&gt;0)*(L131=0)</f>
        <v>1</v>
      </c>
      <c r="Q131">
        <f t="shared" ref="Q131:Q194" si="30">N131*(F131="EVET")</f>
        <v>0</v>
      </c>
      <c r="R131" t="str">
        <f t="shared" ref="R131:R194" si="31">IF(D131="","",SUBSTITUTE(SUBSTITUTE(SUBSTITUTE(SUBSTITUTE(SUBSTITUTE(SUBSTITUTE(D131,"İKTİSADİ VE İDARİ BİLİMLER FAKÜLTESİ","İİBF"),"ORGANİZE SANAYİ BÖLGESİ","OSB"),"MESLEK YÜKSEKOKULU","MYO"),"UYGULAMALI BİLİMLER","UB"),"FAKÜLTESİ","FAK."),"YÜKSEKOKULU","YO"))</f>
        <v>İLETİŞİM FAK.</v>
      </c>
      <c r="AU131">
        <v>145</v>
      </c>
    </row>
    <row r="132" spans="1:47" x14ac:dyDescent="0.35">
      <c r="A132">
        <f>IF(AND(DATA!A133&lt;&gt;"",TRIM(DATA!D133)&lt;&gt;""),1,0)</f>
        <v>1</v>
      </c>
      <c r="B132">
        <f>IF(A132=1,DATA!A133,"")</f>
        <v>102710139</v>
      </c>
      <c r="C132" t="str">
        <f>IF(A132=1,TRIM(DATA!B133),"")</f>
        <v>LİSANS</v>
      </c>
      <c r="D132" t="str">
        <f>IF(A132=1,TRIM(DATA!C133),"")</f>
        <v>İNSAN VE TOPLUM BİLİMLERİ FAKÜLTESİ</v>
      </c>
      <c r="E132" t="str">
        <f>IF(A132=1,TRIM(DATA!D133),"")</f>
        <v>Arkeoloji</v>
      </c>
      <c r="F132" t="str">
        <f t="shared" si="24"/>
        <v>HAYIR</v>
      </c>
      <c r="G132">
        <f>A132*N(DATA!E133)</f>
        <v>3</v>
      </c>
      <c r="H132">
        <f>A132*N(DATA!F133)</f>
        <v>1</v>
      </c>
      <c r="I132">
        <f>A132*N(DATA!G133)</f>
        <v>0</v>
      </c>
      <c r="J132">
        <f>A132*N(DATA!H133)</f>
        <v>0</v>
      </c>
      <c r="K132">
        <f t="shared" si="25"/>
        <v>3</v>
      </c>
      <c r="L132">
        <f t="shared" si="26"/>
        <v>1</v>
      </c>
      <c r="M132">
        <f t="shared" si="27"/>
        <v>2</v>
      </c>
      <c r="N132">
        <f t="shared" si="23"/>
        <v>1</v>
      </c>
      <c r="O132">
        <f t="shared" si="28"/>
        <v>0</v>
      </c>
      <c r="P132">
        <f t="shared" si="29"/>
        <v>0</v>
      </c>
      <c r="Q132">
        <f t="shared" si="30"/>
        <v>0</v>
      </c>
      <c r="R132" t="str">
        <f t="shared" si="31"/>
        <v>İNSAN VE TOPLUM BİLİMLERİ FAK.</v>
      </c>
      <c r="AU132">
        <v>146</v>
      </c>
    </row>
    <row r="133" spans="1:47" x14ac:dyDescent="0.35">
      <c r="A133">
        <f>IF(AND(DATA!A134&lt;&gt;"",TRIM(DATA!D134)&lt;&gt;""),1,0)</f>
        <v>1</v>
      </c>
      <c r="B133">
        <f>IF(A133=1,DATA!A134,"")</f>
        <v>102710157</v>
      </c>
      <c r="C133" t="str">
        <f>IF(A133=1,TRIM(DATA!B134),"")</f>
        <v>LİSANS</v>
      </c>
      <c r="D133" t="str">
        <f>IF(A133=1,TRIM(DATA!C134),"")</f>
        <v>İNSAN VE TOPLUM BİLİMLERİ FAKÜLTESİ</v>
      </c>
      <c r="E133" t="str">
        <f>IF(A133=1,TRIM(DATA!D134),"")</f>
        <v>Coğrafya</v>
      </c>
      <c r="F133" t="str">
        <f t="shared" si="24"/>
        <v>HAYIR</v>
      </c>
      <c r="G133">
        <f>A133*N(DATA!E134)</f>
        <v>2</v>
      </c>
      <c r="H133">
        <f>A133*N(DATA!F134)</f>
        <v>2</v>
      </c>
      <c r="I133">
        <f>A133*N(DATA!G134)</f>
        <v>0</v>
      </c>
      <c r="J133">
        <f>A133*N(DATA!H134)</f>
        <v>0</v>
      </c>
      <c r="K133">
        <f t="shared" si="25"/>
        <v>2</v>
      </c>
      <c r="L133">
        <f t="shared" si="26"/>
        <v>2</v>
      </c>
      <c r="M133">
        <f t="shared" si="27"/>
        <v>0</v>
      </c>
      <c r="N133">
        <f t="shared" si="23"/>
        <v>1</v>
      </c>
      <c r="O133">
        <f t="shared" si="28"/>
        <v>1</v>
      </c>
      <c r="P133">
        <f t="shared" si="29"/>
        <v>0</v>
      </c>
      <c r="Q133">
        <f t="shared" si="30"/>
        <v>0</v>
      </c>
      <c r="R133" t="str">
        <f t="shared" si="31"/>
        <v>İNSAN VE TOPLUM BİLİMLERİ FAK.</v>
      </c>
      <c r="AU133">
        <v>147</v>
      </c>
    </row>
    <row r="134" spans="1:47" x14ac:dyDescent="0.35">
      <c r="A134">
        <f>IF(AND(DATA!A135&lt;&gt;"",TRIM(DATA!D135)&lt;&gt;""),1,0)</f>
        <v>1</v>
      </c>
      <c r="B134">
        <f>IF(A134=1,DATA!A135,"")</f>
        <v>102790237</v>
      </c>
      <c r="C134" t="str">
        <f>IF(A134=1,TRIM(DATA!B135),"")</f>
        <v>LİSANS</v>
      </c>
      <c r="D134" t="str">
        <f>IF(A134=1,TRIM(DATA!C135),"")</f>
        <v>İNSAN VE TOPLUM BİLİMLERİ FAKÜLTESİ</v>
      </c>
      <c r="E134" t="str">
        <f>IF(A134=1,TRIM(DATA!D135),"")</f>
        <v>Felsefe</v>
      </c>
      <c r="F134" t="str">
        <f t="shared" si="24"/>
        <v>HAYIR</v>
      </c>
      <c r="G134">
        <f>A134*N(DATA!E135)</f>
        <v>5</v>
      </c>
      <c r="H134">
        <f>A134*N(DATA!F135)</f>
        <v>5</v>
      </c>
      <c r="I134">
        <f>A134*N(DATA!G135)</f>
        <v>0</v>
      </c>
      <c r="J134">
        <f>A134*N(DATA!H135)</f>
        <v>0</v>
      </c>
      <c r="K134">
        <f t="shared" si="25"/>
        <v>5</v>
      </c>
      <c r="L134">
        <f t="shared" si="26"/>
        <v>5</v>
      </c>
      <c r="M134">
        <f t="shared" si="27"/>
        <v>0</v>
      </c>
      <c r="N134">
        <f t="shared" si="23"/>
        <v>1</v>
      </c>
      <c r="O134">
        <f t="shared" si="28"/>
        <v>1</v>
      </c>
      <c r="P134">
        <f t="shared" si="29"/>
        <v>0</v>
      </c>
      <c r="Q134">
        <f t="shared" si="30"/>
        <v>0</v>
      </c>
      <c r="R134" t="str">
        <f t="shared" si="31"/>
        <v>İNSAN VE TOPLUM BİLİMLERİ FAK.</v>
      </c>
      <c r="AU134">
        <v>148</v>
      </c>
    </row>
    <row r="135" spans="1:47" x14ac:dyDescent="0.35">
      <c r="A135">
        <f>IF(AND(DATA!A136&lt;&gt;"",TRIM(DATA!D136)&lt;&gt;""),1,0)</f>
        <v>1</v>
      </c>
      <c r="B135">
        <f>IF(A135=1,DATA!A136,"")</f>
        <v>102790630</v>
      </c>
      <c r="C135" t="str">
        <f>IF(A135=1,TRIM(DATA!B136),"")</f>
        <v>LİSANS</v>
      </c>
      <c r="D135" t="str">
        <f>IF(A135=1,TRIM(DATA!C136),"")</f>
        <v>İNSAN VE TOPLUM BİLİMLERİ FAKÜLTESİ</v>
      </c>
      <c r="E135" t="str">
        <f>IF(A135=1,TRIM(DATA!D136),"")</f>
        <v>İngiliz Dili ve Edebiyatı</v>
      </c>
      <c r="F135" t="str">
        <f t="shared" si="24"/>
        <v>HAYIR</v>
      </c>
      <c r="G135">
        <f>A135*N(DATA!E136)</f>
        <v>0</v>
      </c>
      <c r="H135">
        <f>A135*N(DATA!F136)</f>
        <v>0</v>
      </c>
      <c r="I135">
        <f>A135*N(DATA!G136)</f>
        <v>1</v>
      </c>
      <c r="J135">
        <f>A135*N(DATA!H136)</f>
        <v>0</v>
      </c>
      <c r="K135">
        <f t="shared" si="25"/>
        <v>1</v>
      </c>
      <c r="L135">
        <f t="shared" si="26"/>
        <v>0</v>
      </c>
      <c r="M135">
        <f t="shared" si="27"/>
        <v>1</v>
      </c>
      <c r="N135">
        <f t="shared" si="23"/>
        <v>1</v>
      </c>
      <c r="O135">
        <f t="shared" si="28"/>
        <v>0</v>
      </c>
      <c r="P135">
        <f t="shared" si="29"/>
        <v>1</v>
      </c>
      <c r="Q135">
        <f t="shared" si="30"/>
        <v>0</v>
      </c>
      <c r="R135" t="str">
        <f t="shared" si="31"/>
        <v>İNSAN VE TOPLUM BİLİMLERİ FAK.</v>
      </c>
      <c r="AU135">
        <v>149</v>
      </c>
    </row>
    <row r="136" spans="1:47" x14ac:dyDescent="0.35">
      <c r="A136">
        <f>IF(AND(DATA!A137&lt;&gt;"",TRIM(DATA!D137)&lt;&gt;""),1,0)</f>
        <v>1</v>
      </c>
      <c r="B136">
        <f>IF(A136=1,DATA!A137,"")</f>
        <v>102790288</v>
      </c>
      <c r="C136" t="str">
        <f>IF(A136=1,TRIM(DATA!B137),"")</f>
        <v>LİSANS</v>
      </c>
      <c r="D136" t="str">
        <f>IF(A136=1,TRIM(DATA!C137),"")</f>
        <v>İNSAN VE TOPLUM BİLİMLERİ FAKÜLTESİ</v>
      </c>
      <c r="E136" t="str">
        <f>IF(A136=1,TRIM(DATA!D137),"")</f>
        <v>Psikoloji</v>
      </c>
      <c r="F136" t="str">
        <f t="shared" si="24"/>
        <v>HAYIR</v>
      </c>
      <c r="G136">
        <f>A136*N(DATA!E137)</f>
        <v>1</v>
      </c>
      <c r="H136">
        <f>A136*N(DATA!F137)</f>
        <v>0</v>
      </c>
      <c r="I136">
        <f>A136*N(DATA!G137)</f>
        <v>0</v>
      </c>
      <c r="J136">
        <f>A136*N(DATA!H137)</f>
        <v>0</v>
      </c>
      <c r="K136">
        <f t="shared" si="25"/>
        <v>1</v>
      </c>
      <c r="L136">
        <f t="shared" si="26"/>
        <v>0</v>
      </c>
      <c r="M136">
        <f t="shared" si="27"/>
        <v>1</v>
      </c>
      <c r="N136">
        <f t="shared" si="23"/>
        <v>1</v>
      </c>
      <c r="O136">
        <f t="shared" si="28"/>
        <v>0</v>
      </c>
      <c r="P136">
        <f t="shared" si="29"/>
        <v>1</v>
      </c>
      <c r="Q136">
        <f t="shared" si="30"/>
        <v>0</v>
      </c>
      <c r="R136" t="str">
        <f t="shared" si="31"/>
        <v>İNSAN VE TOPLUM BİLİMLERİ FAK.</v>
      </c>
      <c r="AU136">
        <v>150</v>
      </c>
    </row>
    <row r="137" spans="1:47" x14ac:dyDescent="0.35">
      <c r="A137">
        <f>IF(AND(DATA!A138&lt;&gt;"",TRIM(DATA!D138)&lt;&gt;""),1,0)</f>
        <v>1</v>
      </c>
      <c r="B137">
        <f>IF(A137=1,DATA!A138,"")</f>
        <v>102710209</v>
      </c>
      <c r="C137" t="str">
        <f>IF(A137=1,TRIM(DATA!B138),"")</f>
        <v>LİSANS</v>
      </c>
      <c r="D137" t="str">
        <f>IF(A137=1,TRIM(DATA!C138),"")</f>
        <v>İNSAN VE TOPLUM BİLİMLERİ FAKÜLTESİ</v>
      </c>
      <c r="E137" t="str">
        <f>IF(A137=1,TRIM(DATA!D138),"")</f>
        <v>Sanat Tarihi</v>
      </c>
      <c r="F137" t="str">
        <f t="shared" si="24"/>
        <v>HAYIR</v>
      </c>
      <c r="G137">
        <f>A137*N(DATA!E138)</f>
        <v>4</v>
      </c>
      <c r="H137">
        <f>A137*N(DATA!F138)</f>
        <v>3</v>
      </c>
      <c r="I137">
        <f>A137*N(DATA!G138)</f>
        <v>0</v>
      </c>
      <c r="J137">
        <f>A137*N(DATA!H138)</f>
        <v>0</v>
      </c>
      <c r="K137">
        <f t="shared" si="25"/>
        <v>4</v>
      </c>
      <c r="L137">
        <f t="shared" si="26"/>
        <v>3</v>
      </c>
      <c r="M137">
        <f t="shared" si="27"/>
        <v>1</v>
      </c>
      <c r="N137">
        <f t="shared" si="23"/>
        <v>1</v>
      </c>
      <c r="O137">
        <f t="shared" si="28"/>
        <v>0</v>
      </c>
      <c r="P137">
        <f t="shared" si="29"/>
        <v>0</v>
      </c>
      <c r="Q137">
        <f t="shared" si="30"/>
        <v>0</v>
      </c>
      <c r="R137" t="str">
        <f t="shared" si="31"/>
        <v>İNSAN VE TOPLUM BİLİMLERİ FAK.</v>
      </c>
      <c r="AU137">
        <v>87</v>
      </c>
    </row>
    <row r="138" spans="1:47" x14ac:dyDescent="0.35">
      <c r="A138">
        <f>IF(AND(DATA!A139&lt;&gt;"",TRIM(DATA!D139)&lt;&gt;""),1,0)</f>
        <v>1</v>
      </c>
      <c r="B138">
        <f>IF(A138=1,DATA!A139,"")</f>
        <v>102710218</v>
      </c>
      <c r="C138" t="str">
        <f>IF(A138=1,TRIM(DATA!B139),"")</f>
        <v>LİSANS</v>
      </c>
      <c r="D138" t="str">
        <f>IF(A138=1,TRIM(DATA!C139),"")</f>
        <v>İNSAN VE TOPLUM BİLİMLERİ FAKÜLTESİ</v>
      </c>
      <c r="E138" t="str">
        <f>IF(A138=1,TRIM(DATA!D139),"")</f>
        <v>Sosyoloji</v>
      </c>
      <c r="F138" t="str">
        <f t="shared" si="24"/>
        <v>HAYIR</v>
      </c>
      <c r="G138">
        <f>A138*N(DATA!E139)</f>
        <v>3</v>
      </c>
      <c r="H138">
        <f>A138*N(DATA!F139)</f>
        <v>3</v>
      </c>
      <c r="I138">
        <f>A138*N(DATA!G139)</f>
        <v>0</v>
      </c>
      <c r="J138">
        <f>A138*N(DATA!H139)</f>
        <v>0</v>
      </c>
      <c r="K138">
        <f t="shared" si="25"/>
        <v>3</v>
      </c>
      <c r="L138">
        <f t="shared" si="26"/>
        <v>3</v>
      </c>
      <c r="M138">
        <f t="shared" si="27"/>
        <v>0</v>
      </c>
      <c r="N138">
        <f t="shared" si="23"/>
        <v>1</v>
      </c>
      <c r="O138">
        <f t="shared" si="28"/>
        <v>1</v>
      </c>
      <c r="P138">
        <f t="shared" si="29"/>
        <v>0</v>
      </c>
      <c r="Q138">
        <f t="shared" si="30"/>
        <v>0</v>
      </c>
      <c r="R138" t="str">
        <f t="shared" si="31"/>
        <v>İNSAN VE TOPLUM BİLİMLERİ FAK.</v>
      </c>
      <c r="AU138">
        <v>88</v>
      </c>
    </row>
    <row r="139" spans="1:47" x14ac:dyDescent="0.35">
      <c r="A139">
        <f>IF(AND(DATA!A140&lt;&gt;"",TRIM(DATA!D140)&lt;&gt;""),1,0)</f>
        <v>1</v>
      </c>
      <c r="B139">
        <f>IF(A139=1,DATA!A140,"")</f>
        <v>102710227</v>
      </c>
      <c r="C139" t="str">
        <f>IF(A139=1,TRIM(DATA!B140),"")</f>
        <v>LİSANS</v>
      </c>
      <c r="D139" t="str">
        <f>IF(A139=1,TRIM(DATA!C140),"")</f>
        <v>İNSAN VE TOPLUM BİLİMLERİ FAKÜLTESİ</v>
      </c>
      <c r="E139" t="str">
        <f>IF(A139=1,TRIM(DATA!D140),"")</f>
        <v>Tarih</v>
      </c>
      <c r="F139" t="str">
        <f t="shared" si="24"/>
        <v>HAYIR</v>
      </c>
      <c r="G139">
        <f>A139*N(DATA!E140)</f>
        <v>1</v>
      </c>
      <c r="H139">
        <f>A139*N(DATA!F140)</f>
        <v>1</v>
      </c>
      <c r="I139">
        <f>A139*N(DATA!G140)</f>
        <v>0</v>
      </c>
      <c r="J139">
        <f>A139*N(DATA!H140)</f>
        <v>0</v>
      </c>
      <c r="K139">
        <f t="shared" si="25"/>
        <v>1</v>
      </c>
      <c r="L139">
        <f t="shared" si="26"/>
        <v>1</v>
      </c>
      <c r="M139">
        <f t="shared" si="27"/>
        <v>0</v>
      </c>
      <c r="N139">
        <f t="shared" si="23"/>
        <v>1</v>
      </c>
      <c r="O139">
        <f t="shared" si="28"/>
        <v>1</v>
      </c>
      <c r="P139">
        <f t="shared" si="29"/>
        <v>0</v>
      </c>
      <c r="Q139">
        <f t="shared" si="30"/>
        <v>0</v>
      </c>
      <c r="R139" t="str">
        <f t="shared" si="31"/>
        <v>İNSAN VE TOPLUM BİLİMLERİ FAK.</v>
      </c>
      <c r="AU139">
        <v>89</v>
      </c>
    </row>
    <row r="140" spans="1:47" x14ac:dyDescent="0.35">
      <c r="A140">
        <f>IF(AND(DATA!A141&lt;&gt;"",TRIM(DATA!D141)&lt;&gt;""),1,0)</f>
        <v>1</v>
      </c>
      <c r="B140">
        <f>IF(A140=1,DATA!A141,"")</f>
        <v>102710333</v>
      </c>
      <c r="C140" t="str">
        <f>IF(A140=1,TRIM(DATA!B141),"")</f>
        <v>LİSANS</v>
      </c>
      <c r="D140" t="str">
        <f>IF(A140=1,TRIM(DATA!C141),"")</f>
        <v>MİMARLIK VE TASARIM FAKÜLTESİ</v>
      </c>
      <c r="E140" t="str">
        <f>IF(A140=1,TRIM(DATA!D141),"")</f>
        <v>Peyzaj Mimarlığı</v>
      </c>
      <c r="F140" t="str">
        <f t="shared" si="24"/>
        <v>HAYIR</v>
      </c>
      <c r="G140">
        <f>A140*N(DATA!E141)</f>
        <v>1</v>
      </c>
      <c r="H140">
        <f>A140*N(DATA!F141)</f>
        <v>1</v>
      </c>
      <c r="I140">
        <f>A140*N(DATA!G141)</f>
        <v>0</v>
      </c>
      <c r="J140">
        <f>A140*N(DATA!H141)</f>
        <v>0</v>
      </c>
      <c r="K140">
        <f t="shared" si="25"/>
        <v>1</v>
      </c>
      <c r="L140">
        <f t="shared" si="26"/>
        <v>1</v>
      </c>
      <c r="M140">
        <f t="shared" si="27"/>
        <v>0</v>
      </c>
      <c r="N140">
        <f t="shared" si="23"/>
        <v>1</v>
      </c>
      <c r="O140">
        <f t="shared" si="28"/>
        <v>1</v>
      </c>
      <c r="P140">
        <f t="shared" si="29"/>
        <v>0</v>
      </c>
      <c r="Q140">
        <f t="shared" si="30"/>
        <v>0</v>
      </c>
      <c r="R140" t="str">
        <f t="shared" si="31"/>
        <v>MİMARLIK VE TASARIM FAK.</v>
      </c>
      <c r="AU140">
        <v>90</v>
      </c>
    </row>
    <row r="141" spans="1:47" x14ac:dyDescent="0.35">
      <c r="A141">
        <f>IF(AND(DATA!A142&lt;&gt;"",TRIM(DATA!D142)&lt;&gt;""),1,0)</f>
        <v>1</v>
      </c>
      <c r="B141">
        <f>IF(A141=1,DATA!A142,"")</f>
        <v>102710263</v>
      </c>
      <c r="C141" t="str">
        <f>IF(A141=1,TRIM(DATA!B142),"")</f>
        <v>LİSANS</v>
      </c>
      <c r="D141" t="str">
        <f>IF(A141=1,TRIM(DATA!C142),"")</f>
        <v>MÜHENDİSLİK FAKÜLTESİ</v>
      </c>
      <c r="E141" t="str">
        <f>IF(A141=1,TRIM(DATA!D142),"")</f>
        <v>Bilgisayar Mühendisliği</v>
      </c>
      <c r="F141" t="str">
        <f t="shared" si="24"/>
        <v>HAYIR</v>
      </c>
      <c r="G141">
        <f>A141*N(DATA!E142)</f>
        <v>1</v>
      </c>
      <c r="H141">
        <f>A141*N(DATA!F142)</f>
        <v>0</v>
      </c>
      <c r="I141">
        <f>A141*N(DATA!G142)</f>
        <v>0</v>
      </c>
      <c r="J141">
        <f>A141*N(DATA!H142)</f>
        <v>0</v>
      </c>
      <c r="K141">
        <f t="shared" si="25"/>
        <v>1</v>
      </c>
      <c r="L141">
        <f t="shared" si="26"/>
        <v>0</v>
      </c>
      <c r="M141">
        <f t="shared" si="27"/>
        <v>1</v>
      </c>
      <c r="N141">
        <f t="shared" si="23"/>
        <v>1</v>
      </c>
      <c r="O141">
        <f t="shared" si="28"/>
        <v>0</v>
      </c>
      <c r="P141">
        <f t="shared" si="29"/>
        <v>1</v>
      </c>
      <c r="Q141">
        <f t="shared" si="30"/>
        <v>0</v>
      </c>
      <c r="R141" t="str">
        <f t="shared" si="31"/>
        <v>MÜHENDİSLİK FAK.</v>
      </c>
      <c r="AU141">
        <v>91</v>
      </c>
    </row>
    <row r="142" spans="1:47" x14ac:dyDescent="0.35">
      <c r="A142">
        <f>IF(AND(DATA!A143&lt;&gt;"",TRIM(DATA!D143)&lt;&gt;""),1,0)</f>
        <v>1</v>
      </c>
      <c r="B142">
        <f>IF(A142=1,DATA!A143,"")</f>
        <v>102710281</v>
      </c>
      <c r="C142" t="str">
        <f>IF(A142=1,TRIM(DATA!B143),"")</f>
        <v>LİSANS</v>
      </c>
      <c r="D142" t="str">
        <f>IF(A142=1,TRIM(DATA!C143),"")</f>
        <v>MÜHENDİSLİK FAKÜLTESİ</v>
      </c>
      <c r="E142" t="str">
        <f>IF(A142=1,TRIM(DATA!D143),"")</f>
        <v>Gıda Mühendisliği</v>
      </c>
      <c r="F142" t="str">
        <f t="shared" si="24"/>
        <v>HAYIR</v>
      </c>
      <c r="G142">
        <f>A142*N(DATA!E143)</f>
        <v>1</v>
      </c>
      <c r="H142">
        <f>A142*N(DATA!F143)</f>
        <v>1</v>
      </c>
      <c r="I142">
        <f>A142*N(DATA!G143)</f>
        <v>0</v>
      </c>
      <c r="J142">
        <f>A142*N(DATA!H143)</f>
        <v>0</v>
      </c>
      <c r="K142">
        <f t="shared" si="25"/>
        <v>1</v>
      </c>
      <c r="L142">
        <f t="shared" si="26"/>
        <v>1</v>
      </c>
      <c r="M142">
        <f t="shared" si="27"/>
        <v>0</v>
      </c>
      <c r="N142">
        <f t="shared" si="23"/>
        <v>1</v>
      </c>
      <c r="O142">
        <f t="shared" si="28"/>
        <v>1</v>
      </c>
      <c r="P142">
        <f t="shared" si="29"/>
        <v>0</v>
      </c>
      <c r="Q142">
        <f t="shared" si="30"/>
        <v>0</v>
      </c>
      <c r="R142" t="str">
        <f t="shared" si="31"/>
        <v>MÜHENDİSLİK FAK.</v>
      </c>
      <c r="AU142">
        <v>92</v>
      </c>
    </row>
    <row r="143" spans="1:47" x14ac:dyDescent="0.35">
      <c r="A143">
        <f>IF(AND(DATA!A144&lt;&gt;"",TRIM(DATA!D144)&lt;&gt;""),1,0)</f>
        <v>1</v>
      </c>
      <c r="B143">
        <f>IF(A143=1,DATA!A144,"")</f>
        <v>102790637</v>
      </c>
      <c r="C143" t="str">
        <f>IF(A143=1,TRIM(DATA!B144),"")</f>
        <v>LİSANS</v>
      </c>
      <c r="D143" t="str">
        <f>IF(A143=1,TRIM(DATA!C144),"")</f>
        <v>MÜHENDİSLİK FAKÜLTESİ</v>
      </c>
      <c r="E143" t="str">
        <f>IF(A143=1,TRIM(DATA!D144),"")</f>
        <v>Yazılım Mühendisliği (İngilizce)</v>
      </c>
      <c r="F143" t="str">
        <f t="shared" si="24"/>
        <v>HAYIR</v>
      </c>
      <c r="G143">
        <f>A143*N(DATA!E144)</f>
        <v>1</v>
      </c>
      <c r="H143">
        <f>A143*N(DATA!F144)</f>
        <v>1</v>
      </c>
      <c r="I143">
        <f>A143*N(DATA!G144)</f>
        <v>0</v>
      </c>
      <c r="J143">
        <f>A143*N(DATA!H144)</f>
        <v>0</v>
      </c>
      <c r="K143">
        <f t="shared" si="25"/>
        <v>1</v>
      </c>
      <c r="L143">
        <f t="shared" si="26"/>
        <v>1</v>
      </c>
      <c r="M143">
        <f t="shared" si="27"/>
        <v>0</v>
      </c>
      <c r="N143">
        <f t="shared" si="23"/>
        <v>1</v>
      </c>
      <c r="O143">
        <f t="shared" si="28"/>
        <v>1</v>
      </c>
      <c r="P143">
        <f t="shared" si="29"/>
        <v>0</v>
      </c>
      <c r="Q143">
        <f t="shared" si="30"/>
        <v>0</v>
      </c>
      <c r="R143" t="str">
        <f t="shared" si="31"/>
        <v>MÜHENDİSLİK FAK.</v>
      </c>
      <c r="AU143">
        <v>93</v>
      </c>
    </row>
    <row r="144" spans="1:47" x14ac:dyDescent="0.35">
      <c r="A144">
        <f>IF(AND(DATA!A145&lt;&gt;"",TRIM(DATA!D145)&lt;&gt;""),1,0)</f>
        <v>1</v>
      </c>
      <c r="B144">
        <f>IF(A144=1,DATA!A145,"")</f>
        <v>102710387</v>
      </c>
      <c r="C144" t="str">
        <f>IF(A144=1,TRIM(DATA!B145),"")</f>
        <v>LİSANS</v>
      </c>
      <c r="D144" t="str">
        <f>IF(A144=1,TRIM(DATA!C145),"")</f>
        <v>SAĞLIK BİLİMLERİ FAKÜLTESİ</v>
      </c>
      <c r="E144" t="str">
        <f>IF(A144=1,TRIM(DATA!D145),"")</f>
        <v>Acil Yardım ve Afet Yönetimi</v>
      </c>
      <c r="F144" t="str">
        <f t="shared" si="24"/>
        <v>HAYIR</v>
      </c>
      <c r="G144">
        <f>A144*N(DATA!E145)</f>
        <v>1</v>
      </c>
      <c r="H144">
        <f>A144*N(DATA!F145)</f>
        <v>1</v>
      </c>
      <c r="I144">
        <f>A144*N(DATA!G145)</f>
        <v>1</v>
      </c>
      <c r="J144">
        <f>A144*N(DATA!H145)</f>
        <v>0</v>
      </c>
      <c r="K144">
        <f t="shared" si="25"/>
        <v>2</v>
      </c>
      <c r="L144">
        <f t="shared" si="26"/>
        <v>1</v>
      </c>
      <c r="M144">
        <f t="shared" si="27"/>
        <v>1</v>
      </c>
      <c r="N144">
        <f t="shared" si="23"/>
        <v>1</v>
      </c>
      <c r="O144">
        <f t="shared" si="28"/>
        <v>0</v>
      </c>
      <c r="P144">
        <f t="shared" si="29"/>
        <v>0</v>
      </c>
      <c r="Q144">
        <f t="shared" si="30"/>
        <v>0</v>
      </c>
      <c r="R144" t="str">
        <f t="shared" si="31"/>
        <v>SAĞLIK BİLİMLERİ FAK.</v>
      </c>
      <c r="AU144">
        <v>151</v>
      </c>
    </row>
    <row r="145" spans="1:47" x14ac:dyDescent="0.35">
      <c r="A145">
        <f>IF(AND(DATA!A146&lt;&gt;"",TRIM(DATA!D146)&lt;&gt;""),1,0)</f>
        <v>1</v>
      </c>
      <c r="B145">
        <f>IF(A145=1,DATA!A146,"")</f>
        <v>102710403</v>
      </c>
      <c r="C145" t="str">
        <f>IF(A145=1,TRIM(DATA!B146),"")</f>
        <v>LİSANS</v>
      </c>
      <c r="D145" t="str">
        <f>IF(A145=1,TRIM(DATA!C146),"")</f>
        <v>SAĞLIK BİLİMLERİ FAKÜLTESİ</v>
      </c>
      <c r="E145" t="str">
        <f>IF(A145=1,TRIM(DATA!D146),"")</f>
        <v>Hemşirelik</v>
      </c>
      <c r="F145" t="str">
        <f t="shared" si="24"/>
        <v>HAYIR</v>
      </c>
      <c r="G145">
        <f>A145*N(DATA!E146)</f>
        <v>1</v>
      </c>
      <c r="H145">
        <f>A145*N(DATA!F146)</f>
        <v>1</v>
      </c>
      <c r="I145">
        <f>A145*N(DATA!G146)</f>
        <v>0</v>
      </c>
      <c r="J145">
        <f>A145*N(DATA!H146)</f>
        <v>0</v>
      </c>
      <c r="K145">
        <f t="shared" si="25"/>
        <v>1</v>
      </c>
      <c r="L145">
        <f t="shared" si="26"/>
        <v>1</v>
      </c>
      <c r="M145">
        <f t="shared" si="27"/>
        <v>0</v>
      </c>
      <c r="N145">
        <f t="shared" si="23"/>
        <v>1</v>
      </c>
      <c r="O145">
        <f t="shared" si="28"/>
        <v>1</v>
      </c>
      <c r="P145">
        <f t="shared" si="29"/>
        <v>0</v>
      </c>
      <c r="Q145">
        <f t="shared" si="30"/>
        <v>0</v>
      </c>
      <c r="R145" t="str">
        <f t="shared" si="31"/>
        <v>SAĞLIK BİLİMLERİ FAK.</v>
      </c>
      <c r="AU145">
        <v>152</v>
      </c>
    </row>
    <row r="146" spans="1:47" x14ac:dyDescent="0.35">
      <c r="A146">
        <f>IF(AND(DATA!A147&lt;&gt;"",TRIM(DATA!D147)&lt;&gt;""),1,0)</f>
        <v>1</v>
      </c>
      <c r="B146">
        <f>IF(A146=1,DATA!A147,"")</f>
        <v>102790329</v>
      </c>
      <c r="C146" t="str">
        <f>IF(A146=1,TRIM(DATA!B147),"")</f>
        <v>LİSANS</v>
      </c>
      <c r="D146" t="str">
        <f>IF(A146=1,TRIM(DATA!C147),"")</f>
        <v>SİYASAL BİLGİLER FAKÜLTESİ</v>
      </c>
      <c r="E146" t="str">
        <f>IF(A146=1,TRIM(DATA!D147),"")</f>
        <v>İktisat (İngilizce)</v>
      </c>
      <c r="F146" t="str">
        <f t="shared" si="24"/>
        <v>HAYIR</v>
      </c>
      <c r="G146">
        <f>A146*N(DATA!E147)</f>
        <v>0</v>
      </c>
      <c r="H146">
        <f>A146*N(DATA!F147)</f>
        <v>0</v>
      </c>
      <c r="I146">
        <f>A146*N(DATA!G147)</f>
        <v>1</v>
      </c>
      <c r="J146">
        <f>A146*N(DATA!H147)</f>
        <v>1</v>
      </c>
      <c r="K146">
        <f t="shared" si="25"/>
        <v>1</v>
      </c>
      <c r="L146">
        <f t="shared" si="26"/>
        <v>1</v>
      </c>
      <c r="M146">
        <f t="shared" si="27"/>
        <v>0</v>
      </c>
      <c r="N146">
        <f t="shared" si="23"/>
        <v>1</v>
      </c>
      <c r="O146">
        <f t="shared" si="28"/>
        <v>1</v>
      </c>
      <c r="P146">
        <f t="shared" si="29"/>
        <v>0</v>
      </c>
      <c r="Q146">
        <f t="shared" si="30"/>
        <v>0</v>
      </c>
      <c r="R146" t="str">
        <f t="shared" si="31"/>
        <v>SİYASAL BİLGİLER FAK.</v>
      </c>
      <c r="AU146">
        <v>153</v>
      </c>
    </row>
    <row r="147" spans="1:47" x14ac:dyDescent="0.35">
      <c r="A147">
        <f>IF(AND(DATA!A148&lt;&gt;"",TRIM(DATA!D148)&lt;&gt;""),1,0)</f>
        <v>1</v>
      </c>
      <c r="B147">
        <f>IF(A147=1,DATA!A148,"")</f>
        <v>102790343</v>
      </c>
      <c r="C147" t="str">
        <f>IF(A147=1,TRIM(DATA!B148),"")</f>
        <v>LİSANS</v>
      </c>
      <c r="D147" t="str">
        <f>IF(A147=1,TRIM(DATA!C148),"")</f>
        <v>SİYASAL BİLGİLER FAKÜLTESİ</v>
      </c>
      <c r="E147" t="str">
        <f>IF(A147=1,TRIM(DATA!D148),"")</f>
        <v>İşletme (İngilizce)</v>
      </c>
      <c r="F147" t="str">
        <f t="shared" si="24"/>
        <v>HAYIR</v>
      </c>
      <c r="G147">
        <f>A147*N(DATA!E148)</f>
        <v>1</v>
      </c>
      <c r="H147">
        <f>A147*N(DATA!F148)</f>
        <v>0</v>
      </c>
      <c r="I147">
        <f>A147*N(DATA!G148)</f>
        <v>1</v>
      </c>
      <c r="J147">
        <f>A147*N(DATA!H148)</f>
        <v>0</v>
      </c>
      <c r="K147">
        <f t="shared" si="25"/>
        <v>2</v>
      </c>
      <c r="L147">
        <f t="shared" si="26"/>
        <v>0</v>
      </c>
      <c r="M147">
        <f t="shared" si="27"/>
        <v>2</v>
      </c>
      <c r="N147">
        <f t="shared" si="23"/>
        <v>1</v>
      </c>
      <c r="O147">
        <f t="shared" si="28"/>
        <v>0</v>
      </c>
      <c r="P147">
        <f t="shared" si="29"/>
        <v>1</v>
      </c>
      <c r="Q147">
        <f t="shared" si="30"/>
        <v>0</v>
      </c>
      <c r="R147" t="str">
        <f t="shared" si="31"/>
        <v>SİYASAL BİLGİLER FAK.</v>
      </c>
      <c r="AU147">
        <v>154</v>
      </c>
    </row>
    <row r="148" spans="1:47" x14ac:dyDescent="0.35">
      <c r="A148">
        <f>IF(AND(DATA!A149&lt;&gt;"",TRIM(DATA!D149)&lt;&gt;""),1,0)</f>
        <v>1</v>
      </c>
      <c r="B148">
        <f>IF(A148=1,DATA!A149,"")</f>
        <v>102710748</v>
      </c>
      <c r="C148" t="str">
        <f>IF(A148=1,TRIM(DATA!B149),"")</f>
        <v>LİSANS</v>
      </c>
      <c r="D148" t="str">
        <f>IF(A148=1,TRIM(DATA!C149),"")</f>
        <v>SİYASAL BİLGİLER FAKÜLTESİ</v>
      </c>
      <c r="E148" t="str">
        <f>IF(A148=1,TRIM(DATA!D149),"")</f>
        <v>Siyaset Bilimi ve Kamu Yönetimi</v>
      </c>
      <c r="F148" t="str">
        <f t="shared" si="24"/>
        <v>HAYIR</v>
      </c>
      <c r="G148">
        <f>A148*N(DATA!E149)</f>
        <v>4</v>
      </c>
      <c r="H148">
        <f>A148*N(DATA!F149)</f>
        <v>1</v>
      </c>
      <c r="I148">
        <f>A148*N(DATA!G149)</f>
        <v>0</v>
      </c>
      <c r="J148">
        <f>A148*N(DATA!H149)</f>
        <v>0</v>
      </c>
      <c r="K148">
        <f t="shared" si="25"/>
        <v>4</v>
      </c>
      <c r="L148">
        <f t="shared" si="26"/>
        <v>1</v>
      </c>
      <c r="M148">
        <f t="shared" si="27"/>
        <v>3</v>
      </c>
      <c r="N148">
        <f t="shared" si="23"/>
        <v>1</v>
      </c>
      <c r="O148">
        <f t="shared" si="28"/>
        <v>0</v>
      </c>
      <c r="P148">
        <f t="shared" si="29"/>
        <v>0</v>
      </c>
      <c r="Q148">
        <f t="shared" si="30"/>
        <v>0</v>
      </c>
      <c r="R148" t="str">
        <f t="shared" si="31"/>
        <v>SİYASAL BİLGİLER FAK.</v>
      </c>
    </row>
    <row r="149" spans="1:47" x14ac:dyDescent="0.35">
      <c r="A149">
        <f>IF(AND(DATA!A150&lt;&gt;"",TRIM(DATA!D150)&lt;&gt;""),1,0)</f>
        <v>1</v>
      </c>
      <c r="B149">
        <f>IF(A149=1,DATA!A150,"")</f>
        <v>102790175</v>
      </c>
      <c r="C149" t="str">
        <f>IF(A149=1,TRIM(DATA!B150),"")</f>
        <v>LİSANS</v>
      </c>
      <c r="D149" t="str">
        <f>IF(A149=1,TRIM(DATA!C150),"")</f>
        <v>SİYASAL BİLGİLER FAKÜLTESİ</v>
      </c>
      <c r="E149" t="str">
        <f>IF(A149=1,TRIM(DATA!D150),"")</f>
        <v>Uluslararası İlişkiler (İngilizce)</v>
      </c>
      <c r="F149" t="str">
        <f t="shared" si="24"/>
        <v>HAYIR</v>
      </c>
      <c r="G149">
        <f>A149*N(DATA!E150)</f>
        <v>1</v>
      </c>
      <c r="H149">
        <f>A149*N(DATA!F150)</f>
        <v>1</v>
      </c>
      <c r="I149">
        <f>A149*N(DATA!G150)</f>
        <v>0</v>
      </c>
      <c r="J149">
        <f>A149*N(DATA!H150)</f>
        <v>0</v>
      </c>
      <c r="K149">
        <f t="shared" si="25"/>
        <v>1</v>
      </c>
      <c r="L149">
        <f t="shared" si="26"/>
        <v>1</v>
      </c>
      <c r="M149">
        <f t="shared" si="27"/>
        <v>0</v>
      </c>
      <c r="N149">
        <f t="shared" si="23"/>
        <v>1</v>
      </c>
      <c r="O149">
        <f t="shared" si="28"/>
        <v>1</v>
      </c>
      <c r="P149">
        <f t="shared" si="29"/>
        <v>0</v>
      </c>
      <c r="Q149">
        <f t="shared" si="30"/>
        <v>0</v>
      </c>
      <c r="R149" t="str">
        <f t="shared" si="31"/>
        <v>SİYASAL BİLGİLER FAK.</v>
      </c>
    </row>
    <row r="150" spans="1:47" x14ac:dyDescent="0.35">
      <c r="A150">
        <f>IF(AND(DATA!A151&lt;&gt;"",TRIM(DATA!D151)&lt;&gt;""),1,0)</f>
        <v>1</v>
      </c>
      <c r="B150">
        <f>IF(A150=1,DATA!A151,"")</f>
        <v>102790178</v>
      </c>
      <c r="C150" t="str">
        <f>IF(A150=1,TRIM(DATA!B151),"")</f>
        <v>LİSANS</v>
      </c>
      <c r="D150" t="str">
        <f>IF(A150=1,TRIM(DATA!C151),"")</f>
        <v>TURİZM FAKÜLTESİ</v>
      </c>
      <c r="E150" t="str">
        <f>IF(A150=1,TRIM(DATA!D151),"")</f>
        <v>Gastronomi ve Mutfak Sanatları</v>
      </c>
      <c r="F150" t="str">
        <f t="shared" si="24"/>
        <v>HAYIR</v>
      </c>
      <c r="G150">
        <f>A150*N(DATA!E151)</f>
        <v>3</v>
      </c>
      <c r="H150">
        <f>A150*N(DATA!F151)</f>
        <v>0</v>
      </c>
      <c r="I150">
        <f>A150*N(DATA!G151)</f>
        <v>1</v>
      </c>
      <c r="J150">
        <f>A150*N(DATA!H151)</f>
        <v>1</v>
      </c>
      <c r="K150">
        <f t="shared" si="25"/>
        <v>4</v>
      </c>
      <c r="L150">
        <f t="shared" si="26"/>
        <v>1</v>
      </c>
      <c r="M150">
        <f t="shared" si="27"/>
        <v>3</v>
      </c>
      <c r="N150">
        <f t="shared" si="23"/>
        <v>1</v>
      </c>
      <c r="O150">
        <f t="shared" si="28"/>
        <v>0</v>
      </c>
      <c r="P150">
        <f t="shared" si="29"/>
        <v>0</v>
      </c>
      <c r="Q150">
        <f t="shared" si="30"/>
        <v>0</v>
      </c>
      <c r="R150" t="str">
        <f t="shared" si="31"/>
        <v>TURİZM FAK.</v>
      </c>
    </row>
    <row r="151" spans="1:47" x14ac:dyDescent="0.35">
      <c r="A151">
        <f>IF(AND(DATA!A152&lt;&gt;"",TRIM(DATA!D152)&lt;&gt;""),1,0)</f>
        <v>1</v>
      </c>
      <c r="B151">
        <f>IF(A151=1,DATA!A152,"")</f>
        <v>102710739</v>
      </c>
      <c r="C151" t="str">
        <f>IF(A151=1,TRIM(DATA!B152),"")</f>
        <v>LİSANS</v>
      </c>
      <c r="D151" t="str">
        <f>IF(A151=1,TRIM(DATA!C152),"")</f>
        <v>TURİZM FAKÜLTESİ</v>
      </c>
      <c r="E151" t="str">
        <f>IF(A151=1,TRIM(DATA!D152),"")</f>
        <v>Seyahat İşletmeciliği ve Turizm Rehberliği</v>
      </c>
      <c r="F151" t="str">
        <f t="shared" si="24"/>
        <v>HAYIR</v>
      </c>
      <c r="G151">
        <f>A151*N(DATA!E152)</f>
        <v>2</v>
      </c>
      <c r="H151">
        <f>A151*N(DATA!F152)</f>
        <v>2</v>
      </c>
      <c r="I151">
        <f>A151*N(DATA!G152)</f>
        <v>1</v>
      </c>
      <c r="J151">
        <f>A151*N(DATA!H152)</f>
        <v>1</v>
      </c>
      <c r="K151">
        <f t="shared" si="25"/>
        <v>3</v>
      </c>
      <c r="L151">
        <f t="shared" si="26"/>
        <v>3</v>
      </c>
      <c r="M151">
        <f t="shared" si="27"/>
        <v>0</v>
      </c>
      <c r="N151">
        <f t="shared" si="23"/>
        <v>1</v>
      </c>
      <c r="O151">
        <f t="shared" si="28"/>
        <v>1</v>
      </c>
      <c r="P151">
        <f t="shared" si="29"/>
        <v>0</v>
      </c>
      <c r="Q151">
        <f t="shared" si="30"/>
        <v>0</v>
      </c>
      <c r="R151" t="str">
        <f t="shared" si="31"/>
        <v>TURİZM FAK.</v>
      </c>
    </row>
    <row r="152" spans="1:47" x14ac:dyDescent="0.35">
      <c r="A152">
        <f>IF(AND(DATA!A153&lt;&gt;"",TRIM(DATA!D153)&lt;&gt;""),1,0)</f>
        <v>1</v>
      </c>
      <c r="B152">
        <f>IF(A152=1,DATA!A153,"")</f>
        <v>102710545</v>
      </c>
      <c r="C152" t="str">
        <f>IF(A152=1,TRIM(DATA!B153),"")</f>
        <v>LİSANS</v>
      </c>
      <c r="D152" t="str">
        <f>IF(A152=1,TRIM(DATA!C153),"")</f>
        <v>ZİRAAT FAKÜLTESİ</v>
      </c>
      <c r="E152" t="str">
        <f>IF(A152=1,TRIM(DATA!D153),"")</f>
        <v>Tarım Ekonomisi</v>
      </c>
      <c r="F152" t="str">
        <f t="shared" si="24"/>
        <v>HAYIR</v>
      </c>
      <c r="G152">
        <f>A152*N(DATA!E153)</f>
        <v>1</v>
      </c>
      <c r="H152">
        <f>A152*N(DATA!F153)</f>
        <v>1</v>
      </c>
      <c r="I152">
        <f>A152*N(DATA!G153)</f>
        <v>0</v>
      </c>
      <c r="J152">
        <f>A152*N(DATA!H153)</f>
        <v>0</v>
      </c>
      <c r="K152">
        <f t="shared" si="25"/>
        <v>1</v>
      </c>
      <c r="L152">
        <f t="shared" si="26"/>
        <v>1</v>
      </c>
      <c r="M152">
        <f t="shared" si="27"/>
        <v>0</v>
      </c>
      <c r="N152">
        <f t="shared" si="23"/>
        <v>1</v>
      </c>
      <c r="O152">
        <f t="shared" si="28"/>
        <v>1</v>
      </c>
      <c r="P152">
        <f t="shared" si="29"/>
        <v>0</v>
      </c>
      <c r="Q152">
        <f t="shared" si="30"/>
        <v>0</v>
      </c>
      <c r="R152" t="str">
        <f t="shared" si="31"/>
        <v>ZİRAAT FAK.</v>
      </c>
    </row>
    <row r="153" spans="1:47" x14ac:dyDescent="0.35">
      <c r="A153">
        <f>IF(AND(DATA!A154&lt;&gt;"",TRIM(DATA!D154)&lt;&gt;""),1,0)</f>
        <v>1</v>
      </c>
      <c r="B153">
        <f>IF(A153=1,DATA!A154,"")</f>
        <v>102790245</v>
      </c>
      <c r="C153" t="str">
        <f>IF(A153=1,TRIM(DATA!B154),"")</f>
        <v>LİSANS</v>
      </c>
      <c r="D153" t="str">
        <f>IF(A153=1,TRIM(DATA!C154),"")</f>
        <v>ZİRAAT FAKÜLTESİ</v>
      </c>
      <c r="E153" t="str">
        <f>IF(A153=1,TRIM(DATA!D154),"")</f>
        <v>Tarımsal Yapılar ve Sulama</v>
      </c>
      <c r="F153" t="str">
        <f t="shared" si="24"/>
        <v>HAYIR</v>
      </c>
      <c r="G153">
        <f>A153*N(DATA!E154)</f>
        <v>1</v>
      </c>
      <c r="H153">
        <f>A153*N(DATA!F154)</f>
        <v>1</v>
      </c>
      <c r="I153">
        <f>A153*N(DATA!G154)</f>
        <v>0</v>
      </c>
      <c r="J153">
        <f>A153*N(DATA!H154)</f>
        <v>0</v>
      </c>
      <c r="K153">
        <f t="shared" si="25"/>
        <v>1</v>
      </c>
      <c r="L153">
        <f t="shared" si="26"/>
        <v>1</v>
      </c>
      <c r="M153">
        <f t="shared" si="27"/>
        <v>0</v>
      </c>
      <c r="N153">
        <f t="shared" si="23"/>
        <v>1</v>
      </c>
      <c r="O153">
        <f t="shared" si="28"/>
        <v>1</v>
      </c>
      <c r="P153">
        <f t="shared" si="29"/>
        <v>0</v>
      </c>
      <c r="Q153">
        <f t="shared" si="30"/>
        <v>0</v>
      </c>
      <c r="R153" t="str">
        <f t="shared" si="31"/>
        <v>ZİRAAT FAK.</v>
      </c>
    </row>
    <row r="154" spans="1:47" x14ac:dyDescent="0.35">
      <c r="A154">
        <f>IF(AND(DATA!A155&lt;&gt;"",TRIM(DATA!D155)&lt;&gt;""),1,0)</f>
        <v>1</v>
      </c>
      <c r="B154">
        <f>IF(A154=1,DATA!A155,"")</f>
        <v>102710563</v>
      </c>
      <c r="C154" t="str">
        <f>IF(A154=1,TRIM(DATA!B155),"")</f>
        <v>LİSANS</v>
      </c>
      <c r="D154" t="str">
        <f>IF(A154=1,TRIM(DATA!C155),"")</f>
        <v>ZİRAAT FAKÜLTESİ</v>
      </c>
      <c r="E154" t="str">
        <f>IF(A154=1,TRIM(DATA!D155),"")</f>
        <v>Tarla Bitkileri</v>
      </c>
      <c r="F154" t="str">
        <f t="shared" si="24"/>
        <v>HAYIR</v>
      </c>
      <c r="G154">
        <f>A154*N(DATA!E155)</f>
        <v>1</v>
      </c>
      <c r="H154">
        <f>A154*N(DATA!F155)</f>
        <v>1</v>
      </c>
      <c r="I154">
        <f>A154*N(DATA!G155)</f>
        <v>0</v>
      </c>
      <c r="J154">
        <f>A154*N(DATA!H155)</f>
        <v>0</v>
      </c>
      <c r="K154">
        <f t="shared" si="25"/>
        <v>1</v>
      </c>
      <c r="L154">
        <f t="shared" si="26"/>
        <v>1</v>
      </c>
      <c r="M154">
        <f t="shared" si="27"/>
        <v>0</v>
      </c>
      <c r="N154">
        <f t="shared" si="23"/>
        <v>1</v>
      </c>
      <c r="O154">
        <f t="shared" si="28"/>
        <v>1</v>
      </c>
      <c r="P154">
        <f t="shared" si="29"/>
        <v>0</v>
      </c>
      <c r="Q154">
        <f t="shared" si="30"/>
        <v>0</v>
      </c>
      <c r="R154" t="str">
        <f t="shared" si="31"/>
        <v>ZİRAAT FAK.</v>
      </c>
    </row>
    <row r="155" spans="1:47" x14ac:dyDescent="0.35">
      <c r="A155">
        <f>IF(AND(DATA!A156&lt;&gt;"",TRIM(DATA!D156)&lt;&gt;""),1,0)</f>
        <v>1</v>
      </c>
      <c r="B155">
        <f>IF(A155=1,DATA!A156,"")</f>
        <v>102710581</v>
      </c>
      <c r="C155" t="str">
        <f>IF(A155=1,TRIM(DATA!B156),"")</f>
        <v>LİSANS</v>
      </c>
      <c r="D155" t="str">
        <f>IF(A155=1,TRIM(DATA!C156),"")</f>
        <v>ZİRAAT FAKÜLTESİ</v>
      </c>
      <c r="E155" t="str">
        <f>IF(A155=1,TRIM(DATA!D156),"")</f>
        <v>Zootekni</v>
      </c>
      <c r="F155" t="str">
        <f t="shared" si="24"/>
        <v>HAYIR</v>
      </c>
      <c r="G155">
        <f>A155*N(DATA!E156)</f>
        <v>1</v>
      </c>
      <c r="H155">
        <f>A155*N(DATA!F156)</f>
        <v>1</v>
      </c>
      <c r="I155">
        <f>A155*N(DATA!G156)</f>
        <v>0</v>
      </c>
      <c r="J155">
        <f>A155*N(DATA!H156)</f>
        <v>0</v>
      </c>
      <c r="K155">
        <f t="shared" si="25"/>
        <v>1</v>
      </c>
      <c r="L155">
        <f t="shared" si="26"/>
        <v>1</v>
      </c>
      <c r="M155">
        <f t="shared" si="27"/>
        <v>0</v>
      </c>
      <c r="N155">
        <f t="shared" si="23"/>
        <v>1</v>
      </c>
      <c r="O155">
        <f t="shared" si="28"/>
        <v>1</v>
      </c>
      <c r="P155">
        <f t="shared" si="29"/>
        <v>0</v>
      </c>
      <c r="Q155">
        <f t="shared" si="30"/>
        <v>0</v>
      </c>
      <c r="R155" t="str">
        <f t="shared" si="31"/>
        <v>ZİRAAT FAK.</v>
      </c>
    </row>
    <row r="156" spans="1:47" x14ac:dyDescent="0.35">
      <c r="A156">
        <f>IF(AND(DATA!A157&lt;&gt;"",TRIM(DATA!D157)&lt;&gt;""),1,0)</f>
        <v>0</v>
      </c>
      <c r="B156" t="str">
        <f>IF(A156=1,DATA!A157,"")</f>
        <v/>
      </c>
      <c r="C156" t="str">
        <f>IF(A156=1,TRIM(DATA!B157),"")</f>
        <v/>
      </c>
      <c r="D156" t="str">
        <f>IF(A156=1,TRIM(DATA!C157),"")</f>
        <v/>
      </c>
      <c r="E156" t="str">
        <f>IF(A156=1,TRIM(DATA!D157),"")</f>
        <v/>
      </c>
      <c r="F156" t="str">
        <f t="shared" si="24"/>
        <v/>
      </c>
      <c r="G156">
        <f>A156*N(DATA!E157)</f>
        <v>0</v>
      </c>
      <c r="H156">
        <f>A156*N(DATA!F157)</f>
        <v>0</v>
      </c>
      <c r="I156">
        <f>A156*N(DATA!G157)</f>
        <v>0</v>
      </c>
      <c r="J156">
        <f>A156*N(DATA!H157)</f>
        <v>0</v>
      </c>
      <c r="K156">
        <f t="shared" si="25"/>
        <v>0</v>
      </c>
      <c r="L156">
        <f t="shared" si="26"/>
        <v>0</v>
      </c>
      <c r="M156">
        <f t="shared" si="27"/>
        <v>0</v>
      </c>
      <c r="N156">
        <f t="shared" si="23"/>
        <v>0</v>
      </c>
      <c r="O156">
        <f t="shared" si="28"/>
        <v>0</v>
      </c>
      <c r="P156">
        <f t="shared" si="29"/>
        <v>0</v>
      </c>
      <c r="Q156">
        <f t="shared" si="30"/>
        <v>0</v>
      </c>
      <c r="R156" t="str">
        <f t="shared" si="31"/>
        <v/>
      </c>
    </row>
    <row r="157" spans="1:47" x14ac:dyDescent="0.35">
      <c r="A157">
        <f>IF(AND(DATA!A158&lt;&gt;"",TRIM(DATA!D158)&lt;&gt;""),1,0)</f>
        <v>0</v>
      </c>
      <c r="B157" t="str">
        <f>IF(A157=1,DATA!A158,"")</f>
        <v/>
      </c>
      <c r="C157" t="str">
        <f>IF(A157=1,TRIM(DATA!B158),"")</f>
        <v/>
      </c>
      <c r="D157" t="str">
        <f>IF(A157=1,TRIM(DATA!C158),"")</f>
        <v/>
      </c>
      <c r="E157" t="str">
        <f>IF(A157=1,TRIM(DATA!D158),"")</f>
        <v/>
      </c>
      <c r="F157" t="str">
        <f t="shared" si="24"/>
        <v/>
      </c>
      <c r="G157">
        <f>A157*N(DATA!E158)</f>
        <v>0</v>
      </c>
      <c r="H157">
        <f>A157*N(DATA!F158)</f>
        <v>0</v>
      </c>
      <c r="I157">
        <f>A157*N(DATA!G158)</f>
        <v>0</v>
      </c>
      <c r="J157">
        <f>A157*N(DATA!H158)</f>
        <v>0</v>
      </c>
      <c r="K157">
        <f t="shared" si="25"/>
        <v>0</v>
      </c>
      <c r="L157">
        <f t="shared" si="26"/>
        <v>0</v>
      </c>
      <c r="M157">
        <f t="shared" si="27"/>
        <v>0</v>
      </c>
      <c r="N157">
        <f t="shared" si="23"/>
        <v>0</v>
      </c>
      <c r="O157">
        <f t="shared" si="28"/>
        <v>0</v>
      </c>
      <c r="P157">
        <f t="shared" si="29"/>
        <v>0</v>
      </c>
      <c r="Q157">
        <f t="shared" si="30"/>
        <v>0</v>
      </c>
      <c r="R157" t="str">
        <f t="shared" si="31"/>
        <v/>
      </c>
    </row>
    <row r="158" spans="1:47" x14ac:dyDescent="0.35">
      <c r="A158">
        <f>IF(AND(DATA!A159&lt;&gt;"",TRIM(DATA!D159)&lt;&gt;""),1,0)</f>
        <v>0</v>
      </c>
      <c r="B158" t="str">
        <f>IF(A158=1,DATA!A159,"")</f>
        <v/>
      </c>
      <c r="C158" t="str">
        <f>IF(A158=1,TRIM(DATA!B159),"")</f>
        <v/>
      </c>
      <c r="D158" t="str">
        <f>IF(A158=1,TRIM(DATA!C159),"")</f>
        <v/>
      </c>
      <c r="E158" t="str">
        <f>IF(A158=1,TRIM(DATA!D159),"")</f>
        <v/>
      </c>
      <c r="F158" t="str">
        <f t="shared" si="24"/>
        <v/>
      </c>
      <c r="G158">
        <f>A158*N(DATA!E159)</f>
        <v>0</v>
      </c>
      <c r="H158">
        <f>A158*N(DATA!F159)</f>
        <v>0</v>
      </c>
      <c r="I158">
        <f>A158*N(DATA!G159)</f>
        <v>0</v>
      </c>
      <c r="J158">
        <f>A158*N(DATA!H159)</f>
        <v>0</v>
      </c>
      <c r="K158">
        <f t="shared" si="25"/>
        <v>0</v>
      </c>
      <c r="L158">
        <f t="shared" si="26"/>
        <v>0</v>
      </c>
      <c r="M158">
        <f t="shared" si="27"/>
        <v>0</v>
      </c>
      <c r="N158">
        <f t="shared" si="23"/>
        <v>0</v>
      </c>
      <c r="O158">
        <f t="shared" si="28"/>
        <v>0</v>
      </c>
      <c r="P158">
        <f t="shared" si="29"/>
        <v>0</v>
      </c>
      <c r="Q158">
        <f t="shared" si="30"/>
        <v>0</v>
      </c>
      <c r="R158" t="str">
        <f t="shared" si="31"/>
        <v/>
      </c>
    </row>
    <row r="159" spans="1:47" x14ac:dyDescent="0.35">
      <c r="A159">
        <f>IF(AND(DATA!A160&lt;&gt;"",TRIM(DATA!D160)&lt;&gt;""),1,0)</f>
        <v>0</v>
      </c>
      <c r="B159" t="str">
        <f>IF(A159=1,DATA!A160,"")</f>
        <v/>
      </c>
      <c r="C159" t="str">
        <f>IF(A159=1,TRIM(DATA!B160),"")</f>
        <v/>
      </c>
      <c r="D159" t="str">
        <f>IF(A159=1,TRIM(DATA!C160),"")</f>
        <v/>
      </c>
      <c r="E159" t="str">
        <f>IF(A159=1,TRIM(DATA!D160),"")</f>
        <v/>
      </c>
      <c r="F159" t="str">
        <f t="shared" si="24"/>
        <v/>
      </c>
      <c r="G159">
        <f>A159*N(DATA!E160)</f>
        <v>0</v>
      </c>
      <c r="H159">
        <f>A159*N(DATA!F160)</f>
        <v>0</v>
      </c>
      <c r="I159">
        <f>A159*N(DATA!G160)</f>
        <v>0</v>
      </c>
      <c r="J159">
        <f>A159*N(DATA!H160)</f>
        <v>0</v>
      </c>
      <c r="K159">
        <f t="shared" si="25"/>
        <v>0</v>
      </c>
      <c r="L159">
        <f t="shared" si="26"/>
        <v>0</v>
      </c>
      <c r="M159">
        <f t="shared" si="27"/>
        <v>0</v>
      </c>
      <c r="N159">
        <f t="shared" si="23"/>
        <v>0</v>
      </c>
      <c r="O159">
        <f t="shared" si="28"/>
        <v>0</v>
      </c>
      <c r="P159">
        <f t="shared" si="29"/>
        <v>0</v>
      </c>
      <c r="Q159">
        <f t="shared" si="30"/>
        <v>0</v>
      </c>
      <c r="R159" t="str">
        <f t="shared" si="31"/>
        <v/>
      </c>
    </row>
    <row r="160" spans="1:47" x14ac:dyDescent="0.35">
      <c r="A160">
        <f>IF(AND(DATA!A161&lt;&gt;"",TRIM(DATA!D161)&lt;&gt;""),1,0)</f>
        <v>0</v>
      </c>
      <c r="B160" t="str">
        <f>IF(A160=1,DATA!A161,"")</f>
        <v/>
      </c>
      <c r="C160" t="str">
        <f>IF(A160=1,TRIM(DATA!B161),"")</f>
        <v/>
      </c>
      <c r="D160" t="str">
        <f>IF(A160=1,TRIM(DATA!C161),"")</f>
        <v/>
      </c>
      <c r="E160" t="str">
        <f>IF(A160=1,TRIM(DATA!D161),"")</f>
        <v/>
      </c>
      <c r="F160" t="str">
        <f t="shared" si="24"/>
        <v/>
      </c>
      <c r="G160">
        <f>A160*N(DATA!E161)</f>
        <v>0</v>
      </c>
      <c r="H160">
        <f>A160*N(DATA!F161)</f>
        <v>0</v>
      </c>
      <c r="I160">
        <f>A160*N(DATA!G161)</f>
        <v>0</v>
      </c>
      <c r="J160">
        <f>A160*N(DATA!H161)</f>
        <v>0</v>
      </c>
      <c r="K160">
        <f t="shared" si="25"/>
        <v>0</v>
      </c>
      <c r="L160">
        <f t="shared" si="26"/>
        <v>0</v>
      </c>
      <c r="M160">
        <f t="shared" si="27"/>
        <v>0</v>
      </c>
      <c r="N160">
        <f t="shared" si="23"/>
        <v>0</v>
      </c>
      <c r="O160">
        <f t="shared" si="28"/>
        <v>0</v>
      </c>
      <c r="P160">
        <f t="shared" si="29"/>
        <v>0</v>
      </c>
      <c r="Q160">
        <f t="shared" si="30"/>
        <v>0</v>
      </c>
      <c r="R160" t="str">
        <f t="shared" si="31"/>
        <v/>
      </c>
    </row>
    <row r="161" spans="1:18" x14ac:dyDescent="0.35">
      <c r="A161">
        <f>IF(AND(DATA!A162&lt;&gt;"",TRIM(DATA!D162)&lt;&gt;""),1,0)</f>
        <v>0</v>
      </c>
      <c r="B161" t="str">
        <f>IF(A161=1,DATA!A162,"")</f>
        <v/>
      </c>
      <c r="C161" t="str">
        <f>IF(A161=1,TRIM(DATA!B162),"")</f>
        <v/>
      </c>
      <c r="D161" t="str">
        <f>IF(A161=1,TRIM(DATA!C162),"")</f>
        <v/>
      </c>
      <c r="E161" t="str">
        <f>IF(A161=1,TRIM(DATA!D162),"")</f>
        <v/>
      </c>
      <c r="F161" t="str">
        <f t="shared" si="24"/>
        <v/>
      </c>
      <c r="G161">
        <f>A161*N(DATA!E162)</f>
        <v>0</v>
      </c>
      <c r="H161">
        <f>A161*N(DATA!F162)</f>
        <v>0</v>
      </c>
      <c r="I161">
        <f>A161*N(DATA!G162)</f>
        <v>0</v>
      </c>
      <c r="J161">
        <f>A161*N(DATA!H162)</f>
        <v>0</v>
      </c>
      <c r="K161">
        <f t="shared" si="25"/>
        <v>0</v>
      </c>
      <c r="L161">
        <f t="shared" si="26"/>
        <v>0</v>
      </c>
      <c r="M161">
        <f t="shared" si="27"/>
        <v>0</v>
      </c>
      <c r="N161">
        <f t="shared" si="23"/>
        <v>0</v>
      </c>
      <c r="O161">
        <f t="shared" si="28"/>
        <v>0</v>
      </c>
      <c r="P161">
        <f t="shared" si="29"/>
        <v>0</v>
      </c>
      <c r="Q161">
        <f t="shared" si="30"/>
        <v>0</v>
      </c>
      <c r="R161" t="str">
        <f t="shared" si="31"/>
        <v/>
      </c>
    </row>
    <row r="162" spans="1:18" x14ac:dyDescent="0.35">
      <c r="A162">
        <f>IF(AND(DATA!A163&lt;&gt;"",TRIM(DATA!D163)&lt;&gt;""),1,0)</f>
        <v>0</v>
      </c>
      <c r="B162" t="str">
        <f>IF(A162=1,DATA!A163,"")</f>
        <v/>
      </c>
      <c r="C162" t="str">
        <f>IF(A162=1,TRIM(DATA!B163),"")</f>
        <v/>
      </c>
      <c r="D162" t="str">
        <f>IF(A162=1,TRIM(DATA!C163),"")</f>
        <v/>
      </c>
      <c r="E162" t="str">
        <f>IF(A162=1,TRIM(DATA!D163),"")</f>
        <v/>
      </c>
      <c r="F162" t="str">
        <f t="shared" si="24"/>
        <v/>
      </c>
      <c r="G162">
        <f>A162*N(DATA!E163)</f>
        <v>0</v>
      </c>
      <c r="H162">
        <f>A162*N(DATA!F163)</f>
        <v>0</v>
      </c>
      <c r="I162">
        <f>A162*N(DATA!G163)</f>
        <v>0</v>
      </c>
      <c r="J162">
        <f>A162*N(DATA!H163)</f>
        <v>0</v>
      </c>
      <c r="K162">
        <f t="shared" si="25"/>
        <v>0</v>
      </c>
      <c r="L162">
        <f t="shared" si="26"/>
        <v>0</v>
      </c>
      <c r="M162">
        <f t="shared" si="27"/>
        <v>0</v>
      </c>
      <c r="N162">
        <f t="shared" si="23"/>
        <v>0</v>
      </c>
      <c r="O162">
        <f t="shared" si="28"/>
        <v>0</v>
      </c>
      <c r="P162">
        <f t="shared" si="29"/>
        <v>0</v>
      </c>
      <c r="Q162">
        <f t="shared" si="30"/>
        <v>0</v>
      </c>
      <c r="R162" t="str">
        <f t="shared" si="31"/>
        <v/>
      </c>
    </row>
    <row r="163" spans="1:18" x14ac:dyDescent="0.35">
      <c r="A163">
        <f>IF(AND(DATA!A164&lt;&gt;"",TRIM(DATA!D164)&lt;&gt;""),1,0)</f>
        <v>0</v>
      </c>
      <c r="B163" t="str">
        <f>IF(A163=1,DATA!A164,"")</f>
        <v/>
      </c>
      <c r="C163" t="str">
        <f>IF(A163=1,TRIM(DATA!B164),"")</f>
        <v/>
      </c>
      <c r="D163" t="str">
        <f>IF(A163=1,TRIM(DATA!C164),"")</f>
        <v/>
      </c>
      <c r="E163" t="str">
        <f>IF(A163=1,TRIM(DATA!D164),"")</f>
        <v/>
      </c>
      <c r="F163" t="str">
        <f t="shared" si="24"/>
        <v/>
      </c>
      <c r="G163">
        <f>A163*N(DATA!E164)</f>
        <v>0</v>
      </c>
      <c r="H163">
        <f>A163*N(DATA!F164)</f>
        <v>0</v>
      </c>
      <c r="I163">
        <f>A163*N(DATA!G164)</f>
        <v>0</v>
      </c>
      <c r="J163">
        <f>A163*N(DATA!H164)</f>
        <v>0</v>
      </c>
      <c r="K163">
        <f t="shared" si="25"/>
        <v>0</v>
      </c>
      <c r="L163">
        <f t="shared" si="26"/>
        <v>0</v>
      </c>
      <c r="M163">
        <f t="shared" si="27"/>
        <v>0</v>
      </c>
      <c r="N163">
        <f t="shared" si="23"/>
        <v>0</v>
      </c>
      <c r="O163">
        <f t="shared" si="28"/>
        <v>0</v>
      </c>
      <c r="P163">
        <f t="shared" si="29"/>
        <v>0</v>
      </c>
      <c r="Q163">
        <f t="shared" si="30"/>
        <v>0</v>
      </c>
      <c r="R163" t="str">
        <f t="shared" si="31"/>
        <v/>
      </c>
    </row>
    <row r="164" spans="1:18" x14ac:dyDescent="0.35">
      <c r="A164">
        <f>IF(AND(DATA!A165&lt;&gt;"",TRIM(DATA!D165)&lt;&gt;""),1,0)</f>
        <v>0</v>
      </c>
      <c r="B164" t="str">
        <f>IF(A164=1,DATA!A165,"")</f>
        <v/>
      </c>
      <c r="C164" t="str">
        <f>IF(A164=1,TRIM(DATA!B165),"")</f>
        <v/>
      </c>
      <c r="D164" t="str">
        <f>IF(A164=1,TRIM(DATA!C165),"")</f>
        <v/>
      </c>
      <c r="E164" t="str">
        <f>IF(A164=1,TRIM(DATA!D165),"")</f>
        <v/>
      </c>
      <c r="F164" t="str">
        <f t="shared" si="24"/>
        <v/>
      </c>
      <c r="G164">
        <f>A164*N(DATA!E165)</f>
        <v>0</v>
      </c>
      <c r="H164">
        <f>A164*N(DATA!F165)</f>
        <v>0</v>
      </c>
      <c r="I164">
        <f>A164*N(DATA!G165)</f>
        <v>0</v>
      </c>
      <c r="J164">
        <f>A164*N(DATA!H165)</f>
        <v>0</v>
      </c>
      <c r="K164">
        <f t="shared" si="25"/>
        <v>0</v>
      </c>
      <c r="L164">
        <f t="shared" si="26"/>
        <v>0</v>
      </c>
      <c r="M164">
        <f t="shared" si="27"/>
        <v>0</v>
      </c>
      <c r="N164">
        <f t="shared" si="23"/>
        <v>0</v>
      </c>
      <c r="O164">
        <f t="shared" si="28"/>
        <v>0</v>
      </c>
      <c r="P164">
        <f t="shared" si="29"/>
        <v>0</v>
      </c>
      <c r="Q164">
        <f t="shared" si="30"/>
        <v>0</v>
      </c>
      <c r="R164" t="str">
        <f t="shared" si="31"/>
        <v/>
      </c>
    </row>
    <row r="165" spans="1:18" x14ac:dyDescent="0.35">
      <c r="A165">
        <f>IF(AND(DATA!A166&lt;&gt;"",TRIM(DATA!D166)&lt;&gt;""),1,0)</f>
        <v>0</v>
      </c>
      <c r="B165" t="str">
        <f>IF(A165=1,DATA!A166,"")</f>
        <v/>
      </c>
      <c r="C165" t="str">
        <f>IF(A165=1,TRIM(DATA!B166),"")</f>
        <v/>
      </c>
      <c r="D165" t="str">
        <f>IF(A165=1,TRIM(DATA!C166),"")</f>
        <v/>
      </c>
      <c r="E165" t="str">
        <f>IF(A165=1,TRIM(DATA!D166),"")</f>
        <v/>
      </c>
      <c r="F165" t="str">
        <f t="shared" si="24"/>
        <v/>
      </c>
      <c r="G165">
        <f>A165*N(DATA!E166)</f>
        <v>0</v>
      </c>
      <c r="H165">
        <f>A165*N(DATA!F166)</f>
        <v>0</v>
      </c>
      <c r="I165">
        <f>A165*N(DATA!G166)</f>
        <v>0</v>
      </c>
      <c r="J165">
        <f>A165*N(DATA!H166)</f>
        <v>0</v>
      </c>
      <c r="K165">
        <f t="shared" si="25"/>
        <v>0</v>
      </c>
      <c r="L165">
        <f t="shared" si="26"/>
        <v>0</v>
      </c>
      <c r="M165">
        <f t="shared" si="27"/>
        <v>0</v>
      </c>
      <c r="N165">
        <f t="shared" si="23"/>
        <v>0</v>
      </c>
      <c r="O165">
        <f t="shared" si="28"/>
        <v>0</v>
      </c>
      <c r="P165">
        <f t="shared" si="29"/>
        <v>0</v>
      </c>
      <c r="Q165">
        <f t="shared" si="30"/>
        <v>0</v>
      </c>
      <c r="R165" t="str">
        <f t="shared" si="31"/>
        <v/>
      </c>
    </row>
    <row r="166" spans="1:18" x14ac:dyDescent="0.35">
      <c r="A166">
        <f>IF(AND(DATA!A167&lt;&gt;"",TRIM(DATA!D167)&lt;&gt;""),1,0)</f>
        <v>0</v>
      </c>
      <c r="B166" t="str">
        <f>IF(A166=1,DATA!A167,"")</f>
        <v/>
      </c>
      <c r="C166" t="str">
        <f>IF(A166=1,TRIM(DATA!B167),"")</f>
        <v/>
      </c>
      <c r="D166" t="str">
        <f>IF(A166=1,TRIM(DATA!C167),"")</f>
        <v/>
      </c>
      <c r="E166" t="str">
        <f>IF(A166=1,TRIM(DATA!D167),"")</f>
        <v/>
      </c>
      <c r="F166" t="str">
        <f t="shared" si="24"/>
        <v/>
      </c>
      <c r="G166">
        <f>A166*N(DATA!E167)</f>
        <v>0</v>
      </c>
      <c r="H166">
        <f>A166*N(DATA!F167)</f>
        <v>0</v>
      </c>
      <c r="I166">
        <f>A166*N(DATA!G167)</f>
        <v>0</v>
      </c>
      <c r="J166">
        <f>A166*N(DATA!H167)</f>
        <v>0</v>
      </c>
      <c r="K166">
        <f t="shared" si="25"/>
        <v>0</v>
      </c>
      <c r="L166">
        <f t="shared" si="26"/>
        <v>0</v>
      </c>
      <c r="M166">
        <f t="shared" si="27"/>
        <v>0</v>
      </c>
      <c r="N166">
        <f t="shared" si="23"/>
        <v>0</v>
      </c>
      <c r="O166">
        <f t="shared" si="28"/>
        <v>0</v>
      </c>
      <c r="P166">
        <f t="shared" si="29"/>
        <v>0</v>
      </c>
      <c r="Q166">
        <f t="shared" si="30"/>
        <v>0</v>
      </c>
      <c r="R166" t="str">
        <f t="shared" si="31"/>
        <v/>
      </c>
    </row>
    <row r="167" spans="1:18" x14ac:dyDescent="0.35">
      <c r="A167">
        <f>IF(AND(DATA!A168&lt;&gt;"",TRIM(DATA!D168)&lt;&gt;""),1,0)</f>
        <v>0</v>
      </c>
      <c r="B167" t="str">
        <f>IF(A167=1,DATA!A168,"")</f>
        <v/>
      </c>
      <c r="C167" t="str">
        <f>IF(A167=1,TRIM(DATA!B168),"")</f>
        <v/>
      </c>
      <c r="D167" t="str">
        <f>IF(A167=1,TRIM(DATA!C168),"")</f>
        <v/>
      </c>
      <c r="E167" t="str">
        <f>IF(A167=1,TRIM(DATA!D168),"")</f>
        <v/>
      </c>
      <c r="F167" t="str">
        <f t="shared" si="24"/>
        <v/>
      </c>
      <c r="G167">
        <f>A167*N(DATA!E168)</f>
        <v>0</v>
      </c>
      <c r="H167">
        <f>A167*N(DATA!F168)</f>
        <v>0</v>
      </c>
      <c r="I167">
        <f>A167*N(DATA!G168)</f>
        <v>0</v>
      </c>
      <c r="J167">
        <f>A167*N(DATA!H168)</f>
        <v>0</v>
      </c>
      <c r="K167">
        <f t="shared" si="25"/>
        <v>0</v>
      </c>
      <c r="L167">
        <f t="shared" si="26"/>
        <v>0</v>
      </c>
      <c r="M167">
        <f t="shared" si="27"/>
        <v>0</v>
      </c>
      <c r="N167">
        <f t="shared" si="23"/>
        <v>0</v>
      </c>
      <c r="O167">
        <f t="shared" si="28"/>
        <v>0</v>
      </c>
      <c r="P167">
        <f t="shared" si="29"/>
        <v>0</v>
      </c>
      <c r="Q167">
        <f t="shared" si="30"/>
        <v>0</v>
      </c>
      <c r="R167" t="str">
        <f t="shared" si="31"/>
        <v/>
      </c>
    </row>
    <row r="168" spans="1:18" x14ac:dyDescent="0.35">
      <c r="A168">
        <f>IF(AND(DATA!A169&lt;&gt;"",TRIM(DATA!D169)&lt;&gt;""),1,0)</f>
        <v>0</v>
      </c>
      <c r="B168" t="str">
        <f>IF(A168=1,DATA!A169,"")</f>
        <v/>
      </c>
      <c r="C168" t="str">
        <f>IF(A168=1,TRIM(DATA!B169),"")</f>
        <v/>
      </c>
      <c r="D168" t="str">
        <f>IF(A168=1,TRIM(DATA!C169),"")</f>
        <v/>
      </c>
      <c r="E168" t="str">
        <f>IF(A168=1,TRIM(DATA!D169),"")</f>
        <v/>
      </c>
      <c r="F168" t="str">
        <f t="shared" si="24"/>
        <v/>
      </c>
      <c r="G168">
        <f>A168*N(DATA!E169)</f>
        <v>0</v>
      </c>
      <c r="H168">
        <f>A168*N(DATA!F169)</f>
        <v>0</v>
      </c>
      <c r="I168">
        <f>A168*N(DATA!G169)</f>
        <v>0</v>
      </c>
      <c r="J168">
        <f>A168*N(DATA!H169)</f>
        <v>0</v>
      </c>
      <c r="K168">
        <f t="shared" si="25"/>
        <v>0</v>
      </c>
      <c r="L168">
        <f t="shared" si="26"/>
        <v>0</v>
      </c>
      <c r="M168">
        <f t="shared" si="27"/>
        <v>0</v>
      </c>
      <c r="N168">
        <f t="shared" si="23"/>
        <v>0</v>
      </c>
      <c r="O168">
        <f t="shared" si="28"/>
        <v>0</v>
      </c>
      <c r="P168">
        <f t="shared" si="29"/>
        <v>0</v>
      </c>
      <c r="Q168">
        <f t="shared" si="30"/>
        <v>0</v>
      </c>
      <c r="R168" t="str">
        <f t="shared" si="31"/>
        <v/>
      </c>
    </row>
    <row r="169" spans="1:18" x14ac:dyDescent="0.35">
      <c r="A169">
        <f>IF(AND(DATA!A170&lt;&gt;"",TRIM(DATA!D170)&lt;&gt;""),1,0)</f>
        <v>0</v>
      </c>
      <c r="B169" t="str">
        <f>IF(A169=1,DATA!A170,"")</f>
        <v/>
      </c>
      <c r="C169" t="str">
        <f>IF(A169=1,TRIM(DATA!B170),"")</f>
        <v/>
      </c>
      <c r="D169" t="str">
        <f>IF(A169=1,TRIM(DATA!C170),"")</f>
        <v/>
      </c>
      <c r="E169" t="str">
        <f>IF(A169=1,TRIM(DATA!D170),"")</f>
        <v/>
      </c>
      <c r="F169" t="str">
        <f t="shared" si="24"/>
        <v/>
      </c>
      <c r="G169">
        <f>A169*N(DATA!E170)</f>
        <v>0</v>
      </c>
      <c r="H169">
        <f>A169*N(DATA!F170)</f>
        <v>0</v>
      </c>
      <c r="I169">
        <f>A169*N(DATA!G170)</f>
        <v>0</v>
      </c>
      <c r="J169">
        <f>A169*N(DATA!H170)</f>
        <v>0</v>
      </c>
      <c r="K169">
        <f t="shared" si="25"/>
        <v>0</v>
      </c>
      <c r="L169">
        <f t="shared" si="26"/>
        <v>0</v>
      </c>
      <c r="M169">
        <f t="shared" si="27"/>
        <v>0</v>
      </c>
      <c r="N169">
        <f t="shared" si="23"/>
        <v>0</v>
      </c>
      <c r="O169">
        <f t="shared" si="28"/>
        <v>0</v>
      </c>
      <c r="P169">
        <f t="shared" si="29"/>
        <v>0</v>
      </c>
      <c r="Q169">
        <f t="shared" si="30"/>
        <v>0</v>
      </c>
      <c r="R169" t="str">
        <f t="shared" si="31"/>
        <v/>
      </c>
    </row>
    <row r="170" spans="1:18" x14ac:dyDescent="0.35">
      <c r="A170">
        <f>IF(AND(DATA!A171&lt;&gt;"",TRIM(DATA!D171)&lt;&gt;""),1,0)</f>
        <v>0</v>
      </c>
      <c r="B170" t="str">
        <f>IF(A170=1,DATA!A171,"")</f>
        <v/>
      </c>
      <c r="C170" t="str">
        <f>IF(A170=1,TRIM(DATA!B171),"")</f>
        <v/>
      </c>
      <c r="D170" t="str">
        <f>IF(A170=1,TRIM(DATA!C171),"")</f>
        <v/>
      </c>
      <c r="E170" t="str">
        <f>IF(A170=1,TRIM(DATA!D171),"")</f>
        <v/>
      </c>
      <c r="F170" t="str">
        <f t="shared" si="24"/>
        <v/>
      </c>
      <c r="G170">
        <f>A170*N(DATA!E171)</f>
        <v>0</v>
      </c>
      <c r="H170">
        <f>A170*N(DATA!F171)</f>
        <v>0</v>
      </c>
      <c r="I170">
        <f>A170*N(DATA!G171)</f>
        <v>0</v>
      </c>
      <c r="J170">
        <f>A170*N(DATA!H171)</f>
        <v>0</v>
      </c>
      <c r="K170">
        <f t="shared" si="25"/>
        <v>0</v>
      </c>
      <c r="L170">
        <f t="shared" si="26"/>
        <v>0</v>
      </c>
      <c r="M170">
        <f t="shared" si="27"/>
        <v>0</v>
      </c>
      <c r="N170">
        <f t="shared" si="23"/>
        <v>0</v>
      </c>
      <c r="O170">
        <f t="shared" si="28"/>
        <v>0</v>
      </c>
      <c r="P170">
        <f t="shared" si="29"/>
        <v>0</v>
      </c>
      <c r="Q170">
        <f t="shared" si="30"/>
        <v>0</v>
      </c>
      <c r="R170" t="str">
        <f t="shared" si="31"/>
        <v/>
      </c>
    </row>
    <row r="171" spans="1:18" x14ac:dyDescent="0.35">
      <c r="A171">
        <f>IF(AND(DATA!A172&lt;&gt;"",TRIM(DATA!D172)&lt;&gt;""),1,0)</f>
        <v>0</v>
      </c>
      <c r="B171" t="str">
        <f>IF(A171=1,DATA!A172,"")</f>
        <v/>
      </c>
      <c r="C171" t="str">
        <f>IF(A171=1,TRIM(DATA!B172),"")</f>
        <v/>
      </c>
      <c r="D171" t="str">
        <f>IF(A171=1,TRIM(DATA!C172),"")</f>
        <v/>
      </c>
      <c r="E171" t="str">
        <f>IF(A171=1,TRIM(DATA!D172),"")</f>
        <v/>
      </c>
      <c r="F171" t="str">
        <f t="shared" si="24"/>
        <v/>
      </c>
      <c r="G171">
        <f>A171*N(DATA!E172)</f>
        <v>0</v>
      </c>
      <c r="H171">
        <f>A171*N(DATA!F172)</f>
        <v>0</v>
      </c>
      <c r="I171">
        <f>A171*N(DATA!G172)</f>
        <v>0</v>
      </c>
      <c r="J171">
        <f>A171*N(DATA!H172)</f>
        <v>0</v>
      </c>
      <c r="K171">
        <f t="shared" si="25"/>
        <v>0</v>
      </c>
      <c r="L171">
        <f t="shared" si="26"/>
        <v>0</v>
      </c>
      <c r="M171">
        <f t="shared" si="27"/>
        <v>0</v>
      </c>
      <c r="N171">
        <f t="shared" si="23"/>
        <v>0</v>
      </c>
      <c r="O171">
        <f t="shared" si="28"/>
        <v>0</v>
      </c>
      <c r="P171">
        <f t="shared" si="29"/>
        <v>0</v>
      </c>
      <c r="Q171">
        <f t="shared" si="30"/>
        <v>0</v>
      </c>
      <c r="R171" t="str">
        <f t="shared" si="31"/>
        <v/>
      </c>
    </row>
    <row r="172" spans="1:18" x14ac:dyDescent="0.35">
      <c r="A172">
        <f>IF(AND(DATA!A173&lt;&gt;"",TRIM(DATA!D173)&lt;&gt;""),1,0)</f>
        <v>0</v>
      </c>
      <c r="B172" t="str">
        <f>IF(A172=1,DATA!A173,"")</f>
        <v/>
      </c>
      <c r="C172" t="str">
        <f>IF(A172=1,TRIM(DATA!B173),"")</f>
        <v/>
      </c>
      <c r="D172" t="str">
        <f>IF(A172=1,TRIM(DATA!C173),"")</f>
        <v/>
      </c>
      <c r="E172" t="str">
        <f>IF(A172=1,TRIM(DATA!D173),"")</f>
        <v/>
      </c>
      <c r="F172" t="str">
        <f t="shared" si="24"/>
        <v/>
      </c>
      <c r="G172">
        <f>A172*N(DATA!E173)</f>
        <v>0</v>
      </c>
      <c r="H172">
        <f>A172*N(DATA!F173)</f>
        <v>0</v>
      </c>
      <c r="I172">
        <f>A172*N(DATA!G173)</f>
        <v>0</v>
      </c>
      <c r="J172">
        <f>A172*N(DATA!H173)</f>
        <v>0</v>
      </c>
      <c r="K172">
        <f t="shared" si="25"/>
        <v>0</v>
      </c>
      <c r="L172">
        <f t="shared" si="26"/>
        <v>0</v>
      </c>
      <c r="M172">
        <f t="shared" si="27"/>
        <v>0</v>
      </c>
      <c r="N172">
        <f t="shared" si="23"/>
        <v>0</v>
      </c>
      <c r="O172">
        <f t="shared" si="28"/>
        <v>0</v>
      </c>
      <c r="P172">
        <f t="shared" si="29"/>
        <v>0</v>
      </c>
      <c r="Q172">
        <f t="shared" si="30"/>
        <v>0</v>
      </c>
      <c r="R172" t="str">
        <f t="shared" si="31"/>
        <v/>
      </c>
    </row>
    <row r="173" spans="1:18" x14ac:dyDescent="0.35">
      <c r="A173">
        <f>IF(AND(DATA!A174&lt;&gt;"",TRIM(DATA!D174)&lt;&gt;""),1,0)</f>
        <v>0</v>
      </c>
      <c r="B173" t="str">
        <f>IF(A173=1,DATA!A174,"")</f>
        <v/>
      </c>
      <c r="C173" t="str">
        <f>IF(A173=1,TRIM(DATA!B174),"")</f>
        <v/>
      </c>
      <c r="D173" t="str">
        <f>IF(A173=1,TRIM(DATA!C174),"")</f>
        <v/>
      </c>
      <c r="E173" t="str">
        <f>IF(A173=1,TRIM(DATA!D174),"")</f>
        <v/>
      </c>
      <c r="F173" t="str">
        <f t="shared" si="24"/>
        <v/>
      </c>
      <c r="G173">
        <f>A173*N(DATA!E174)</f>
        <v>0</v>
      </c>
      <c r="H173">
        <f>A173*N(DATA!F174)</f>
        <v>0</v>
      </c>
      <c r="I173">
        <f>A173*N(DATA!G174)</f>
        <v>0</v>
      </c>
      <c r="J173">
        <f>A173*N(DATA!H174)</f>
        <v>0</v>
      </c>
      <c r="K173">
        <f t="shared" si="25"/>
        <v>0</v>
      </c>
      <c r="L173">
        <f t="shared" si="26"/>
        <v>0</v>
      </c>
      <c r="M173">
        <f t="shared" si="27"/>
        <v>0</v>
      </c>
      <c r="N173">
        <f t="shared" si="23"/>
        <v>0</v>
      </c>
      <c r="O173">
        <f t="shared" si="28"/>
        <v>0</v>
      </c>
      <c r="P173">
        <f t="shared" si="29"/>
        <v>0</v>
      </c>
      <c r="Q173">
        <f t="shared" si="30"/>
        <v>0</v>
      </c>
      <c r="R173" t="str">
        <f t="shared" si="31"/>
        <v/>
      </c>
    </row>
    <row r="174" spans="1:18" x14ac:dyDescent="0.35">
      <c r="A174">
        <f>IF(AND(DATA!A175&lt;&gt;"",TRIM(DATA!D175)&lt;&gt;""),1,0)</f>
        <v>0</v>
      </c>
      <c r="B174" t="str">
        <f>IF(A174=1,DATA!A175,"")</f>
        <v/>
      </c>
      <c r="C174" t="str">
        <f>IF(A174=1,TRIM(DATA!B175),"")</f>
        <v/>
      </c>
      <c r="D174" t="str">
        <f>IF(A174=1,TRIM(DATA!C175),"")</f>
        <v/>
      </c>
      <c r="E174" t="str">
        <f>IF(A174=1,TRIM(DATA!D175),"")</f>
        <v/>
      </c>
      <c r="F174" t="str">
        <f t="shared" si="24"/>
        <v/>
      </c>
      <c r="G174">
        <f>A174*N(DATA!E175)</f>
        <v>0</v>
      </c>
      <c r="H174">
        <f>A174*N(DATA!F175)</f>
        <v>0</v>
      </c>
      <c r="I174">
        <f>A174*N(DATA!G175)</f>
        <v>0</v>
      </c>
      <c r="J174">
        <f>A174*N(DATA!H175)</f>
        <v>0</v>
      </c>
      <c r="K174">
        <f t="shared" si="25"/>
        <v>0</v>
      </c>
      <c r="L174">
        <f t="shared" si="26"/>
        <v>0</v>
      </c>
      <c r="M174">
        <f t="shared" si="27"/>
        <v>0</v>
      </c>
      <c r="N174">
        <f t="shared" si="23"/>
        <v>0</v>
      </c>
      <c r="O174">
        <f t="shared" si="28"/>
        <v>0</v>
      </c>
      <c r="P174">
        <f t="shared" si="29"/>
        <v>0</v>
      </c>
      <c r="Q174">
        <f t="shared" si="30"/>
        <v>0</v>
      </c>
      <c r="R174" t="str">
        <f t="shared" si="31"/>
        <v/>
      </c>
    </row>
    <row r="175" spans="1:18" x14ac:dyDescent="0.35">
      <c r="A175">
        <f>IF(AND(DATA!A176&lt;&gt;"",TRIM(DATA!D176)&lt;&gt;""),1,0)</f>
        <v>0</v>
      </c>
      <c r="B175" t="str">
        <f>IF(A175=1,DATA!A176,"")</f>
        <v/>
      </c>
      <c r="C175" t="str">
        <f>IF(A175=1,TRIM(DATA!B176),"")</f>
        <v/>
      </c>
      <c r="D175" t="str">
        <f>IF(A175=1,TRIM(DATA!C176),"")</f>
        <v/>
      </c>
      <c r="E175" t="str">
        <f>IF(A175=1,TRIM(DATA!D176),"")</f>
        <v/>
      </c>
      <c r="F175" t="str">
        <f t="shared" si="24"/>
        <v/>
      </c>
      <c r="G175">
        <f>A175*N(DATA!E176)</f>
        <v>0</v>
      </c>
      <c r="H175">
        <f>A175*N(DATA!F176)</f>
        <v>0</v>
      </c>
      <c r="I175">
        <f>A175*N(DATA!G176)</f>
        <v>0</v>
      </c>
      <c r="J175">
        <f>A175*N(DATA!H176)</f>
        <v>0</v>
      </c>
      <c r="K175">
        <f t="shared" si="25"/>
        <v>0</v>
      </c>
      <c r="L175">
        <f t="shared" si="26"/>
        <v>0</v>
      </c>
      <c r="M175">
        <f t="shared" si="27"/>
        <v>0</v>
      </c>
      <c r="N175">
        <f t="shared" si="23"/>
        <v>0</v>
      </c>
      <c r="O175">
        <f t="shared" si="28"/>
        <v>0</v>
      </c>
      <c r="P175">
        <f t="shared" si="29"/>
        <v>0</v>
      </c>
      <c r="Q175">
        <f t="shared" si="30"/>
        <v>0</v>
      </c>
      <c r="R175" t="str">
        <f t="shared" si="31"/>
        <v/>
      </c>
    </row>
    <row r="176" spans="1:18" x14ac:dyDescent="0.35">
      <c r="A176">
        <f>IF(AND(DATA!A177&lt;&gt;"",TRIM(DATA!D177)&lt;&gt;""),1,0)</f>
        <v>0</v>
      </c>
      <c r="B176" t="str">
        <f>IF(A176=1,DATA!A177,"")</f>
        <v/>
      </c>
      <c r="C176" t="str">
        <f>IF(A176=1,TRIM(DATA!B177),"")</f>
        <v/>
      </c>
      <c r="D176" t="str">
        <f>IF(A176=1,TRIM(DATA!C177),"")</f>
        <v/>
      </c>
      <c r="E176" t="str">
        <f>IF(A176=1,TRIM(DATA!D177),"")</f>
        <v/>
      </c>
      <c r="F176" t="str">
        <f t="shared" si="24"/>
        <v/>
      </c>
      <c r="G176">
        <f>A176*N(DATA!E177)</f>
        <v>0</v>
      </c>
      <c r="H176">
        <f>A176*N(DATA!F177)</f>
        <v>0</v>
      </c>
      <c r="I176">
        <f>A176*N(DATA!G177)</f>
        <v>0</v>
      </c>
      <c r="J176">
        <f>A176*N(DATA!H177)</f>
        <v>0</v>
      </c>
      <c r="K176">
        <f t="shared" si="25"/>
        <v>0</v>
      </c>
      <c r="L176">
        <f t="shared" si="26"/>
        <v>0</v>
      </c>
      <c r="M176">
        <f t="shared" si="27"/>
        <v>0</v>
      </c>
      <c r="N176">
        <f t="shared" si="23"/>
        <v>0</v>
      </c>
      <c r="O176">
        <f t="shared" si="28"/>
        <v>0</v>
      </c>
      <c r="P176">
        <f t="shared" si="29"/>
        <v>0</v>
      </c>
      <c r="Q176">
        <f t="shared" si="30"/>
        <v>0</v>
      </c>
      <c r="R176" t="str">
        <f t="shared" si="31"/>
        <v/>
      </c>
    </row>
    <row r="177" spans="1:18" x14ac:dyDescent="0.35">
      <c r="A177">
        <f>IF(AND(DATA!A178&lt;&gt;"",TRIM(DATA!D178)&lt;&gt;""),1,0)</f>
        <v>0</v>
      </c>
      <c r="B177" t="str">
        <f>IF(A177=1,DATA!A178,"")</f>
        <v/>
      </c>
      <c r="C177" t="str">
        <f>IF(A177=1,TRIM(DATA!B178),"")</f>
        <v/>
      </c>
      <c r="D177" t="str">
        <f>IF(A177=1,TRIM(DATA!C178),"")</f>
        <v/>
      </c>
      <c r="E177" t="str">
        <f>IF(A177=1,TRIM(DATA!D178),"")</f>
        <v/>
      </c>
      <c r="F177" t="str">
        <f t="shared" si="24"/>
        <v/>
      </c>
      <c r="G177">
        <f>A177*N(DATA!E178)</f>
        <v>0</v>
      </c>
      <c r="H177">
        <f>A177*N(DATA!F178)</f>
        <v>0</v>
      </c>
      <c r="I177">
        <f>A177*N(DATA!G178)</f>
        <v>0</v>
      </c>
      <c r="J177">
        <f>A177*N(DATA!H178)</f>
        <v>0</v>
      </c>
      <c r="K177">
        <f t="shared" si="25"/>
        <v>0</v>
      </c>
      <c r="L177">
        <f t="shared" si="26"/>
        <v>0</v>
      </c>
      <c r="M177">
        <f t="shared" si="27"/>
        <v>0</v>
      </c>
      <c r="N177">
        <f t="shared" si="23"/>
        <v>0</v>
      </c>
      <c r="O177">
        <f t="shared" si="28"/>
        <v>0</v>
      </c>
      <c r="P177">
        <f t="shared" si="29"/>
        <v>0</v>
      </c>
      <c r="Q177">
        <f t="shared" si="30"/>
        <v>0</v>
      </c>
      <c r="R177" t="str">
        <f t="shared" si="31"/>
        <v/>
      </c>
    </row>
    <row r="178" spans="1:18" x14ac:dyDescent="0.35">
      <c r="A178">
        <f>IF(AND(DATA!A179&lt;&gt;"",TRIM(DATA!D179)&lt;&gt;""),1,0)</f>
        <v>0</v>
      </c>
      <c r="B178" t="str">
        <f>IF(A178=1,DATA!A179,"")</f>
        <v/>
      </c>
      <c r="C178" t="str">
        <f>IF(A178=1,TRIM(DATA!B179),"")</f>
        <v/>
      </c>
      <c r="D178" t="str">
        <f>IF(A178=1,TRIM(DATA!C179),"")</f>
        <v/>
      </c>
      <c r="E178" t="str">
        <f>IF(A178=1,TRIM(DATA!D179),"")</f>
        <v/>
      </c>
      <c r="F178" t="str">
        <f t="shared" si="24"/>
        <v/>
      </c>
      <c r="G178">
        <f>A178*N(DATA!E179)</f>
        <v>0</v>
      </c>
      <c r="H178">
        <f>A178*N(DATA!F179)</f>
        <v>0</v>
      </c>
      <c r="I178">
        <f>A178*N(DATA!G179)</f>
        <v>0</v>
      </c>
      <c r="J178">
        <f>A178*N(DATA!H179)</f>
        <v>0</v>
      </c>
      <c r="K178">
        <f t="shared" si="25"/>
        <v>0</v>
      </c>
      <c r="L178">
        <f t="shared" si="26"/>
        <v>0</v>
      </c>
      <c r="M178">
        <f t="shared" si="27"/>
        <v>0</v>
      </c>
      <c r="N178">
        <f t="shared" si="23"/>
        <v>0</v>
      </c>
      <c r="O178">
        <f t="shared" si="28"/>
        <v>0</v>
      </c>
      <c r="P178">
        <f t="shared" si="29"/>
        <v>0</v>
      </c>
      <c r="Q178">
        <f t="shared" si="30"/>
        <v>0</v>
      </c>
      <c r="R178" t="str">
        <f t="shared" si="31"/>
        <v/>
      </c>
    </row>
    <row r="179" spans="1:18" x14ac:dyDescent="0.35">
      <c r="A179">
        <f>IF(AND(DATA!A180&lt;&gt;"",TRIM(DATA!D180)&lt;&gt;""),1,0)</f>
        <v>0</v>
      </c>
      <c r="B179" t="str">
        <f>IF(A179=1,DATA!A180,"")</f>
        <v/>
      </c>
      <c r="C179" t="str">
        <f>IF(A179=1,TRIM(DATA!B180),"")</f>
        <v/>
      </c>
      <c r="D179" t="str">
        <f>IF(A179=1,TRIM(DATA!C180),"")</f>
        <v/>
      </c>
      <c r="E179" t="str">
        <f>IF(A179=1,TRIM(DATA!D180),"")</f>
        <v/>
      </c>
      <c r="F179" t="str">
        <f t="shared" si="24"/>
        <v/>
      </c>
      <c r="G179">
        <f>A179*N(DATA!E180)</f>
        <v>0</v>
      </c>
      <c r="H179">
        <f>A179*N(DATA!F180)</f>
        <v>0</v>
      </c>
      <c r="I179">
        <f>A179*N(DATA!G180)</f>
        <v>0</v>
      </c>
      <c r="J179">
        <f>A179*N(DATA!H180)</f>
        <v>0</v>
      </c>
      <c r="K179">
        <f t="shared" si="25"/>
        <v>0</v>
      </c>
      <c r="L179">
        <f t="shared" si="26"/>
        <v>0</v>
      </c>
      <c r="M179">
        <f t="shared" si="27"/>
        <v>0</v>
      </c>
      <c r="N179">
        <f t="shared" si="23"/>
        <v>0</v>
      </c>
      <c r="O179">
        <f t="shared" si="28"/>
        <v>0</v>
      </c>
      <c r="P179">
        <f t="shared" si="29"/>
        <v>0</v>
      </c>
      <c r="Q179">
        <f t="shared" si="30"/>
        <v>0</v>
      </c>
      <c r="R179" t="str">
        <f t="shared" si="31"/>
        <v/>
      </c>
    </row>
    <row r="180" spans="1:18" x14ac:dyDescent="0.35">
      <c r="A180">
        <f>IF(AND(DATA!A181&lt;&gt;"",TRIM(DATA!D181)&lt;&gt;""),1,0)</f>
        <v>0</v>
      </c>
      <c r="B180" t="str">
        <f>IF(A180=1,DATA!A181,"")</f>
        <v/>
      </c>
      <c r="C180" t="str">
        <f>IF(A180=1,TRIM(DATA!B181),"")</f>
        <v/>
      </c>
      <c r="D180" t="str">
        <f>IF(A180=1,TRIM(DATA!C181),"")</f>
        <v/>
      </c>
      <c r="E180" t="str">
        <f>IF(A180=1,TRIM(DATA!D181),"")</f>
        <v/>
      </c>
      <c r="F180" t="str">
        <f t="shared" si="24"/>
        <v/>
      </c>
      <c r="G180">
        <f>A180*N(DATA!E181)</f>
        <v>0</v>
      </c>
      <c r="H180">
        <f>A180*N(DATA!F181)</f>
        <v>0</v>
      </c>
      <c r="I180">
        <f>A180*N(DATA!G181)</f>
        <v>0</v>
      </c>
      <c r="J180">
        <f>A180*N(DATA!H181)</f>
        <v>0</v>
      </c>
      <c r="K180">
        <f t="shared" si="25"/>
        <v>0</v>
      </c>
      <c r="L180">
        <f t="shared" si="26"/>
        <v>0</v>
      </c>
      <c r="M180">
        <f t="shared" si="27"/>
        <v>0</v>
      </c>
      <c r="N180">
        <f t="shared" si="23"/>
        <v>0</v>
      </c>
      <c r="O180">
        <f t="shared" si="28"/>
        <v>0</v>
      </c>
      <c r="P180">
        <f t="shared" si="29"/>
        <v>0</v>
      </c>
      <c r="Q180">
        <f t="shared" si="30"/>
        <v>0</v>
      </c>
      <c r="R180" t="str">
        <f t="shared" si="31"/>
        <v/>
      </c>
    </row>
    <row r="181" spans="1:18" x14ac:dyDescent="0.35">
      <c r="A181">
        <f>IF(AND(DATA!A182&lt;&gt;"",TRIM(DATA!D182)&lt;&gt;""),1,0)</f>
        <v>0</v>
      </c>
      <c r="B181" t="str">
        <f>IF(A181=1,DATA!A182,"")</f>
        <v/>
      </c>
      <c r="C181" t="str">
        <f>IF(A181=1,TRIM(DATA!B182),"")</f>
        <v/>
      </c>
      <c r="D181" t="str">
        <f>IF(A181=1,TRIM(DATA!C182),"")</f>
        <v/>
      </c>
      <c r="E181" t="str">
        <f>IF(A181=1,TRIM(DATA!D182),"")</f>
        <v/>
      </c>
      <c r="F181" t="str">
        <f t="shared" si="24"/>
        <v/>
      </c>
      <c r="G181">
        <f>A181*N(DATA!E182)</f>
        <v>0</v>
      </c>
      <c r="H181">
        <f>A181*N(DATA!F182)</f>
        <v>0</v>
      </c>
      <c r="I181">
        <f>A181*N(DATA!G182)</f>
        <v>0</v>
      </c>
      <c r="J181">
        <f>A181*N(DATA!H182)</f>
        <v>0</v>
      </c>
      <c r="K181">
        <f t="shared" si="25"/>
        <v>0</v>
      </c>
      <c r="L181">
        <f t="shared" si="26"/>
        <v>0</v>
      </c>
      <c r="M181">
        <f t="shared" si="27"/>
        <v>0</v>
      </c>
      <c r="N181">
        <f t="shared" si="23"/>
        <v>0</v>
      </c>
      <c r="O181">
        <f t="shared" si="28"/>
        <v>0</v>
      </c>
      <c r="P181">
        <f t="shared" si="29"/>
        <v>0</v>
      </c>
      <c r="Q181">
        <f t="shared" si="30"/>
        <v>0</v>
      </c>
      <c r="R181" t="str">
        <f t="shared" si="31"/>
        <v/>
      </c>
    </row>
    <row r="182" spans="1:18" x14ac:dyDescent="0.35">
      <c r="A182">
        <f>IF(AND(DATA!A183&lt;&gt;"",TRIM(DATA!D183)&lt;&gt;""),1,0)</f>
        <v>0</v>
      </c>
      <c r="B182" t="str">
        <f>IF(A182=1,DATA!A183,"")</f>
        <v/>
      </c>
      <c r="C182" t="str">
        <f>IF(A182=1,TRIM(DATA!B183),"")</f>
        <v/>
      </c>
      <c r="D182" t="str">
        <f>IF(A182=1,TRIM(DATA!C183),"")</f>
        <v/>
      </c>
      <c r="E182" t="str">
        <f>IF(A182=1,TRIM(DATA!D183),"")</f>
        <v/>
      </c>
      <c r="F182" t="str">
        <f t="shared" si="24"/>
        <v/>
      </c>
      <c r="G182">
        <f>A182*N(DATA!E183)</f>
        <v>0</v>
      </c>
      <c r="H182">
        <f>A182*N(DATA!F183)</f>
        <v>0</v>
      </c>
      <c r="I182">
        <f>A182*N(DATA!G183)</f>
        <v>0</v>
      </c>
      <c r="J182">
        <f>A182*N(DATA!H183)</f>
        <v>0</v>
      </c>
      <c r="K182">
        <f t="shared" si="25"/>
        <v>0</v>
      </c>
      <c r="L182">
        <f t="shared" si="26"/>
        <v>0</v>
      </c>
      <c r="M182">
        <f t="shared" si="27"/>
        <v>0</v>
      </c>
      <c r="N182">
        <f t="shared" si="23"/>
        <v>0</v>
      </c>
      <c r="O182">
        <f t="shared" si="28"/>
        <v>0</v>
      </c>
      <c r="P182">
        <f t="shared" si="29"/>
        <v>0</v>
      </c>
      <c r="Q182">
        <f t="shared" si="30"/>
        <v>0</v>
      </c>
      <c r="R182" t="str">
        <f t="shared" si="31"/>
        <v/>
      </c>
    </row>
    <row r="183" spans="1:18" x14ac:dyDescent="0.35">
      <c r="A183">
        <f>IF(AND(DATA!A184&lt;&gt;"",TRIM(DATA!D184)&lt;&gt;""),1,0)</f>
        <v>0</v>
      </c>
      <c r="B183" t="str">
        <f>IF(A183=1,DATA!A184,"")</f>
        <v/>
      </c>
      <c r="C183" t="str">
        <f>IF(A183=1,TRIM(DATA!B184),"")</f>
        <v/>
      </c>
      <c r="D183" t="str">
        <f>IF(A183=1,TRIM(DATA!C184),"")</f>
        <v/>
      </c>
      <c r="E183" t="str">
        <f>IF(A183=1,TRIM(DATA!D184),"")</f>
        <v/>
      </c>
      <c r="F183" t="str">
        <f t="shared" si="24"/>
        <v/>
      </c>
      <c r="G183">
        <f>A183*N(DATA!E184)</f>
        <v>0</v>
      </c>
      <c r="H183">
        <f>A183*N(DATA!F184)</f>
        <v>0</v>
      </c>
      <c r="I183">
        <f>A183*N(DATA!G184)</f>
        <v>0</v>
      </c>
      <c r="J183">
        <f>A183*N(DATA!H184)</f>
        <v>0</v>
      </c>
      <c r="K183">
        <f t="shared" si="25"/>
        <v>0</v>
      </c>
      <c r="L183">
        <f t="shared" si="26"/>
        <v>0</v>
      </c>
      <c r="M183">
        <f t="shared" si="27"/>
        <v>0</v>
      </c>
      <c r="N183">
        <f t="shared" si="23"/>
        <v>0</v>
      </c>
      <c r="O183">
        <f t="shared" si="28"/>
        <v>0</v>
      </c>
      <c r="P183">
        <f t="shared" si="29"/>
        <v>0</v>
      </c>
      <c r="Q183">
        <f t="shared" si="30"/>
        <v>0</v>
      </c>
      <c r="R183" t="str">
        <f t="shared" si="31"/>
        <v/>
      </c>
    </row>
    <row r="184" spans="1:18" x14ac:dyDescent="0.35">
      <c r="A184">
        <f>IF(AND(DATA!A185&lt;&gt;"",TRIM(DATA!D185)&lt;&gt;""),1,0)</f>
        <v>0</v>
      </c>
      <c r="B184" t="str">
        <f>IF(A184=1,DATA!A185,"")</f>
        <v/>
      </c>
      <c r="C184" t="str">
        <f>IF(A184=1,TRIM(DATA!B185),"")</f>
        <v/>
      </c>
      <c r="D184" t="str">
        <f>IF(A184=1,TRIM(DATA!C185),"")</f>
        <v/>
      </c>
      <c r="E184" t="str">
        <f>IF(A184=1,TRIM(DATA!D185),"")</f>
        <v/>
      </c>
      <c r="F184" t="str">
        <f t="shared" si="24"/>
        <v/>
      </c>
      <c r="G184">
        <f>A184*N(DATA!E185)</f>
        <v>0</v>
      </c>
      <c r="H184">
        <f>A184*N(DATA!F185)</f>
        <v>0</v>
      </c>
      <c r="I184">
        <f>A184*N(DATA!G185)</f>
        <v>0</v>
      </c>
      <c r="J184">
        <f>A184*N(DATA!H185)</f>
        <v>0</v>
      </c>
      <c r="K184">
        <f t="shared" si="25"/>
        <v>0</v>
      </c>
      <c r="L184">
        <f t="shared" si="26"/>
        <v>0</v>
      </c>
      <c r="M184">
        <f t="shared" si="27"/>
        <v>0</v>
      </c>
      <c r="N184">
        <f t="shared" si="23"/>
        <v>0</v>
      </c>
      <c r="O184">
        <f t="shared" si="28"/>
        <v>0</v>
      </c>
      <c r="P184">
        <f t="shared" si="29"/>
        <v>0</v>
      </c>
      <c r="Q184">
        <f t="shared" si="30"/>
        <v>0</v>
      </c>
      <c r="R184" t="str">
        <f t="shared" si="31"/>
        <v/>
      </c>
    </row>
    <row r="185" spans="1:18" x14ac:dyDescent="0.35">
      <c r="A185">
        <f>IF(AND(DATA!A186&lt;&gt;"",TRIM(DATA!D186)&lt;&gt;""),1,0)</f>
        <v>0</v>
      </c>
      <c r="B185" t="str">
        <f>IF(A185=1,DATA!A186,"")</f>
        <v/>
      </c>
      <c r="C185" t="str">
        <f>IF(A185=1,TRIM(DATA!B186),"")</f>
        <v/>
      </c>
      <c r="D185" t="str">
        <f>IF(A185=1,TRIM(DATA!C186),"")</f>
        <v/>
      </c>
      <c r="E185" t="str">
        <f>IF(A185=1,TRIM(DATA!D186),"")</f>
        <v/>
      </c>
      <c r="F185" t="str">
        <f t="shared" si="24"/>
        <v/>
      </c>
      <c r="G185">
        <f>A185*N(DATA!E186)</f>
        <v>0</v>
      </c>
      <c r="H185">
        <f>A185*N(DATA!F186)</f>
        <v>0</v>
      </c>
      <c r="I185">
        <f>A185*N(DATA!G186)</f>
        <v>0</v>
      </c>
      <c r="J185">
        <f>A185*N(DATA!H186)</f>
        <v>0</v>
      </c>
      <c r="K185">
        <f t="shared" si="25"/>
        <v>0</v>
      </c>
      <c r="L185">
        <f t="shared" si="26"/>
        <v>0</v>
      </c>
      <c r="M185">
        <f t="shared" si="27"/>
        <v>0</v>
      </c>
      <c r="N185">
        <f t="shared" si="23"/>
        <v>0</v>
      </c>
      <c r="O185">
        <f t="shared" si="28"/>
        <v>0</v>
      </c>
      <c r="P185">
        <f t="shared" si="29"/>
        <v>0</v>
      </c>
      <c r="Q185">
        <f t="shared" si="30"/>
        <v>0</v>
      </c>
      <c r="R185" t="str">
        <f t="shared" si="31"/>
        <v/>
      </c>
    </row>
    <row r="186" spans="1:18" x14ac:dyDescent="0.35">
      <c r="A186">
        <f>IF(AND(DATA!A187&lt;&gt;"",TRIM(DATA!D187)&lt;&gt;""),1,0)</f>
        <v>0</v>
      </c>
      <c r="B186" t="str">
        <f>IF(A186=1,DATA!A187,"")</f>
        <v/>
      </c>
      <c r="C186" t="str">
        <f>IF(A186=1,TRIM(DATA!B187),"")</f>
        <v/>
      </c>
      <c r="D186" t="str">
        <f>IF(A186=1,TRIM(DATA!C187),"")</f>
        <v/>
      </c>
      <c r="E186" t="str">
        <f>IF(A186=1,TRIM(DATA!D187),"")</f>
        <v/>
      </c>
      <c r="F186" t="str">
        <f t="shared" si="24"/>
        <v/>
      </c>
      <c r="G186">
        <f>A186*N(DATA!E187)</f>
        <v>0</v>
      </c>
      <c r="H186">
        <f>A186*N(DATA!F187)</f>
        <v>0</v>
      </c>
      <c r="I186">
        <f>A186*N(DATA!G187)</f>
        <v>0</v>
      </c>
      <c r="J186">
        <f>A186*N(DATA!H187)</f>
        <v>0</v>
      </c>
      <c r="K186">
        <f t="shared" si="25"/>
        <v>0</v>
      </c>
      <c r="L186">
        <f t="shared" si="26"/>
        <v>0</v>
      </c>
      <c r="M186">
        <f t="shared" si="27"/>
        <v>0</v>
      </c>
      <c r="N186">
        <f t="shared" si="23"/>
        <v>0</v>
      </c>
      <c r="O186">
        <f t="shared" si="28"/>
        <v>0</v>
      </c>
      <c r="P186">
        <f t="shared" si="29"/>
        <v>0</v>
      </c>
      <c r="Q186">
        <f t="shared" si="30"/>
        <v>0</v>
      </c>
      <c r="R186" t="str">
        <f t="shared" si="31"/>
        <v/>
      </c>
    </row>
    <row r="187" spans="1:18" x14ac:dyDescent="0.35">
      <c r="A187">
        <f>IF(AND(DATA!A188&lt;&gt;"",TRIM(DATA!D188)&lt;&gt;""),1,0)</f>
        <v>0</v>
      </c>
      <c r="B187" t="str">
        <f>IF(A187=1,DATA!A188,"")</f>
        <v/>
      </c>
      <c r="C187" t="str">
        <f>IF(A187=1,TRIM(DATA!B188),"")</f>
        <v/>
      </c>
      <c r="D187" t="str">
        <f>IF(A187=1,TRIM(DATA!C188),"")</f>
        <v/>
      </c>
      <c r="E187" t="str">
        <f>IF(A187=1,TRIM(DATA!D188),"")</f>
        <v/>
      </c>
      <c r="F187" t="str">
        <f t="shared" si="24"/>
        <v/>
      </c>
      <c r="G187">
        <f>A187*N(DATA!E188)</f>
        <v>0</v>
      </c>
      <c r="H187">
        <f>A187*N(DATA!F188)</f>
        <v>0</v>
      </c>
      <c r="I187">
        <f>A187*N(DATA!G188)</f>
        <v>0</v>
      </c>
      <c r="J187">
        <f>A187*N(DATA!H188)</f>
        <v>0</v>
      </c>
      <c r="K187">
        <f t="shared" si="25"/>
        <v>0</v>
      </c>
      <c r="L187">
        <f t="shared" si="26"/>
        <v>0</v>
      </c>
      <c r="M187">
        <f t="shared" si="27"/>
        <v>0</v>
      </c>
      <c r="N187">
        <f t="shared" si="23"/>
        <v>0</v>
      </c>
      <c r="O187">
        <f t="shared" si="28"/>
        <v>0</v>
      </c>
      <c r="P187">
        <f t="shared" si="29"/>
        <v>0</v>
      </c>
      <c r="Q187">
        <f t="shared" si="30"/>
        <v>0</v>
      </c>
      <c r="R187" t="str">
        <f t="shared" si="31"/>
        <v/>
      </c>
    </row>
    <row r="188" spans="1:18" x14ac:dyDescent="0.35">
      <c r="A188">
        <f>IF(AND(DATA!A189&lt;&gt;"",TRIM(DATA!D189)&lt;&gt;""),1,0)</f>
        <v>0</v>
      </c>
      <c r="B188" t="str">
        <f>IF(A188=1,DATA!A189,"")</f>
        <v/>
      </c>
      <c r="C188" t="str">
        <f>IF(A188=1,TRIM(DATA!B189),"")</f>
        <v/>
      </c>
      <c r="D188" t="str">
        <f>IF(A188=1,TRIM(DATA!C189),"")</f>
        <v/>
      </c>
      <c r="E188" t="str">
        <f>IF(A188=1,TRIM(DATA!D189),"")</f>
        <v/>
      </c>
      <c r="F188" t="str">
        <f t="shared" si="24"/>
        <v/>
      </c>
      <c r="G188">
        <f>A188*N(DATA!E189)</f>
        <v>0</v>
      </c>
      <c r="H188">
        <f>A188*N(DATA!F189)</f>
        <v>0</v>
      </c>
      <c r="I188">
        <f>A188*N(DATA!G189)</f>
        <v>0</v>
      </c>
      <c r="J188">
        <f>A188*N(DATA!H189)</f>
        <v>0</v>
      </c>
      <c r="K188">
        <f t="shared" si="25"/>
        <v>0</v>
      </c>
      <c r="L188">
        <f t="shared" si="26"/>
        <v>0</v>
      </c>
      <c r="M188">
        <f t="shared" si="27"/>
        <v>0</v>
      </c>
      <c r="N188">
        <f t="shared" si="23"/>
        <v>0</v>
      </c>
      <c r="O188">
        <f t="shared" si="28"/>
        <v>0</v>
      </c>
      <c r="P188">
        <f t="shared" si="29"/>
        <v>0</v>
      </c>
      <c r="Q188">
        <f t="shared" si="30"/>
        <v>0</v>
      </c>
      <c r="R188" t="str">
        <f t="shared" si="31"/>
        <v/>
      </c>
    </row>
    <row r="189" spans="1:18" x14ac:dyDescent="0.35">
      <c r="A189">
        <f>IF(AND(DATA!A190&lt;&gt;"",TRIM(DATA!D190)&lt;&gt;""),1,0)</f>
        <v>0</v>
      </c>
      <c r="B189" t="str">
        <f>IF(A189=1,DATA!A190,"")</f>
        <v/>
      </c>
      <c r="C189" t="str">
        <f>IF(A189=1,TRIM(DATA!B190),"")</f>
        <v/>
      </c>
      <c r="D189" t="str">
        <f>IF(A189=1,TRIM(DATA!C190),"")</f>
        <v/>
      </c>
      <c r="E189" t="str">
        <f>IF(A189=1,TRIM(DATA!D190),"")</f>
        <v/>
      </c>
      <c r="F189" t="str">
        <f t="shared" si="24"/>
        <v/>
      </c>
      <c r="G189">
        <f>A189*N(DATA!E190)</f>
        <v>0</v>
      </c>
      <c r="H189">
        <f>A189*N(DATA!F190)</f>
        <v>0</v>
      </c>
      <c r="I189">
        <f>A189*N(DATA!G190)</f>
        <v>0</v>
      </c>
      <c r="J189">
        <f>A189*N(DATA!H190)</f>
        <v>0</v>
      </c>
      <c r="K189">
        <f t="shared" si="25"/>
        <v>0</v>
      </c>
      <c r="L189">
        <f t="shared" si="26"/>
        <v>0</v>
      </c>
      <c r="M189">
        <f t="shared" si="27"/>
        <v>0</v>
      </c>
      <c r="N189">
        <f t="shared" si="23"/>
        <v>0</v>
      </c>
      <c r="O189">
        <f t="shared" si="28"/>
        <v>0</v>
      </c>
      <c r="P189">
        <f t="shared" si="29"/>
        <v>0</v>
      </c>
      <c r="Q189">
        <f t="shared" si="30"/>
        <v>0</v>
      </c>
      <c r="R189" t="str">
        <f t="shared" si="31"/>
        <v/>
      </c>
    </row>
    <row r="190" spans="1:18" x14ac:dyDescent="0.35">
      <c r="A190">
        <f>IF(AND(DATA!A191&lt;&gt;"",TRIM(DATA!D191)&lt;&gt;""),1,0)</f>
        <v>0</v>
      </c>
      <c r="B190" t="str">
        <f>IF(A190=1,DATA!A191,"")</f>
        <v/>
      </c>
      <c r="C190" t="str">
        <f>IF(A190=1,TRIM(DATA!B191),"")</f>
        <v/>
      </c>
      <c r="D190" t="str">
        <f>IF(A190=1,TRIM(DATA!C191),"")</f>
        <v/>
      </c>
      <c r="E190" t="str">
        <f>IF(A190=1,TRIM(DATA!D191),"")</f>
        <v/>
      </c>
      <c r="F190" t="str">
        <f t="shared" si="24"/>
        <v/>
      </c>
      <c r="G190">
        <f>A190*N(DATA!E191)</f>
        <v>0</v>
      </c>
      <c r="H190">
        <f>A190*N(DATA!F191)</f>
        <v>0</v>
      </c>
      <c r="I190">
        <f>A190*N(DATA!G191)</f>
        <v>0</v>
      </c>
      <c r="J190">
        <f>A190*N(DATA!H191)</f>
        <v>0</v>
      </c>
      <c r="K190">
        <f t="shared" si="25"/>
        <v>0</v>
      </c>
      <c r="L190">
        <f t="shared" si="26"/>
        <v>0</v>
      </c>
      <c r="M190">
        <f t="shared" si="27"/>
        <v>0</v>
      </c>
      <c r="N190">
        <f t="shared" si="23"/>
        <v>0</v>
      </c>
      <c r="O190">
        <f t="shared" si="28"/>
        <v>0</v>
      </c>
      <c r="P190">
        <f t="shared" si="29"/>
        <v>0</v>
      </c>
      <c r="Q190">
        <f t="shared" si="30"/>
        <v>0</v>
      </c>
      <c r="R190" t="str">
        <f t="shared" si="31"/>
        <v/>
      </c>
    </row>
    <row r="191" spans="1:18" x14ac:dyDescent="0.35">
      <c r="A191">
        <f>IF(AND(DATA!A192&lt;&gt;"",TRIM(DATA!D192)&lt;&gt;""),1,0)</f>
        <v>0</v>
      </c>
      <c r="B191" t="str">
        <f>IF(A191=1,DATA!A192,"")</f>
        <v/>
      </c>
      <c r="C191" t="str">
        <f>IF(A191=1,TRIM(DATA!B192),"")</f>
        <v/>
      </c>
      <c r="D191" t="str">
        <f>IF(A191=1,TRIM(DATA!C192),"")</f>
        <v/>
      </c>
      <c r="E191" t="str">
        <f>IF(A191=1,TRIM(DATA!D192),"")</f>
        <v/>
      </c>
      <c r="F191" t="str">
        <f t="shared" si="24"/>
        <v/>
      </c>
      <c r="G191">
        <f>A191*N(DATA!E192)</f>
        <v>0</v>
      </c>
      <c r="H191">
        <f>A191*N(DATA!F192)</f>
        <v>0</v>
      </c>
      <c r="I191">
        <f>A191*N(DATA!G192)</f>
        <v>0</v>
      </c>
      <c r="J191">
        <f>A191*N(DATA!H192)</f>
        <v>0</v>
      </c>
      <c r="K191">
        <f t="shared" si="25"/>
        <v>0</v>
      </c>
      <c r="L191">
        <f t="shared" si="26"/>
        <v>0</v>
      </c>
      <c r="M191">
        <f t="shared" si="27"/>
        <v>0</v>
      </c>
      <c r="N191">
        <f t="shared" si="23"/>
        <v>0</v>
      </c>
      <c r="O191">
        <f t="shared" si="28"/>
        <v>0</v>
      </c>
      <c r="P191">
        <f t="shared" si="29"/>
        <v>0</v>
      </c>
      <c r="Q191">
        <f t="shared" si="30"/>
        <v>0</v>
      </c>
      <c r="R191" t="str">
        <f t="shared" si="31"/>
        <v/>
      </c>
    </row>
    <row r="192" spans="1:18" x14ac:dyDescent="0.35">
      <c r="A192">
        <f>IF(AND(DATA!A193&lt;&gt;"",TRIM(DATA!D193)&lt;&gt;""),1,0)</f>
        <v>0</v>
      </c>
      <c r="B192" t="str">
        <f>IF(A192=1,DATA!A193,"")</f>
        <v/>
      </c>
      <c r="C192" t="str">
        <f>IF(A192=1,TRIM(DATA!B193),"")</f>
        <v/>
      </c>
      <c r="D192" t="str">
        <f>IF(A192=1,TRIM(DATA!C193),"")</f>
        <v/>
      </c>
      <c r="E192" t="str">
        <f>IF(A192=1,TRIM(DATA!D193),"")</f>
        <v/>
      </c>
      <c r="F192" t="str">
        <f t="shared" si="24"/>
        <v/>
      </c>
      <c r="G192">
        <f>A192*N(DATA!E193)</f>
        <v>0</v>
      </c>
      <c r="H192">
        <f>A192*N(DATA!F193)</f>
        <v>0</v>
      </c>
      <c r="I192">
        <f>A192*N(DATA!G193)</f>
        <v>0</v>
      </c>
      <c r="J192">
        <f>A192*N(DATA!H193)</f>
        <v>0</v>
      </c>
      <c r="K192">
        <f t="shared" si="25"/>
        <v>0</v>
      </c>
      <c r="L192">
        <f t="shared" si="26"/>
        <v>0</v>
      </c>
      <c r="M192">
        <f t="shared" si="27"/>
        <v>0</v>
      </c>
      <c r="N192">
        <f t="shared" si="23"/>
        <v>0</v>
      </c>
      <c r="O192">
        <f t="shared" si="28"/>
        <v>0</v>
      </c>
      <c r="P192">
        <f t="shared" si="29"/>
        <v>0</v>
      </c>
      <c r="Q192">
        <f t="shared" si="30"/>
        <v>0</v>
      </c>
      <c r="R192" t="str">
        <f t="shared" si="31"/>
        <v/>
      </c>
    </row>
    <row r="193" spans="1:18" x14ac:dyDescent="0.35">
      <c r="A193">
        <f>IF(AND(DATA!A194&lt;&gt;"",TRIM(DATA!D194)&lt;&gt;""),1,0)</f>
        <v>0</v>
      </c>
      <c r="B193" t="str">
        <f>IF(A193=1,DATA!A194,"")</f>
        <v/>
      </c>
      <c r="C193" t="str">
        <f>IF(A193=1,TRIM(DATA!B194),"")</f>
        <v/>
      </c>
      <c r="D193" t="str">
        <f>IF(A193=1,TRIM(DATA!C194),"")</f>
        <v/>
      </c>
      <c r="E193" t="str">
        <f>IF(A193=1,TRIM(DATA!D194),"")</f>
        <v/>
      </c>
      <c r="F193" t="str">
        <f t="shared" si="24"/>
        <v/>
      </c>
      <c r="G193">
        <f>A193*N(DATA!E194)</f>
        <v>0</v>
      </c>
      <c r="H193">
        <f>A193*N(DATA!F194)</f>
        <v>0</v>
      </c>
      <c r="I193">
        <f>A193*N(DATA!G194)</f>
        <v>0</v>
      </c>
      <c r="J193">
        <f>A193*N(DATA!H194)</f>
        <v>0</v>
      </c>
      <c r="K193">
        <f t="shared" si="25"/>
        <v>0</v>
      </c>
      <c r="L193">
        <f t="shared" si="26"/>
        <v>0</v>
      </c>
      <c r="M193">
        <f t="shared" si="27"/>
        <v>0</v>
      </c>
      <c r="N193">
        <f t="shared" si="23"/>
        <v>0</v>
      </c>
      <c r="O193">
        <f t="shared" si="28"/>
        <v>0</v>
      </c>
      <c r="P193">
        <f t="shared" si="29"/>
        <v>0</v>
      </c>
      <c r="Q193">
        <f t="shared" si="30"/>
        <v>0</v>
      </c>
      <c r="R193" t="str">
        <f t="shared" si="31"/>
        <v/>
      </c>
    </row>
    <row r="194" spans="1:18" x14ac:dyDescent="0.35">
      <c r="A194">
        <f>IF(AND(DATA!A195&lt;&gt;"",TRIM(DATA!D195)&lt;&gt;""),1,0)</f>
        <v>0</v>
      </c>
      <c r="B194" t="str">
        <f>IF(A194=1,DATA!A195,"")</f>
        <v/>
      </c>
      <c r="C194" t="str">
        <f>IF(A194=1,TRIM(DATA!B195),"")</f>
        <v/>
      </c>
      <c r="D194" t="str">
        <f>IF(A194=1,TRIM(DATA!C195),"")</f>
        <v/>
      </c>
      <c r="E194" t="str">
        <f>IF(A194=1,TRIM(DATA!D195),"")</f>
        <v/>
      </c>
      <c r="F194" t="str">
        <f t="shared" si="24"/>
        <v/>
      </c>
      <c r="G194">
        <f>A194*N(DATA!E195)</f>
        <v>0</v>
      </c>
      <c r="H194">
        <f>A194*N(DATA!F195)</f>
        <v>0</v>
      </c>
      <c r="I194">
        <f>A194*N(DATA!G195)</f>
        <v>0</v>
      </c>
      <c r="J194">
        <f>A194*N(DATA!H195)</f>
        <v>0</v>
      </c>
      <c r="K194">
        <f t="shared" si="25"/>
        <v>0</v>
      </c>
      <c r="L194">
        <f t="shared" si="26"/>
        <v>0</v>
      </c>
      <c r="M194">
        <f t="shared" si="27"/>
        <v>0</v>
      </c>
      <c r="N194">
        <f t="shared" ref="N194:N257" si="32">A194*IF(F194="EVET",--prm_KKTC,1)*OR(prm_Duzey="Tümü",C194=prm_Duzey)*OR(prm_Fak="Tümü",D194=prm_Fak)*OR(prm_Prog="Tümü",E194=prm_Prog)</f>
        <v>0</v>
      </c>
      <c r="O194">
        <f t="shared" si="28"/>
        <v>0</v>
      </c>
      <c r="P194">
        <f t="shared" si="29"/>
        <v>0</v>
      </c>
      <c r="Q194">
        <f t="shared" si="30"/>
        <v>0</v>
      </c>
      <c r="R194" t="str">
        <f t="shared" si="31"/>
        <v/>
      </c>
    </row>
    <row r="195" spans="1:18" x14ac:dyDescent="0.35">
      <c r="A195">
        <f>IF(AND(DATA!A196&lt;&gt;"",TRIM(DATA!D196)&lt;&gt;""),1,0)</f>
        <v>0</v>
      </c>
      <c r="B195" t="str">
        <f>IF(A195=1,DATA!A196,"")</f>
        <v/>
      </c>
      <c r="C195" t="str">
        <f>IF(A195=1,TRIM(DATA!B196),"")</f>
        <v/>
      </c>
      <c r="D195" t="str">
        <f>IF(A195=1,TRIM(DATA!C196),"")</f>
        <v/>
      </c>
      <c r="E195" t="str">
        <f>IF(A195=1,TRIM(DATA!D196),"")</f>
        <v/>
      </c>
      <c r="F195" t="str">
        <f t="shared" ref="F195:F258" si="33">IF(A195=1,IF(ISNUMBER(SEARCH("KKTC Uyruklu",E195)),"EVET","HAYIR"),"")</f>
        <v/>
      </c>
      <c r="G195">
        <f>A195*N(DATA!E196)</f>
        <v>0</v>
      </c>
      <c r="H195">
        <f>A195*N(DATA!F196)</f>
        <v>0</v>
      </c>
      <c r="I195">
        <f>A195*N(DATA!G196)</f>
        <v>0</v>
      </c>
      <c r="J195">
        <f>A195*N(DATA!H196)</f>
        <v>0</v>
      </c>
      <c r="K195">
        <f t="shared" ref="K195:K258" si="34">G195+I195</f>
        <v>0</v>
      </c>
      <c r="L195">
        <f t="shared" ref="L195:L258" si="35">H195+J195</f>
        <v>0</v>
      </c>
      <c r="M195">
        <f t="shared" ref="M195:M258" si="36">MAX(0,K195-L195)</f>
        <v>0</v>
      </c>
      <c r="N195">
        <f t="shared" si="32"/>
        <v>0</v>
      </c>
      <c r="O195">
        <f t="shared" ref="O195:O258" si="37">N195*(K195&gt;0)*(L195&gt;=K195)</f>
        <v>0</v>
      </c>
      <c r="P195">
        <f t="shared" ref="P195:P258" si="38">N195*(K195&gt;0)*(L195=0)</f>
        <v>0</v>
      </c>
      <c r="Q195">
        <f t="shared" ref="Q195:Q258" si="39">N195*(F195="EVET")</f>
        <v>0</v>
      </c>
      <c r="R195" t="str">
        <f t="shared" ref="R195:R258" si="40">IF(D195="","",SUBSTITUTE(SUBSTITUTE(SUBSTITUTE(SUBSTITUTE(SUBSTITUTE(SUBSTITUTE(D195,"İKTİSADİ VE İDARİ BİLİMLER FAKÜLTESİ","İİBF"),"ORGANİZE SANAYİ BÖLGESİ","OSB"),"MESLEK YÜKSEKOKULU","MYO"),"UYGULAMALI BİLİMLER","UB"),"FAKÜLTESİ","FAK."),"YÜKSEKOKULU","YO"))</f>
        <v/>
      </c>
    </row>
    <row r="196" spans="1:18" x14ac:dyDescent="0.35">
      <c r="A196">
        <f>IF(AND(DATA!A197&lt;&gt;"",TRIM(DATA!D197)&lt;&gt;""),1,0)</f>
        <v>0</v>
      </c>
      <c r="B196" t="str">
        <f>IF(A196=1,DATA!A197,"")</f>
        <v/>
      </c>
      <c r="C196" t="str">
        <f>IF(A196=1,TRIM(DATA!B197),"")</f>
        <v/>
      </c>
      <c r="D196" t="str">
        <f>IF(A196=1,TRIM(DATA!C197),"")</f>
        <v/>
      </c>
      <c r="E196" t="str">
        <f>IF(A196=1,TRIM(DATA!D197),"")</f>
        <v/>
      </c>
      <c r="F196" t="str">
        <f t="shared" si="33"/>
        <v/>
      </c>
      <c r="G196">
        <f>A196*N(DATA!E197)</f>
        <v>0</v>
      </c>
      <c r="H196">
        <f>A196*N(DATA!F197)</f>
        <v>0</v>
      </c>
      <c r="I196">
        <f>A196*N(DATA!G197)</f>
        <v>0</v>
      </c>
      <c r="J196">
        <f>A196*N(DATA!H197)</f>
        <v>0</v>
      </c>
      <c r="K196">
        <f t="shared" si="34"/>
        <v>0</v>
      </c>
      <c r="L196">
        <f t="shared" si="35"/>
        <v>0</v>
      </c>
      <c r="M196">
        <f t="shared" si="36"/>
        <v>0</v>
      </c>
      <c r="N196">
        <f t="shared" si="32"/>
        <v>0</v>
      </c>
      <c r="O196">
        <f t="shared" si="37"/>
        <v>0</v>
      </c>
      <c r="P196">
        <f t="shared" si="38"/>
        <v>0</v>
      </c>
      <c r="Q196">
        <f t="shared" si="39"/>
        <v>0</v>
      </c>
      <c r="R196" t="str">
        <f t="shared" si="40"/>
        <v/>
      </c>
    </row>
    <row r="197" spans="1:18" x14ac:dyDescent="0.35">
      <c r="A197">
        <f>IF(AND(DATA!A198&lt;&gt;"",TRIM(DATA!D198)&lt;&gt;""),1,0)</f>
        <v>0</v>
      </c>
      <c r="B197" t="str">
        <f>IF(A197=1,DATA!A198,"")</f>
        <v/>
      </c>
      <c r="C197" t="str">
        <f>IF(A197=1,TRIM(DATA!B198),"")</f>
        <v/>
      </c>
      <c r="D197" t="str">
        <f>IF(A197=1,TRIM(DATA!C198),"")</f>
        <v/>
      </c>
      <c r="E197" t="str">
        <f>IF(A197=1,TRIM(DATA!D198),"")</f>
        <v/>
      </c>
      <c r="F197" t="str">
        <f t="shared" si="33"/>
        <v/>
      </c>
      <c r="G197">
        <f>A197*N(DATA!E198)</f>
        <v>0</v>
      </c>
      <c r="H197">
        <f>A197*N(DATA!F198)</f>
        <v>0</v>
      </c>
      <c r="I197">
        <f>A197*N(DATA!G198)</f>
        <v>0</v>
      </c>
      <c r="J197">
        <f>A197*N(DATA!H198)</f>
        <v>0</v>
      </c>
      <c r="K197">
        <f t="shared" si="34"/>
        <v>0</v>
      </c>
      <c r="L197">
        <f t="shared" si="35"/>
        <v>0</v>
      </c>
      <c r="M197">
        <f t="shared" si="36"/>
        <v>0</v>
      </c>
      <c r="N197">
        <f t="shared" si="32"/>
        <v>0</v>
      </c>
      <c r="O197">
        <f t="shared" si="37"/>
        <v>0</v>
      </c>
      <c r="P197">
        <f t="shared" si="38"/>
        <v>0</v>
      </c>
      <c r="Q197">
        <f t="shared" si="39"/>
        <v>0</v>
      </c>
      <c r="R197" t="str">
        <f t="shared" si="40"/>
        <v/>
      </c>
    </row>
    <row r="198" spans="1:18" x14ac:dyDescent="0.35">
      <c r="A198">
        <f>IF(AND(DATA!A199&lt;&gt;"",TRIM(DATA!D199)&lt;&gt;""),1,0)</f>
        <v>0</v>
      </c>
      <c r="B198" t="str">
        <f>IF(A198=1,DATA!A199,"")</f>
        <v/>
      </c>
      <c r="C198" t="str">
        <f>IF(A198=1,TRIM(DATA!B199),"")</f>
        <v/>
      </c>
      <c r="D198" t="str">
        <f>IF(A198=1,TRIM(DATA!C199),"")</f>
        <v/>
      </c>
      <c r="E198" t="str">
        <f>IF(A198=1,TRIM(DATA!D199),"")</f>
        <v/>
      </c>
      <c r="F198" t="str">
        <f t="shared" si="33"/>
        <v/>
      </c>
      <c r="G198">
        <f>A198*N(DATA!E199)</f>
        <v>0</v>
      </c>
      <c r="H198">
        <f>A198*N(DATA!F199)</f>
        <v>0</v>
      </c>
      <c r="I198">
        <f>A198*N(DATA!G199)</f>
        <v>0</v>
      </c>
      <c r="J198">
        <f>A198*N(DATA!H199)</f>
        <v>0</v>
      </c>
      <c r="K198">
        <f t="shared" si="34"/>
        <v>0</v>
      </c>
      <c r="L198">
        <f t="shared" si="35"/>
        <v>0</v>
      </c>
      <c r="M198">
        <f t="shared" si="36"/>
        <v>0</v>
      </c>
      <c r="N198">
        <f t="shared" si="32"/>
        <v>0</v>
      </c>
      <c r="O198">
        <f t="shared" si="37"/>
        <v>0</v>
      </c>
      <c r="P198">
        <f t="shared" si="38"/>
        <v>0</v>
      </c>
      <c r="Q198">
        <f t="shared" si="39"/>
        <v>0</v>
      </c>
      <c r="R198" t="str">
        <f t="shared" si="40"/>
        <v/>
      </c>
    </row>
    <row r="199" spans="1:18" x14ac:dyDescent="0.35">
      <c r="A199">
        <f>IF(AND(DATA!A200&lt;&gt;"",TRIM(DATA!D200)&lt;&gt;""),1,0)</f>
        <v>0</v>
      </c>
      <c r="B199" t="str">
        <f>IF(A199=1,DATA!A200,"")</f>
        <v/>
      </c>
      <c r="C199" t="str">
        <f>IF(A199=1,TRIM(DATA!B200),"")</f>
        <v/>
      </c>
      <c r="D199" t="str">
        <f>IF(A199=1,TRIM(DATA!C200),"")</f>
        <v/>
      </c>
      <c r="E199" t="str">
        <f>IF(A199=1,TRIM(DATA!D200),"")</f>
        <v/>
      </c>
      <c r="F199" t="str">
        <f t="shared" si="33"/>
        <v/>
      </c>
      <c r="G199">
        <f>A199*N(DATA!E200)</f>
        <v>0</v>
      </c>
      <c r="H199">
        <f>A199*N(DATA!F200)</f>
        <v>0</v>
      </c>
      <c r="I199">
        <f>A199*N(DATA!G200)</f>
        <v>0</v>
      </c>
      <c r="J199">
        <f>A199*N(DATA!H200)</f>
        <v>0</v>
      </c>
      <c r="K199">
        <f t="shared" si="34"/>
        <v>0</v>
      </c>
      <c r="L199">
        <f t="shared" si="35"/>
        <v>0</v>
      </c>
      <c r="M199">
        <f t="shared" si="36"/>
        <v>0</v>
      </c>
      <c r="N199">
        <f t="shared" si="32"/>
        <v>0</v>
      </c>
      <c r="O199">
        <f t="shared" si="37"/>
        <v>0</v>
      </c>
      <c r="P199">
        <f t="shared" si="38"/>
        <v>0</v>
      </c>
      <c r="Q199">
        <f t="shared" si="39"/>
        <v>0</v>
      </c>
      <c r="R199" t="str">
        <f t="shared" si="40"/>
        <v/>
      </c>
    </row>
    <row r="200" spans="1:18" x14ac:dyDescent="0.35">
      <c r="A200">
        <f>IF(AND(DATA!A201&lt;&gt;"",TRIM(DATA!D201)&lt;&gt;""),1,0)</f>
        <v>0</v>
      </c>
      <c r="B200" t="str">
        <f>IF(A200=1,DATA!A201,"")</f>
        <v/>
      </c>
      <c r="C200" t="str">
        <f>IF(A200=1,TRIM(DATA!B201),"")</f>
        <v/>
      </c>
      <c r="D200" t="str">
        <f>IF(A200=1,TRIM(DATA!C201),"")</f>
        <v/>
      </c>
      <c r="E200" t="str">
        <f>IF(A200=1,TRIM(DATA!D201),"")</f>
        <v/>
      </c>
      <c r="F200" t="str">
        <f t="shared" si="33"/>
        <v/>
      </c>
      <c r="G200">
        <f>A200*N(DATA!E201)</f>
        <v>0</v>
      </c>
      <c r="H200">
        <f>A200*N(DATA!F201)</f>
        <v>0</v>
      </c>
      <c r="I200">
        <f>A200*N(DATA!G201)</f>
        <v>0</v>
      </c>
      <c r="J200">
        <f>A200*N(DATA!H201)</f>
        <v>0</v>
      </c>
      <c r="K200">
        <f t="shared" si="34"/>
        <v>0</v>
      </c>
      <c r="L200">
        <f t="shared" si="35"/>
        <v>0</v>
      </c>
      <c r="M200">
        <f t="shared" si="36"/>
        <v>0</v>
      </c>
      <c r="N200">
        <f t="shared" si="32"/>
        <v>0</v>
      </c>
      <c r="O200">
        <f t="shared" si="37"/>
        <v>0</v>
      </c>
      <c r="P200">
        <f t="shared" si="38"/>
        <v>0</v>
      </c>
      <c r="Q200">
        <f t="shared" si="39"/>
        <v>0</v>
      </c>
      <c r="R200" t="str">
        <f t="shared" si="40"/>
        <v/>
      </c>
    </row>
    <row r="201" spans="1:18" x14ac:dyDescent="0.35">
      <c r="A201">
        <f>IF(AND(DATA!A202&lt;&gt;"",TRIM(DATA!D202)&lt;&gt;""),1,0)</f>
        <v>0</v>
      </c>
      <c r="B201" t="str">
        <f>IF(A201=1,DATA!A202,"")</f>
        <v/>
      </c>
      <c r="C201" t="str">
        <f>IF(A201=1,TRIM(DATA!B202),"")</f>
        <v/>
      </c>
      <c r="D201" t="str">
        <f>IF(A201=1,TRIM(DATA!C202),"")</f>
        <v/>
      </c>
      <c r="E201" t="str">
        <f>IF(A201=1,TRIM(DATA!D202),"")</f>
        <v/>
      </c>
      <c r="F201" t="str">
        <f t="shared" si="33"/>
        <v/>
      </c>
      <c r="G201">
        <f>A201*N(DATA!E202)</f>
        <v>0</v>
      </c>
      <c r="H201">
        <f>A201*N(DATA!F202)</f>
        <v>0</v>
      </c>
      <c r="I201">
        <f>A201*N(DATA!G202)</f>
        <v>0</v>
      </c>
      <c r="J201">
        <f>A201*N(DATA!H202)</f>
        <v>0</v>
      </c>
      <c r="K201">
        <f t="shared" si="34"/>
        <v>0</v>
      </c>
      <c r="L201">
        <f t="shared" si="35"/>
        <v>0</v>
      </c>
      <c r="M201">
        <f t="shared" si="36"/>
        <v>0</v>
      </c>
      <c r="N201">
        <f t="shared" si="32"/>
        <v>0</v>
      </c>
      <c r="O201">
        <f t="shared" si="37"/>
        <v>0</v>
      </c>
      <c r="P201">
        <f t="shared" si="38"/>
        <v>0</v>
      </c>
      <c r="Q201">
        <f t="shared" si="39"/>
        <v>0</v>
      </c>
      <c r="R201" t="str">
        <f t="shared" si="40"/>
        <v/>
      </c>
    </row>
    <row r="202" spans="1:18" x14ac:dyDescent="0.35">
      <c r="A202">
        <f>IF(AND(DATA!A203&lt;&gt;"",TRIM(DATA!D203)&lt;&gt;""),1,0)</f>
        <v>0</v>
      </c>
      <c r="B202" t="str">
        <f>IF(A202=1,DATA!A203,"")</f>
        <v/>
      </c>
      <c r="C202" t="str">
        <f>IF(A202=1,TRIM(DATA!B203),"")</f>
        <v/>
      </c>
      <c r="D202" t="str">
        <f>IF(A202=1,TRIM(DATA!C203),"")</f>
        <v/>
      </c>
      <c r="E202" t="str">
        <f>IF(A202=1,TRIM(DATA!D203),"")</f>
        <v/>
      </c>
      <c r="F202" t="str">
        <f t="shared" si="33"/>
        <v/>
      </c>
      <c r="G202">
        <f>A202*N(DATA!E203)</f>
        <v>0</v>
      </c>
      <c r="H202">
        <f>A202*N(DATA!F203)</f>
        <v>0</v>
      </c>
      <c r="I202">
        <f>A202*N(DATA!G203)</f>
        <v>0</v>
      </c>
      <c r="J202">
        <f>A202*N(DATA!H203)</f>
        <v>0</v>
      </c>
      <c r="K202">
        <f t="shared" si="34"/>
        <v>0</v>
      </c>
      <c r="L202">
        <f t="shared" si="35"/>
        <v>0</v>
      </c>
      <c r="M202">
        <f t="shared" si="36"/>
        <v>0</v>
      </c>
      <c r="N202">
        <f t="shared" si="32"/>
        <v>0</v>
      </c>
      <c r="O202">
        <f t="shared" si="37"/>
        <v>0</v>
      </c>
      <c r="P202">
        <f t="shared" si="38"/>
        <v>0</v>
      </c>
      <c r="Q202">
        <f t="shared" si="39"/>
        <v>0</v>
      </c>
      <c r="R202" t="str">
        <f t="shared" si="40"/>
        <v/>
      </c>
    </row>
    <row r="203" spans="1:18" x14ac:dyDescent="0.35">
      <c r="A203">
        <f>IF(AND(DATA!A204&lt;&gt;"",TRIM(DATA!D204)&lt;&gt;""),1,0)</f>
        <v>0</v>
      </c>
      <c r="B203" t="str">
        <f>IF(A203=1,DATA!A204,"")</f>
        <v/>
      </c>
      <c r="C203" t="str">
        <f>IF(A203=1,TRIM(DATA!B204),"")</f>
        <v/>
      </c>
      <c r="D203" t="str">
        <f>IF(A203=1,TRIM(DATA!C204),"")</f>
        <v/>
      </c>
      <c r="E203" t="str">
        <f>IF(A203=1,TRIM(DATA!D204),"")</f>
        <v/>
      </c>
      <c r="F203" t="str">
        <f t="shared" si="33"/>
        <v/>
      </c>
      <c r="G203">
        <f>A203*N(DATA!E204)</f>
        <v>0</v>
      </c>
      <c r="H203">
        <f>A203*N(DATA!F204)</f>
        <v>0</v>
      </c>
      <c r="I203">
        <f>A203*N(DATA!G204)</f>
        <v>0</v>
      </c>
      <c r="J203">
        <f>A203*N(DATA!H204)</f>
        <v>0</v>
      </c>
      <c r="K203">
        <f t="shared" si="34"/>
        <v>0</v>
      </c>
      <c r="L203">
        <f t="shared" si="35"/>
        <v>0</v>
      </c>
      <c r="M203">
        <f t="shared" si="36"/>
        <v>0</v>
      </c>
      <c r="N203">
        <f t="shared" si="32"/>
        <v>0</v>
      </c>
      <c r="O203">
        <f t="shared" si="37"/>
        <v>0</v>
      </c>
      <c r="P203">
        <f t="shared" si="38"/>
        <v>0</v>
      </c>
      <c r="Q203">
        <f t="shared" si="39"/>
        <v>0</v>
      </c>
      <c r="R203" t="str">
        <f t="shared" si="40"/>
        <v/>
      </c>
    </row>
    <row r="204" spans="1:18" x14ac:dyDescent="0.35">
      <c r="A204">
        <f>IF(AND(DATA!A205&lt;&gt;"",TRIM(DATA!D205)&lt;&gt;""),1,0)</f>
        <v>0</v>
      </c>
      <c r="B204" t="str">
        <f>IF(A204=1,DATA!A205,"")</f>
        <v/>
      </c>
      <c r="C204" t="str">
        <f>IF(A204=1,TRIM(DATA!B205),"")</f>
        <v/>
      </c>
      <c r="D204" t="str">
        <f>IF(A204=1,TRIM(DATA!C205),"")</f>
        <v/>
      </c>
      <c r="E204" t="str">
        <f>IF(A204=1,TRIM(DATA!D205),"")</f>
        <v/>
      </c>
      <c r="F204" t="str">
        <f t="shared" si="33"/>
        <v/>
      </c>
      <c r="G204">
        <f>A204*N(DATA!E205)</f>
        <v>0</v>
      </c>
      <c r="H204">
        <f>A204*N(DATA!F205)</f>
        <v>0</v>
      </c>
      <c r="I204">
        <f>A204*N(DATA!G205)</f>
        <v>0</v>
      </c>
      <c r="J204">
        <f>A204*N(DATA!H205)</f>
        <v>0</v>
      </c>
      <c r="K204">
        <f t="shared" si="34"/>
        <v>0</v>
      </c>
      <c r="L204">
        <f t="shared" si="35"/>
        <v>0</v>
      </c>
      <c r="M204">
        <f t="shared" si="36"/>
        <v>0</v>
      </c>
      <c r="N204">
        <f t="shared" si="32"/>
        <v>0</v>
      </c>
      <c r="O204">
        <f t="shared" si="37"/>
        <v>0</v>
      </c>
      <c r="P204">
        <f t="shared" si="38"/>
        <v>0</v>
      </c>
      <c r="Q204">
        <f t="shared" si="39"/>
        <v>0</v>
      </c>
      <c r="R204" t="str">
        <f t="shared" si="40"/>
        <v/>
      </c>
    </row>
    <row r="205" spans="1:18" x14ac:dyDescent="0.35">
      <c r="A205">
        <f>IF(AND(DATA!A206&lt;&gt;"",TRIM(DATA!D206)&lt;&gt;""),1,0)</f>
        <v>0</v>
      </c>
      <c r="B205" t="str">
        <f>IF(A205=1,DATA!A206,"")</f>
        <v/>
      </c>
      <c r="C205" t="str">
        <f>IF(A205=1,TRIM(DATA!B206),"")</f>
        <v/>
      </c>
      <c r="D205" t="str">
        <f>IF(A205=1,TRIM(DATA!C206),"")</f>
        <v/>
      </c>
      <c r="E205" t="str">
        <f>IF(A205=1,TRIM(DATA!D206),"")</f>
        <v/>
      </c>
      <c r="F205" t="str">
        <f t="shared" si="33"/>
        <v/>
      </c>
      <c r="G205">
        <f>A205*N(DATA!E206)</f>
        <v>0</v>
      </c>
      <c r="H205">
        <f>A205*N(DATA!F206)</f>
        <v>0</v>
      </c>
      <c r="I205">
        <f>A205*N(DATA!G206)</f>
        <v>0</v>
      </c>
      <c r="J205">
        <f>A205*N(DATA!H206)</f>
        <v>0</v>
      </c>
      <c r="K205">
        <f t="shared" si="34"/>
        <v>0</v>
      </c>
      <c r="L205">
        <f t="shared" si="35"/>
        <v>0</v>
      </c>
      <c r="M205">
        <f t="shared" si="36"/>
        <v>0</v>
      </c>
      <c r="N205">
        <f t="shared" si="32"/>
        <v>0</v>
      </c>
      <c r="O205">
        <f t="shared" si="37"/>
        <v>0</v>
      </c>
      <c r="P205">
        <f t="shared" si="38"/>
        <v>0</v>
      </c>
      <c r="Q205">
        <f t="shared" si="39"/>
        <v>0</v>
      </c>
      <c r="R205" t="str">
        <f t="shared" si="40"/>
        <v/>
      </c>
    </row>
    <row r="206" spans="1:18" x14ac:dyDescent="0.35">
      <c r="A206">
        <f>IF(AND(DATA!A207&lt;&gt;"",TRIM(DATA!D207)&lt;&gt;""),1,0)</f>
        <v>0</v>
      </c>
      <c r="B206" t="str">
        <f>IF(A206=1,DATA!A207,"")</f>
        <v/>
      </c>
      <c r="C206" t="str">
        <f>IF(A206=1,TRIM(DATA!B207),"")</f>
        <v/>
      </c>
      <c r="D206" t="str">
        <f>IF(A206=1,TRIM(DATA!C207),"")</f>
        <v/>
      </c>
      <c r="E206" t="str">
        <f>IF(A206=1,TRIM(DATA!D207),"")</f>
        <v/>
      </c>
      <c r="F206" t="str">
        <f t="shared" si="33"/>
        <v/>
      </c>
      <c r="G206">
        <f>A206*N(DATA!E207)</f>
        <v>0</v>
      </c>
      <c r="H206">
        <f>A206*N(DATA!F207)</f>
        <v>0</v>
      </c>
      <c r="I206">
        <f>A206*N(DATA!G207)</f>
        <v>0</v>
      </c>
      <c r="J206">
        <f>A206*N(DATA!H207)</f>
        <v>0</v>
      </c>
      <c r="K206">
        <f t="shared" si="34"/>
        <v>0</v>
      </c>
      <c r="L206">
        <f t="shared" si="35"/>
        <v>0</v>
      </c>
      <c r="M206">
        <f t="shared" si="36"/>
        <v>0</v>
      </c>
      <c r="N206">
        <f t="shared" si="32"/>
        <v>0</v>
      </c>
      <c r="O206">
        <f t="shared" si="37"/>
        <v>0</v>
      </c>
      <c r="P206">
        <f t="shared" si="38"/>
        <v>0</v>
      </c>
      <c r="Q206">
        <f t="shared" si="39"/>
        <v>0</v>
      </c>
      <c r="R206" t="str">
        <f t="shared" si="40"/>
        <v/>
      </c>
    </row>
    <row r="207" spans="1:18" x14ac:dyDescent="0.35">
      <c r="A207">
        <f>IF(AND(DATA!A208&lt;&gt;"",TRIM(DATA!D208)&lt;&gt;""),1,0)</f>
        <v>0</v>
      </c>
      <c r="B207" t="str">
        <f>IF(A207=1,DATA!A208,"")</f>
        <v/>
      </c>
      <c r="C207" t="str">
        <f>IF(A207=1,TRIM(DATA!B208),"")</f>
        <v/>
      </c>
      <c r="D207" t="str">
        <f>IF(A207=1,TRIM(DATA!C208),"")</f>
        <v/>
      </c>
      <c r="E207" t="str">
        <f>IF(A207=1,TRIM(DATA!D208),"")</f>
        <v/>
      </c>
      <c r="F207" t="str">
        <f t="shared" si="33"/>
        <v/>
      </c>
      <c r="G207">
        <f>A207*N(DATA!E208)</f>
        <v>0</v>
      </c>
      <c r="H207">
        <f>A207*N(DATA!F208)</f>
        <v>0</v>
      </c>
      <c r="I207">
        <f>A207*N(DATA!G208)</f>
        <v>0</v>
      </c>
      <c r="J207">
        <f>A207*N(DATA!H208)</f>
        <v>0</v>
      </c>
      <c r="K207">
        <f t="shared" si="34"/>
        <v>0</v>
      </c>
      <c r="L207">
        <f t="shared" si="35"/>
        <v>0</v>
      </c>
      <c r="M207">
        <f t="shared" si="36"/>
        <v>0</v>
      </c>
      <c r="N207">
        <f t="shared" si="32"/>
        <v>0</v>
      </c>
      <c r="O207">
        <f t="shared" si="37"/>
        <v>0</v>
      </c>
      <c r="P207">
        <f t="shared" si="38"/>
        <v>0</v>
      </c>
      <c r="Q207">
        <f t="shared" si="39"/>
        <v>0</v>
      </c>
      <c r="R207" t="str">
        <f t="shared" si="40"/>
        <v/>
      </c>
    </row>
    <row r="208" spans="1:18" x14ac:dyDescent="0.35">
      <c r="A208">
        <f>IF(AND(DATA!A209&lt;&gt;"",TRIM(DATA!D209)&lt;&gt;""),1,0)</f>
        <v>0</v>
      </c>
      <c r="B208" t="str">
        <f>IF(A208=1,DATA!A209,"")</f>
        <v/>
      </c>
      <c r="C208" t="str">
        <f>IF(A208=1,TRIM(DATA!B209),"")</f>
        <v/>
      </c>
      <c r="D208" t="str">
        <f>IF(A208=1,TRIM(DATA!C209),"")</f>
        <v/>
      </c>
      <c r="E208" t="str">
        <f>IF(A208=1,TRIM(DATA!D209),"")</f>
        <v/>
      </c>
      <c r="F208" t="str">
        <f t="shared" si="33"/>
        <v/>
      </c>
      <c r="G208">
        <f>A208*N(DATA!E209)</f>
        <v>0</v>
      </c>
      <c r="H208">
        <f>A208*N(DATA!F209)</f>
        <v>0</v>
      </c>
      <c r="I208">
        <f>A208*N(DATA!G209)</f>
        <v>0</v>
      </c>
      <c r="J208">
        <f>A208*N(DATA!H209)</f>
        <v>0</v>
      </c>
      <c r="K208">
        <f t="shared" si="34"/>
        <v>0</v>
      </c>
      <c r="L208">
        <f t="shared" si="35"/>
        <v>0</v>
      </c>
      <c r="M208">
        <f t="shared" si="36"/>
        <v>0</v>
      </c>
      <c r="N208">
        <f t="shared" si="32"/>
        <v>0</v>
      </c>
      <c r="O208">
        <f t="shared" si="37"/>
        <v>0</v>
      </c>
      <c r="P208">
        <f t="shared" si="38"/>
        <v>0</v>
      </c>
      <c r="Q208">
        <f t="shared" si="39"/>
        <v>0</v>
      </c>
      <c r="R208" t="str">
        <f t="shared" si="40"/>
        <v/>
      </c>
    </row>
    <row r="209" spans="1:18" x14ac:dyDescent="0.35">
      <c r="A209">
        <f>IF(AND(DATA!A210&lt;&gt;"",TRIM(DATA!D210)&lt;&gt;""),1,0)</f>
        <v>0</v>
      </c>
      <c r="B209" t="str">
        <f>IF(A209=1,DATA!A210,"")</f>
        <v/>
      </c>
      <c r="C209" t="str">
        <f>IF(A209=1,TRIM(DATA!B210),"")</f>
        <v/>
      </c>
      <c r="D209" t="str">
        <f>IF(A209=1,TRIM(DATA!C210),"")</f>
        <v/>
      </c>
      <c r="E209" t="str">
        <f>IF(A209=1,TRIM(DATA!D210),"")</f>
        <v/>
      </c>
      <c r="F209" t="str">
        <f t="shared" si="33"/>
        <v/>
      </c>
      <c r="G209">
        <f>A209*N(DATA!E210)</f>
        <v>0</v>
      </c>
      <c r="H209">
        <f>A209*N(DATA!F210)</f>
        <v>0</v>
      </c>
      <c r="I209">
        <f>A209*N(DATA!G210)</f>
        <v>0</v>
      </c>
      <c r="J209">
        <f>A209*N(DATA!H210)</f>
        <v>0</v>
      </c>
      <c r="K209">
        <f t="shared" si="34"/>
        <v>0</v>
      </c>
      <c r="L209">
        <f t="shared" si="35"/>
        <v>0</v>
      </c>
      <c r="M209">
        <f t="shared" si="36"/>
        <v>0</v>
      </c>
      <c r="N209">
        <f t="shared" si="32"/>
        <v>0</v>
      </c>
      <c r="O209">
        <f t="shared" si="37"/>
        <v>0</v>
      </c>
      <c r="P209">
        <f t="shared" si="38"/>
        <v>0</v>
      </c>
      <c r="Q209">
        <f t="shared" si="39"/>
        <v>0</v>
      </c>
      <c r="R209" t="str">
        <f t="shared" si="40"/>
        <v/>
      </c>
    </row>
    <row r="210" spans="1:18" x14ac:dyDescent="0.35">
      <c r="A210">
        <f>IF(AND(DATA!A211&lt;&gt;"",TRIM(DATA!D211)&lt;&gt;""),1,0)</f>
        <v>0</v>
      </c>
      <c r="B210" t="str">
        <f>IF(A210=1,DATA!A211,"")</f>
        <v/>
      </c>
      <c r="C210" t="str">
        <f>IF(A210=1,TRIM(DATA!B211),"")</f>
        <v/>
      </c>
      <c r="D210" t="str">
        <f>IF(A210=1,TRIM(DATA!C211),"")</f>
        <v/>
      </c>
      <c r="E210" t="str">
        <f>IF(A210=1,TRIM(DATA!D211),"")</f>
        <v/>
      </c>
      <c r="F210" t="str">
        <f t="shared" si="33"/>
        <v/>
      </c>
      <c r="G210">
        <f>A210*N(DATA!E211)</f>
        <v>0</v>
      </c>
      <c r="H210">
        <f>A210*N(DATA!F211)</f>
        <v>0</v>
      </c>
      <c r="I210">
        <f>A210*N(DATA!G211)</f>
        <v>0</v>
      </c>
      <c r="J210">
        <f>A210*N(DATA!H211)</f>
        <v>0</v>
      </c>
      <c r="K210">
        <f t="shared" si="34"/>
        <v>0</v>
      </c>
      <c r="L210">
        <f t="shared" si="35"/>
        <v>0</v>
      </c>
      <c r="M210">
        <f t="shared" si="36"/>
        <v>0</v>
      </c>
      <c r="N210">
        <f t="shared" si="32"/>
        <v>0</v>
      </c>
      <c r="O210">
        <f t="shared" si="37"/>
        <v>0</v>
      </c>
      <c r="P210">
        <f t="shared" si="38"/>
        <v>0</v>
      </c>
      <c r="Q210">
        <f t="shared" si="39"/>
        <v>0</v>
      </c>
      <c r="R210" t="str">
        <f t="shared" si="40"/>
        <v/>
      </c>
    </row>
    <row r="211" spans="1:18" x14ac:dyDescent="0.35">
      <c r="A211">
        <f>IF(AND(DATA!A212&lt;&gt;"",TRIM(DATA!D212)&lt;&gt;""),1,0)</f>
        <v>0</v>
      </c>
      <c r="B211" t="str">
        <f>IF(A211=1,DATA!A212,"")</f>
        <v/>
      </c>
      <c r="C211" t="str">
        <f>IF(A211=1,TRIM(DATA!B212),"")</f>
        <v/>
      </c>
      <c r="D211" t="str">
        <f>IF(A211=1,TRIM(DATA!C212),"")</f>
        <v/>
      </c>
      <c r="E211" t="str">
        <f>IF(A211=1,TRIM(DATA!D212),"")</f>
        <v/>
      </c>
      <c r="F211" t="str">
        <f t="shared" si="33"/>
        <v/>
      </c>
      <c r="G211">
        <f>A211*N(DATA!E212)</f>
        <v>0</v>
      </c>
      <c r="H211">
        <f>A211*N(DATA!F212)</f>
        <v>0</v>
      </c>
      <c r="I211">
        <f>A211*N(DATA!G212)</f>
        <v>0</v>
      </c>
      <c r="J211">
        <f>A211*N(DATA!H212)</f>
        <v>0</v>
      </c>
      <c r="K211">
        <f t="shared" si="34"/>
        <v>0</v>
      </c>
      <c r="L211">
        <f t="shared" si="35"/>
        <v>0</v>
      </c>
      <c r="M211">
        <f t="shared" si="36"/>
        <v>0</v>
      </c>
      <c r="N211">
        <f t="shared" si="32"/>
        <v>0</v>
      </c>
      <c r="O211">
        <f t="shared" si="37"/>
        <v>0</v>
      </c>
      <c r="P211">
        <f t="shared" si="38"/>
        <v>0</v>
      </c>
      <c r="Q211">
        <f t="shared" si="39"/>
        <v>0</v>
      </c>
      <c r="R211" t="str">
        <f t="shared" si="40"/>
        <v/>
      </c>
    </row>
    <row r="212" spans="1:18" x14ac:dyDescent="0.35">
      <c r="A212">
        <f>IF(AND(DATA!A213&lt;&gt;"",TRIM(DATA!D213)&lt;&gt;""),1,0)</f>
        <v>0</v>
      </c>
      <c r="B212" t="str">
        <f>IF(A212=1,DATA!A213,"")</f>
        <v/>
      </c>
      <c r="C212" t="str">
        <f>IF(A212=1,TRIM(DATA!B213),"")</f>
        <v/>
      </c>
      <c r="D212" t="str">
        <f>IF(A212=1,TRIM(DATA!C213),"")</f>
        <v/>
      </c>
      <c r="E212" t="str">
        <f>IF(A212=1,TRIM(DATA!D213),"")</f>
        <v/>
      </c>
      <c r="F212" t="str">
        <f t="shared" si="33"/>
        <v/>
      </c>
      <c r="G212">
        <f>A212*N(DATA!E213)</f>
        <v>0</v>
      </c>
      <c r="H212">
        <f>A212*N(DATA!F213)</f>
        <v>0</v>
      </c>
      <c r="I212">
        <f>A212*N(DATA!G213)</f>
        <v>0</v>
      </c>
      <c r="J212">
        <f>A212*N(DATA!H213)</f>
        <v>0</v>
      </c>
      <c r="K212">
        <f t="shared" si="34"/>
        <v>0</v>
      </c>
      <c r="L212">
        <f t="shared" si="35"/>
        <v>0</v>
      </c>
      <c r="M212">
        <f t="shared" si="36"/>
        <v>0</v>
      </c>
      <c r="N212">
        <f t="shared" si="32"/>
        <v>0</v>
      </c>
      <c r="O212">
        <f t="shared" si="37"/>
        <v>0</v>
      </c>
      <c r="P212">
        <f t="shared" si="38"/>
        <v>0</v>
      </c>
      <c r="Q212">
        <f t="shared" si="39"/>
        <v>0</v>
      </c>
      <c r="R212" t="str">
        <f t="shared" si="40"/>
        <v/>
      </c>
    </row>
    <row r="213" spans="1:18" x14ac:dyDescent="0.35">
      <c r="A213">
        <f>IF(AND(DATA!A214&lt;&gt;"",TRIM(DATA!D214)&lt;&gt;""),1,0)</f>
        <v>0</v>
      </c>
      <c r="B213" t="str">
        <f>IF(A213=1,DATA!A214,"")</f>
        <v/>
      </c>
      <c r="C213" t="str">
        <f>IF(A213=1,TRIM(DATA!B214),"")</f>
        <v/>
      </c>
      <c r="D213" t="str">
        <f>IF(A213=1,TRIM(DATA!C214),"")</f>
        <v/>
      </c>
      <c r="E213" t="str">
        <f>IF(A213=1,TRIM(DATA!D214),"")</f>
        <v/>
      </c>
      <c r="F213" t="str">
        <f t="shared" si="33"/>
        <v/>
      </c>
      <c r="G213">
        <f>A213*N(DATA!E214)</f>
        <v>0</v>
      </c>
      <c r="H213">
        <f>A213*N(DATA!F214)</f>
        <v>0</v>
      </c>
      <c r="I213">
        <f>A213*N(DATA!G214)</f>
        <v>0</v>
      </c>
      <c r="J213">
        <f>A213*N(DATA!H214)</f>
        <v>0</v>
      </c>
      <c r="K213">
        <f t="shared" si="34"/>
        <v>0</v>
      </c>
      <c r="L213">
        <f t="shared" si="35"/>
        <v>0</v>
      </c>
      <c r="M213">
        <f t="shared" si="36"/>
        <v>0</v>
      </c>
      <c r="N213">
        <f t="shared" si="32"/>
        <v>0</v>
      </c>
      <c r="O213">
        <f t="shared" si="37"/>
        <v>0</v>
      </c>
      <c r="P213">
        <f t="shared" si="38"/>
        <v>0</v>
      </c>
      <c r="Q213">
        <f t="shared" si="39"/>
        <v>0</v>
      </c>
      <c r="R213" t="str">
        <f t="shared" si="40"/>
        <v/>
      </c>
    </row>
    <row r="214" spans="1:18" x14ac:dyDescent="0.35">
      <c r="A214">
        <f>IF(AND(DATA!A215&lt;&gt;"",TRIM(DATA!D215)&lt;&gt;""),1,0)</f>
        <v>0</v>
      </c>
      <c r="B214" t="str">
        <f>IF(A214=1,DATA!A215,"")</f>
        <v/>
      </c>
      <c r="C214" t="str">
        <f>IF(A214=1,TRIM(DATA!B215),"")</f>
        <v/>
      </c>
      <c r="D214" t="str">
        <f>IF(A214=1,TRIM(DATA!C215),"")</f>
        <v/>
      </c>
      <c r="E214" t="str">
        <f>IF(A214=1,TRIM(DATA!D215),"")</f>
        <v/>
      </c>
      <c r="F214" t="str">
        <f t="shared" si="33"/>
        <v/>
      </c>
      <c r="G214">
        <f>A214*N(DATA!E215)</f>
        <v>0</v>
      </c>
      <c r="H214">
        <f>A214*N(DATA!F215)</f>
        <v>0</v>
      </c>
      <c r="I214">
        <f>A214*N(DATA!G215)</f>
        <v>0</v>
      </c>
      <c r="J214">
        <f>A214*N(DATA!H215)</f>
        <v>0</v>
      </c>
      <c r="K214">
        <f t="shared" si="34"/>
        <v>0</v>
      </c>
      <c r="L214">
        <f t="shared" si="35"/>
        <v>0</v>
      </c>
      <c r="M214">
        <f t="shared" si="36"/>
        <v>0</v>
      </c>
      <c r="N214">
        <f t="shared" si="32"/>
        <v>0</v>
      </c>
      <c r="O214">
        <f t="shared" si="37"/>
        <v>0</v>
      </c>
      <c r="P214">
        <f t="shared" si="38"/>
        <v>0</v>
      </c>
      <c r="Q214">
        <f t="shared" si="39"/>
        <v>0</v>
      </c>
      <c r="R214" t="str">
        <f t="shared" si="40"/>
        <v/>
      </c>
    </row>
    <row r="215" spans="1:18" x14ac:dyDescent="0.35">
      <c r="A215">
        <f>IF(AND(DATA!A216&lt;&gt;"",TRIM(DATA!D216)&lt;&gt;""),1,0)</f>
        <v>0</v>
      </c>
      <c r="B215" t="str">
        <f>IF(A215=1,DATA!A216,"")</f>
        <v/>
      </c>
      <c r="C215" t="str">
        <f>IF(A215=1,TRIM(DATA!B216),"")</f>
        <v/>
      </c>
      <c r="D215" t="str">
        <f>IF(A215=1,TRIM(DATA!C216),"")</f>
        <v/>
      </c>
      <c r="E215" t="str">
        <f>IF(A215=1,TRIM(DATA!D216),"")</f>
        <v/>
      </c>
      <c r="F215" t="str">
        <f t="shared" si="33"/>
        <v/>
      </c>
      <c r="G215">
        <f>A215*N(DATA!E216)</f>
        <v>0</v>
      </c>
      <c r="H215">
        <f>A215*N(DATA!F216)</f>
        <v>0</v>
      </c>
      <c r="I215">
        <f>A215*N(DATA!G216)</f>
        <v>0</v>
      </c>
      <c r="J215">
        <f>A215*N(DATA!H216)</f>
        <v>0</v>
      </c>
      <c r="K215">
        <f t="shared" si="34"/>
        <v>0</v>
      </c>
      <c r="L215">
        <f t="shared" si="35"/>
        <v>0</v>
      </c>
      <c r="M215">
        <f t="shared" si="36"/>
        <v>0</v>
      </c>
      <c r="N215">
        <f t="shared" si="32"/>
        <v>0</v>
      </c>
      <c r="O215">
        <f t="shared" si="37"/>
        <v>0</v>
      </c>
      <c r="P215">
        <f t="shared" si="38"/>
        <v>0</v>
      </c>
      <c r="Q215">
        <f t="shared" si="39"/>
        <v>0</v>
      </c>
      <c r="R215" t="str">
        <f t="shared" si="40"/>
        <v/>
      </c>
    </row>
    <row r="216" spans="1:18" x14ac:dyDescent="0.35">
      <c r="A216">
        <f>IF(AND(DATA!A217&lt;&gt;"",TRIM(DATA!D217)&lt;&gt;""),1,0)</f>
        <v>0</v>
      </c>
      <c r="B216" t="str">
        <f>IF(A216=1,DATA!A217,"")</f>
        <v/>
      </c>
      <c r="C216" t="str">
        <f>IF(A216=1,TRIM(DATA!B217),"")</f>
        <v/>
      </c>
      <c r="D216" t="str">
        <f>IF(A216=1,TRIM(DATA!C217),"")</f>
        <v/>
      </c>
      <c r="E216" t="str">
        <f>IF(A216=1,TRIM(DATA!D217),"")</f>
        <v/>
      </c>
      <c r="F216" t="str">
        <f t="shared" si="33"/>
        <v/>
      </c>
      <c r="G216">
        <f>A216*N(DATA!E217)</f>
        <v>0</v>
      </c>
      <c r="H216">
        <f>A216*N(DATA!F217)</f>
        <v>0</v>
      </c>
      <c r="I216">
        <f>A216*N(DATA!G217)</f>
        <v>0</v>
      </c>
      <c r="J216">
        <f>A216*N(DATA!H217)</f>
        <v>0</v>
      </c>
      <c r="K216">
        <f t="shared" si="34"/>
        <v>0</v>
      </c>
      <c r="L216">
        <f t="shared" si="35"/>
        <v>0</v>
      </c>
      <c r="M216">
        <f t="shared" si="36"/>
        <v>0</v>
      </c>
      <c r="N216">
        <f t="shared" si="32"/>
        <v>0</v>
      </c>
      <c r="O216">
        <f t="shared" si="37"/>
        <v>0</v>
      </c>
      <c r="P216">
        <f t="shared" si="38"/>
        <v>0</v>
      </c>
      <c r="Q216">
        <f t="shared" si="39"/>
        <v>0</v>
      </c>
      <c r="R216" t="str">
        <f t="shared" si="40"/>
        <v/>
      </c>
    </row>
    <row r="217" spans="1:18" x14ac:dyDescent="0.35">
      <c r="A217">
        <f>IF(AND(DATA!A218&lt;&gt;"",TRIM(DATA!D218)&lt;&gt;""),1,0)</f>
        <v>0</v>
      </c>
      <c r="B217" t="str">
        <f>IF(A217=1,DATA!A218,"")</f>
        <v/>
      </c>
      <c r="C217" t="str">
        <f>IF(A217=1,TRIM(DATA!B218),"")</f>
        <v/>
      </c>
      <c r="D217" t="str">
        <f>IF(A217=1,TRIM(DATA!C218),"")</f>
        <v/>
      </c>
      <c r="E217" t="str">
        <f>IF(A217=1,TRIM(DATA!D218),"")</f>
        <v/>
      </c>
      <c r="F217" t="str">
        <f t="shared" si="33"/>
        <v/>
      </c>
      <c r="G217">
        <f>A217*N(DATA!E218)</f>
        <v>0</v>
      </c>
      <c r="H217">
        <f>A217*N(DATA!F218)</f>
        <v>0</v>
      </c>
      <c r="I217">
        <f>A217*N(DATA!G218)</f>
        <v>0</v>
      </c>
      <c r="J217">
        <f>A217*N(DATA!H218)</f>
        <v>0</v>
      </c>
      <c r="K217">
        <f t="shared" si="34"/>
        <v>0</v>
      </c>
      <c r="L217">
        <f t="shared" si="35"/>
        <v>0</v>
      </c>
      <c r="M217">
        <f t="shared" si="36"/>
        <v>0</v>
      </c>
      <c r="N217">
        <f t="shared" si="32"/>
        <v>0</v>
      </c>
      <c r="O217">
        <f t="shared" si="37"/>
        <v>0</v>
      </c>
      <c r="P217">
        <f t="shared" si="38"/>
        <v>0</v>
      </c>
      <c r="Q217">
        <f t="shared" si="39"/>
        <v>0</v>
      </c>
      <c r="R217" t="str">
        <f t="shared" si="40"/>
        <v/>
      </c>
    </row>
    <row r="218" spans="1:18" x14ac:dyDescent="0.35">
      <c r="A218">
        <f>IF(AND(DATA!A219&lt;&gt;"",TRIM(DATA!D219)&lt;&gt;""),1,0)</f>
        <v>0</v>
      </c>
      <c r="B218" t="str">
        <f>IF(A218=1,DATA!A219,"")</f>
        <v/>
      </c>
      <c r="C218" t="str">
        <f>IF(A218=1,TRIM(DATA!B219),"")</f>
        <v/>
      </c>
      <c r="D218" t="str">
        <f>IF(A218=1,TRIM(DATA!C219),"")</f>
        <v/>
      </c>
      <c r="E218" t="str">
        <f>IF(A218=1,TRIM(DATA!D219),"")</f>
        <v/>
      </c>
      <c r="F218" t="str">
        <f t="shared" si="33"/>
        <v/>
      </c>
      <c r="G218">
        <f>A218*N(DATA!E219)</f>
        <v>0</v>
      </c>
      <c r="H218">
        <f>A218*N(DATA!F219)</f>
        <v>0</v>
      </c>
      <c r="I218">
        <f>A218*N(DATA!G219)</f>
        <v>0</v>
      </c>
      <c r="J218">
        <f>A218*N(DATA!H219)</f>
        <v>0</v>
      </c>
      <c r="K218">
        <f t="shared" si="34"/>
        <v>0</v>
      </c>
      <c r="L218">
        <f t="shared" si="35"/>
        <v>0</v>
      </c>
      <c r="M218">
        <f t="shared" si="36"/>
        <v>0</v>
      </c>
      <c r="N218">
        <f t="shared" si="32"/>
        <v>0</v>
      </c>
      <c r="O218">
        <f t="shared" si="37"/>
        <v>0</v>
      </c>
      <c r="P218">
        <f t="shared" si="38"/>
        <v>0</v>
      </c>
      <c r="Q218">
        <f t="shared" si="39"/>
        <v>0</v>
      </c>
      <c r="R218" t="str">
        <f t="shared" si="40"/>
        <v/>
      </c>
    </row>
    <row r="219" spans="1:18" x14ac:dyDescent="0.35">
      <c r="A219">
        <f>IF(AND(DATA!A220&lt;&gt;"",TRIM(DATA!D220)&lt;&gt;""),1,0)</f>
        <v>0</v>
      </c>
      <c r="B219" t="str">
        <f>IF(A219=1,DATA!A220,"")</f>
        <v/>
      </c>
      <c r="C219" t="str">
        <f>IF(A219=1,TRIM(DATA!B220),"")</f>
        <v/>
      </c>
      <c r="D219" t="str">
        <f>IF(A219=1,TRIM(DATA!C220),"")</f>
        <v/>
      </c>
      <c r="E219" t="str">
        <f>IF(A219=1,TRIM(DATA!D220),"")</f>
        <v/>
      </c>
      <c r="F219" t="str">
        <f t="shared" si="33"/>
        <v/>
      </c>
      <c r="G219">
        <f>A219*N(DATA!E220)</f>
        <v>0</v>
      </c>
      <c r="H219">
        <f>A219*N(DATA!F220)</f>
        <v>0</v>
      </c>
      <c r="I219">
        <f>A219*N(DATA!G220)</f>
        <v>0</v>
      </c>
      <c r="J219">
        <f>A219*N(DATA!H220)</f>
        <v>0</v>
      </c>
      <c r="K219">
        <f t="shared" si="34"/>
        <v>0</v>
      </c>
      <c r="L219">
        <f t="shared" si="35"/>
        <v>0</v>
      </c>
      <c r="M219">
        <f t="shared" si="36"/>
        <v>0</v>
      </c>
      <c r="N219">
        <f t="shared" si="32"/>
        <v>0</v>
      </c>
      <c r="O219">
        <f t="shared" si="37"/>
        <v>0</v>
      </c>
      <c r="P219">
        <f t="shared" si="38"/>
        <v>0</v>
      </c>
      <c r="Q219">
        <f t="shared" si="39"/>
        <v>0</v>
      </c>
      <c r="R219" t="str">
        <f t="shared" si="40"/>
        <v/>
      </c>
    </row>
    <row r="220" spans="1:18" x14ac:dyDescent="0.35">
      <c r="A220">
        <f>IF(AND(DATA!A221&lt;&gt;"",TRIM(DATA!D221)&lt;&gt;""),1,0)</f>
        <v>0</v>
      </c>
      <c r="B220" t="str">
        <f>IF(A220=1,DATA!A221,"")</f>
        <v/>
      </c>
      <c r="C220" t="str">
        <f>IF(A220=1,TRIM(DATA!B221),"")</f>
        <v/>
      </c>
      <c r="D220" t="str">
        <f>IF(A220=1,TRIM(DATA!C221),"")</f>
        <v/>
      </c>
      <c r="E220" t="str">
        <f>IF(A220=1,TRIM(DATA!D221),"")</f>
        <v/>
      </c>
      <c r="F220" t="str">
        <f t="shared" si="33"/>
        <v/>
      </c>
      <c r="G220">
        <f>A220*N(DATA!E221)</f>
        <v>0</v>
      </c>
      <c r="H220">
        <f>A220*N(DATA!F221)</f>
        <v>0</v>
      </c>
      <c r="I220">
        <f>A220*N(DATA!G221)</f>
        <v>0</v>
      </c>
      <c r="J220">
        <f>A220*N(DATA!H221)</f>
        <v>0</v>
      </c>
      <c r="K220">
        <f t="shared" si="34"/>
        <v>0</v>
      </c>
      <c r="L220">
        <f t="shared" si="35"/>
        <v>0</v>
      </c>
      <c r="M220">
        <f t="shared" si="36"/>
        <v>0</v>
      </c>
      <c r="N220">
        <f t="shared" si="32"/>
        <v>0</v>
      </c>
      <c r="O220">
        <f t="shared" si="37"/>
        <v>0</v>
      </c>
      <c r="P220">
        <f t="shared" si="38"/>
        <v>0</v>
      </c>
      <c r="Q220">
        <f t="shared" si="39"/>
        <v>0</v>
      </c>
      <c r="R220" t="str">
        <f t="shared" si="40"/>
        <v/>
      </c>
    </row>
    <row r="221" spans="1:18" x14ac:dyDescent="0.35">
      <c r="A221">
        <f>IF(AND(DATA!A222&lt;&gt;"",TRIM(DATA!D222)&lt;&gt;""),1,0)</f>
        <v>0</v>
      </c>
      <c r="B221" t="str">
        <f>IF(A221=1,DATA!A222,"")</f>
        <v/>
      </c>
      <c r="C221" t="str">
        <f>IF(A221=1,TRIM(DATA!B222),"")</f>
        <v/>
      </c>
      <c r="D221" t="str">
        <f>IF(A221=1,TRIM(DATA!C222),"")</f>
        <v/>
      </c>
      <c r="E221" t="str">
        <f>IF(A221=1,TRIM(DATA!D222),"")</f>
        <v/>
      </c>
      <c r="F221" t="str">
        <f t="shared" si="33"/>
        <v/>
      </c>
      <c r="G221">
        <f>A221*N(DATA!E222)</f>
        <v>0</v>
      </c>
      <c r="H221">
        <f>A221*N(DATA!F222)</f>
        <v>0</v>
      </c>
      <c r="I221">
        <f>A221*N(DATA!G222)</f>
        <v>0</v>
      </c>
      <c r="J221">
        <f>A221*N(DATA!H222)</f>
        <v>0</v>
      </c>
      <c r="K221">
        <f t="shared" si="34"/>
        <v>0</v>
      </c>
      <c r="L221">
        <f t="shared" si="35"/>
        <v>0</v>
      </c>
      <c r="M221">
        <f t="shared" si="36"/>
        <v>0</v>
      </c>
      <c r="N221">
        <f t="shared" si="32"/>
        <v>0</v>
      </c>
      <c r="O221">
        <f t="shared" si="37"/>
        <v>0</v>
      </c>
      <c r="P221">
        <f t="shared" si="38"/>
        <v>0</v>
      </c>
      <c r="Q221">
        <f t="shared" si="39"/>
        <v>0</v>
      </c>
      <c r="R221" t="str">
        <f t="shared" si="40"/>
        <v/>
      </c>
    </row>
    <row r="222" spans="1:18" x14ac:dyDescent="0.35">
      <c r="A222">
        <f>IF(AND(DATA!A223&lt;&gt;"",TRIM(DATA!D223)&lt;&gt;""),1,0)</f>
        <v>0</v>
      </c>
      <c r="B222" t="str">
        <f>IF(A222=1,DATA!A223,"")</f>
        <v/>
      </c>
      <c r="C222" t="str">
        <f>IF(A222=1,TRIM(DATA!B223),"")</f>
        <v/>
      </c>
      <c r="D222" t="str">
        <f>IF(A222=1,TRIM(DATA!C223),"")</f>
        <v/>
      </c>
      <c r="E222" t="str">
        <f>IF(A222=1,TRIM(DATA!D223),"")</f>
        <v/>
      </c>
      <c r="F222" t="str">
        <f t="shared" si="33"/>
        <v/>
      </c>
      <c r="G222">
        <f>A222*N(DATA!E223)</f>
        <v>0</v>
      </c>
      <c r="H222">
        <f>A222*N(DATA!F223)</f>
        <v>0</v>
      </c>
      <c r="I222">
        <f>A222*N(DATA!G223)</f>
        <v>0</v>
      </c>
      <c r="J222">
        <f>A222*N(DATA!H223)</f>
        <v>0</v>
      </c>
      <c r="K222">
        <f t="shared" si="34"/>
        <v>0</v>
      </c>
      <c r="L222">
        <f t="shared" si="35"/>
        <v>0</v>
      </c>
      <c r="M222">
        <f t="shared" si="36"/>
        <v>0</v>
      </c>
      <c r="N222">
        <f t="shared" si="32"/>
        <v>0</v>
      </c>
      <c r="O222">
        <f t="shared" si="37"/>
        <v>0</v>
      </c>
      <c r="P222">
        <f t="shared" si="38"/>
        <v>0</v>
      </c>
      <c r="Q222">
        <f t="shared" si="39"/>
        <v>0</v>
      </c>
      <c r="R222" t="str">
        <f t="shared" si="40"/>
        <v/>
      </c>
    </row>
    <row r="223" spans="1:18" x14ac:dyDescent="0.35">
      <c r="A223">
        <f>IF(AND(DATA!A224&lt;&gt;"",TRIM(DATA!D224)&lt;&gt;""),1,0)</f>
        <v>0</v>
      </c>
      <c r="B223" t="str">
        <f>IF(A223=1,DATA!A224,"")</f>
        <v/>
      </c>
      <c r="C223" t="str">
        <f>IF(A223=1,TRIM(DATA!B224),"")</f>
        <v/>
      </c>
      <c r="D223" t="str">
        <f>IF(A223=1,TRIM(DATA!C224),"")</f>
        <v/>
      </c>
      <c r="E223" t="str">
        <f>IF(A223=1,TRIM(DATA!D224),"")</f>
        <v/>
      </c>
      <c r="F223" t="str">
        <f t="shared" si="33"/>
        <v/>
      </c>
      <c r="G223">
        <f>A223*N(DATA!E224)</f>
        <v>0</v>
      </c>
      <c r="H223">
        <f>A223*N(DATA!F224)</f>
        <v>0</v>
      </c>
      <c r="I223">
        <f>A223*N(DATA!G224)</f>
        <v>0</v>
      </c>
      <c r="J223">
        <f>A223*N(DATA!H224)</f>
        <v>0</v>
      </c>
      <c r="K223">
        <f t="shared" si="34"/>
        <v>0</v>
      </c>
      <c r="L223">
        <f t="shared" si="35"/>
        <v>0</v>
      </c>
      <c r="M223">
        <f t="shared" si="36"/>
        <v>0</v>
      </c>
      <c r="N223">
        <f t="shared" si="32"/>
        <v>0</v>
      </c>
      <c r="O223">
        <f t="shared" si="37"/>
        <v>0</v>
      </c>
      <c r="P223">
        <f t="shared" si="38"/>
        <v>0</v>
      </c>
      <c r="Q223">
        <f t="shared" si="39"/>
        <v>0</v>
      </c>
      <c r="R223" t="str">
        <f t="shared" si="40"/>
        <v/>
      </c>
    </row>
    <row r="224" spans="1:18" x14ac:dyDescent="0.35">
      <c r="A224">
        <f>IF(AND(DATA!A225&lt;&gt;"",TRIM(DATA!D225)&lt;&gt;""),1,0)</f>
        <v>0</v>
      </c>
      <c r="B224" t="str">
        <f>IF(A224=1,DATA!A225,"")</f>
        <v/>
      </c>
      <c r="C224" t="str">
        <f>IF(A224=1,TRIM(DATA!B225),"")</f>
        <v/>
      </c>
      <c r="D224" t="str">
        <f>IF(A224=1,TRIM(DATA!C225),"")</f>
        <v/>
      </c>
      <c r="E224" t="str">
        <f>IF(A224=1,TRIM(DATA!D225),"")</f>
        <v/>
      </c>
      <c r="F224" t="str">
        <f t="shared" si="33"/>
        <v/>
      </c>
      <c r="G224">
        <f>A224*N(DATA!E225)</f>
        <v>0</v>
      </c>
      <c r="H224">
        <f>A224*N(DATA!F225)</f>
        <v>0</v>
      </c>
      <c r="I224">
        <f>A224*N(DATA!G225)</f>
        <v>0</v>
      </c>
      <c r="J224">
        <f>A224*N(DATA!H225)</f>
        <v>0</v>
      </c>
      <c r="K224">
        <f t="shared" si="34"/>
        <v>0</v>
      </c>
      <c r="L224">
        <f t="shared" si="35"/>
        <v>0</v>
      </c>
      <c r="M224">
        <f t="shared" si="36"/>
        <v>0</v>
      </c>
      <c r="N224">
        <f t="shared" si="32"/>
        <v>0</v>
      </c>
      <c r="O224">
        <f t="shared" si="37"/>
        <v>0</v>
      </c>
      <c r="P224">
        <f t="shared" si="38"/>
        <v>0</v>
      </c>
      <c r="Q224">
        <f t="shared" si="39"/>
        <v>0</v>
      </c>
      <c r="R224" t="str">
        <f t="shared" si="40"/>
        <v/>
      </c>
    </row>
    <row r="225" spans="1:18" x14ac:dyDescent="0.35">
      <c r="A225">
        <f>IF(AND(DATA!A226&lt;&gt;"",TRIM(DATA!D226)&lt;&gt;""),1,0)</f>
        <v>0</v>
      </c>
      <c r="B225" t="str">
        <f>IF(A225=1,DATA!A226,"")</f>
        <v/>
      </c>
      <c r="C225" t="str">
        <f>IF(A225=1,TRIM(DATA!B226),"")</f>
        <v/>
      </c>
      <c r="D225" t="str">
        <f>IF(A225=1,TRIM(DATA!C226),"")</f>
        <v/>
      </c>
      <c r="E225" t="str">
        <f>IF(A225=1,TRIM(DATA!D226),"")</f>
        <v/>
      </c>
      <c r="F225" t="str">
        <f t="shared" si="33"/>
        <v/>
      </c>
      <c r="G225">
        <f>A225*N(DATA!E226)</f>
        <v>0</v>
      </c>
      <c r="H225">
        <f>A225*N(DATA!F226)</f>
        <v>0</v>
      </c>
      <c r="I225">
        <f>A225*N(DATA!G226)</f>
        <v>0</v>
      </c>
      <c r="J225">
        <f>A225*N(DATA!H226)</f>
        <v>0</v>
      </c>
      <c r="K225">
        <f t="shared" si="34"/>
        <v>0</v>
      </c>
      <c r="L225">
        <f t="shared" si="35"/>
        <v>0</v>
      </c>
      <c r="M225">
        <f t="shared" si="36"/>
        <v>0</v>
      </c>
      <c r="N225">
        <f t="shared" si="32"/>
        <v>0</v>
      </c>
      <c r="O225">
        <f t="shared" si="37"/>
        <v>0</v>
      </c>
      <c r="P225">
        <f t="shared" si="38"/>
        <v>0</v>
      </c>
      <c r="Q225">
        <f t="shared" si="39"/>
        <v>0</v>
      </c>
      <c r="R225" t="str">
        <f t="shared" si="40"/>
        <v/>
      </c>
    </row>
    <row r="226" spans="1:18" x14ac:dyDescent="0.35">
      <c r="A226">
        <f>IF(AND(DATA!A227&lt;&gt;"",TRIM(DATA!D227)&lt;&gt;""),1,0)</f>
        <v>0</v>
      </c>
      <c r="B226" t="str">
        <f>IF(A226=1,DATA!A227,"")</f>
        <v/>
      </c>
      <c r="C226" t="str">
        <f>IF(A226=1,TRIM(DATA!B227),"")</f>
        <v/>
      </c>
      <c r="D226" t="str">
        <f>IF(A226=1,TRIM(DATA!C227),"")</f>
        <v/>
      </c>
      <c r="E226" t="str">
        <f>IF(A226=1,TRIM(DATA!D227),"")</f>
        <v/>
      </c>
      <c r="F226" t="str">
        <f t="shared" si="33"/>
        <v/>
      </c>
      <c r="G226">
        <f>A226*N(DATA!E227)</f>
        <v>0</v>
      </c>
      <c r="H226">
        <f>A226*N(DATA!F227)</f>
        <v>0</v>
      </c>
      <c r="I226">
        <f>A226*N(DATA!G227)</f>
        <v>0</v>
      </c>
      <c r="J226">
        <f>A226*N(DATA!H227)</f>
        <v>0</v>
      </c>
      <c r="K226">
        <f t="shared" si="34"/>
        <v>0</v>
      </c>
      <c r="L226">
        <f t="shared" si="35"/>
        <v>0</v>
      </c>
      <c r="M226">
        <f t="shared" si="36"/>
        <v>0</v>
      </c>
      <c r="N226">
        <f t="shared" si="32"/>
        <v>0</v>
      </c>
      <c r="O226">
        <f t="shared" si="37"/>
        <v>0</v>
      </c>
      <c r="P226">
        <f t="shared" si="38"/>
        <v>0</v>
      </c>
      <c r="Q226">
        <f t="shared" si="39"/>
        <v>0</v>
      </c>
      <c r="R226" t="str">
        <f t="shared" si="40"/>
        <v/>
      </c>
    </row>
    <row r="227" spans="1:18" x14ac:dyDescent="0.35">
      <c r="A227">
        <f>IF(AND(DATA!A228&lt;&gt;"",TRIM(DATA!D228)&lt;&gt;""),1,0)</f>
        <v>0</v>
      </c>
      <c r="B227" t="str">
        <f>IF(A227=1,DATA!A228,"")</f>
        <v/>
      </c>
      <c r="C227" t="str">
        <f>IF(A227=1,TRIM(DATA!B228),"")</f>
        <v/>
      </c>
      <c r="D227" t="str">
        <f>IF(A227=1,TRIM(DATA!C228),"")</f>
        <v/>
      </c>
      <c r="E227" t="str">
        <f>IF(A227=1,TRIM(DATA!D228),"")</f>
        <v/>
      </c>
      <c r="F227" t="str">
        <f t="shared" si="33"/>
        <v/>
      </c>
      <c r="G227">
        <f>A227*N(DATA!E228)</f>
        <v>0</v>
      </c>
      <c r="H227">
        <f>A227*N(DATA!F228)</f>
        <v>0</v>
      </c>
      <c r="I227">
        <f>A227*N(DATA!G228)</f>
        <v>0</v>
      </c>
      <c r="J227">
        <f>A227*N(DATA!H228)</f>
        <v>0</v>
      </c>
      <c r="K227">
        <f t="shared" si="34"/>
        <v>0</v>
      </c>
      <c r="L227">
        <f t="shared" si="35"/>
        <v>0</v>
      </c>
      <c r="M227">
        <f t="shared" si="36"/>
        <v>0</v>
      </c>
      <c r="N227">
        <f t="shared" si="32"/>
        <v>0</v>
      </c>
      <c r="O227">
        <f t="shared" si="37"/>
        <v>0</v>
      </c>
      <c r="P227">
        <f t="shared" si="38"/>
        <v>0</v>
      </c>
      <c r="Q227">
        <f t="shared" si="39"/>
        <v>0</v>
      </c>
      <c r="R227" t="str">
        <f t="shared" si="40"/>
        <v/>
      </c>
    </row>
    <row r="228" spans="1:18" x14ac:dyDescent="0.35">
      <c r="A228">
        <f>IF(AND(DATA!A229&lt;&gt;"",TRIM(DATA!D229)&lt;&gt;""),1,0)</f>
        <v>0</v>
      </c>
      <c r="B228" t="str">
        <f>IF(A228=1,DATA!A229,"")</f>
        <v/>
      </c>
      <c r="C228" t="str">
        <f>IF(A228=1,TRIM(DATA!B229),"")</f>
        <v/>
      </c>
      <c r="D228" t="str">
        <f>IF(A228=1,TRIM(DATA!C229),"")</f>
        <v/>
      </c>
      <c r="E228" t="str">
        <f>IF(A228=1,TRIM(DATA!D229),"")</f>
        <v/>
      </c>
      <c r="F228" t="str">
        <f t="shared" si="33"/>
        <v/>
      </c>
      <c r="G228">
        <f>A228*N(DATA!E229)</f>
        <v>0</v>
      </c>
      <c r="H228">
        <f>A228*N(DATA!F229)</f>
        <v>0</v>
      </c>
      <c r="I228">
        <f>A228*N(DATA!G229)</f>
        <v>0</v>
      </c>
      <c r="J228">
        <f>A228*N(DATA!H229)</f>
        <v>0</v>
      </c>
      <c r="K228">
        <f t="shared" si="34"/>
        <v>0</v>
      </c>
      <c r="L228">
        <f t="shared" si="35"/>
        <v>0</v>
      </c>
      <c r="M228">
        <f t="shared" si="36"/>
        <v>0</v>
      </c>
      <c r="N228">
        <f t="shared" si="32"/>
        <v>0</v>
      </c>
      <c r="O228">
        <f t="shared" si="37"/>
        <v>0</v>
      </c>
      <c r="P228">
        <f t="shared" si="38"/>
        <v>0</v>
      </c>
      <c r="Q228">
        <f t="shared" si="39"/>
        <v>0</v>
      </c>
      <c r="R228" t="str">
        <f t="shared" si="40"/>
        <v/>
      </c>
    </row>
    <row r="229" spans="1:18" x14ac:dyDescent="0.35">
      <c r="A229">
        <f>IF(AND(DATA!A230&lt;&gt;"",TRIM(DATA!D230)&lt;&gt;""),1,0)</f>
        <v>0</v>
      </c>
      <c r="B229" t="str">
        <f>IF(A229=1,DATA!A230,"")</f>
        <v/>
      </c>
      <c r="C229" t="str">
        <f>IF(A229=1,TRIM(DATA!B230),"")</f>
        <v/>
      </c>
      <c r="D229" t="str">
        <f>IF(A229=1,TRIM(DATA!C230),"")</f>
        <v/>
      </c>
      <c r="E229" t="str">
        <f>IF(A229=1,TRIM(DATA!D230),"")</f>
        <v/>
      </c>
      <c r="F229" t="str">
        <f t="shared" si="33"/>
        <v/>
      </c>
      <c r="G229">
        <f>A229*N(DATA!E230)</f>
        <v>0</v>
      </c>
      <c r="H229">
        <f>A229*N(DATA!F230)</f>
        <v>0</v>
      </c>
      <c r="I229">
        <f>A229*N(DATA!G230)</f>
        <v>0</v>
      </c>
      <c r="J229">
        <f>A229*N(DATA!H230)</f>
        <v>0</v>
      </c>
      <c r="K229">
        <f t="shared" si="34"/>
        <v>0</v>
      </c>
      <c r="L229">
        <f t="shared" si="35"/>
        <v>0</v>
      </c>
      <c r="M229">
        <f t="shared" si="36"/>
        <v>0</v>
      </c>
      <c r="N229">
        <f t="shared" si="32"/>
        <v>0</v>
      </c>
      <c r="O229">
        <f t="shared" si="37"/>
        <v>0</v>
      </c>
      <c r="P229">
        <f t="shared" si="38"/>
        <v>0</v>
      </c>
      <c r="Q229">
        <f t="shared" si="39"/>
        <v>0</v>
      </c>
      <c r="R229" t="str">
        <f t="shared" si="40"/>
        <v/>
      </c>
    </row>
    <row r="230" spans="1:18" x14ac:dyDescent="0.35">
      <c r="A230">
        <f>IF(AND(DATA!A231&lt;&gt;"",TRIM(DATA!D231)&lt;&gt;""),1,0)</f>
        <v>0</v>
      </c>
      <c r="B230" t="str">
        <f>IF(A230=1,DATA!A231,"")</f>
        <v/>
      </c>
      <c r="C230" t="str">
        <f>IF(A230=1,TRIM(DATA!B231),"")</f>
        <v/>
      </c>
      <c r="D230" t="str">
        <f>IF(A230=1,TRIM(DATA!C231),"")</f>
        <v/>
      </c>
      <c r="E230" t="str">
        <f>IF(A230=1,TRIM(DATA!D231),"")</f>
        <v/>
      </c>
      <c r="F230" t="str">
        <f t="shared" si="33"/>
        <v/>
      </c>
      <c r="G230">
        <f>A230*N(DATA!E231)</f>
        <v>0</v>
      </c>
      <c r="H230">
        <f>A230*N(DATA!F231)</f>
        <v>0</v>
      </c>
      <c r="I230">
        <f>A230*N(DATA!G231)</f>
        <v>0</v>
      </c>
      <c r="J230">
        <f>A230*N(DATA!H231)</f>
        <v>0</v>
      </c>
      <c r="K230">
        <f t="shared" si="34"/>
        <v>0</v>
      </c>
      <c r="L230">
        <f t="shared" si="35"/>
        <v>0</v>
      </c>
      <c r="M230">
        <f t="shared" si="36"/>
        <v>0</v>
      </c>
      <c r="N230">
        <f t="shared" si="32"/>
        <v>0</v>
      </c>
      <c r="O230">
        <f t="shared" si="37"/>
        <v>0</v>
      </c>
      <c r="P230">
        <f t="shared" si="38"/>
        <v>0</v>
      </c>
      <c r="Q230">
        <f t="shared" si="39"/>
        <v>0</v>
      </c>
      <c r="R230" t="str">
        <f t="shared" si="40"/>
        <v/>
      </c>
    </row>
    <row r="231" spans="1:18" x14ac:dyDescent="0.35">
      <c r="A231">
        <f>IF(AND(DATA!A232&lt;&gt;"",TRIM(DATA!D232)&lt;&gt;""),1,0)</f>
        <v>0</v>
      </c>
      <c r="B231" t="str">
        <f>IF(A231=1,DATA!A232,"")</f>
        <v/>
      </c>
      <c r="C231" t="str">
        <f>IF(A231=1,TRIM(DATA!B232),"")</f>
        <v/>
      </c>
      <c r="D231" t="str">
        <f>IF(A231=1,TRIM(DATA!C232),"")</f>
        <v/>
      </c>
      <c r="E231" t="str">
        <f>IF(A231=1,TRIM(DATA!D232),"")</f>
        <v/>
      </c>
      <c r="F231" t="str">
        <f t="shared" si="33"/>
        <v/>
      </c>
      <c r="G231">
        <f>A231*N(DATA!E232)</f>
        <v>0</v>
      </c>
      <c r="H231">
        <f>A231*N(DATA!F232)</f>
        <v>0</v>
      </c>
      <c r="I231">
        <f>A231*N(DATA!G232)</f>
        <v>0</v>
      </c>
      <c r="J231">
        <f>A231*N(DATA!H232)</f>
        <v>0</v>
      </c>
      <c r="K231">
        <f t="shared" si="34"/>
        <v>0</v>
      </c>
      <c r="L231">
        <f t="shared" si="35"/>
        <v>0</v>
      </c>
      <c r="M231">
        <f t="shared" si="36"/>
        <v>0</v>
      </c>
      <c r="N231">
        <f t="shared" si="32"/>
        <v>0</v>
      </c>
      <c r="O231">
        <f t="shared" si="37"/>
        <v>0</v>
      </c>
      <c r="P231">
        <f t="shared" si="38"/>
        <v>0</v>
      </c>
      <c r="Q231">
        <f t="shared" si="39"/>
        <v>0</v>
      </c>
      <c r="R231" t="str">
        <f t="shared" si="40"/>
        <v/>
      </c>
    </row>
    <row r="232" spans="1:18" x14ac:dyDescent="0.35">
      <c r="A232">
        <f>IF(AND(DATA!A233&lt;&gt;"",TRIM(DATA!D233)&lt;&gt;""),1,0)</f>
        <v>0</v>
      </c>
      <c r="B232" t="str">
        <f>IF(A232=1,DATA!A233,"")</f>
        <v/>
      </c>
      <c r="C232" t="str">
        <f>IF(A232=1,TRIM(DATA!B233),"")</f>
        <v/>
      </c>
      <c r="D232" t="str">
        <f>IF(A232=1,TRIM(DATA!C233),"")</f>
        <v/>
      </c>
      <c r="E232" t="str">
        <f>IF(A232=1,TRIM(DATA!D233),"")</f>
        <v/>
      </c>
      <c r="F232" t="str">
        <f t="shared" si="33"/>
        <v/>
      </c>
      <c r="G232">
        <f>A232*N(DATA!E233)</f>
        <v>0</v>
      </c>
      <c r="H232">
        <f>A232*N(DATA!F233)</f>
        <v>0</v>
      </c>
      <c r="I232">
        <f>A232*N(DATA!G233)</f>
        <v>0</v>
      </c>
      <c r="J232">
        <f>A232*N(DATA!H233)</f>
        <v>0</v>
      </c>
      <c r="K232">
        <f t="shared" si="34"/>
        <v>0</v>
      </c>
      <c r="L232">
        <f t="shared" si="35"/>
        <v>0</v>
      </c>
      <c r="M232">
        <f t="shared" si="36"/>
        <v>0</v>
      </c>
      <c r="N232">
        <f t="shared" si="32"/>
        <v>0</v>
      </c>
      <c r="O232">
        <f t="shared" si="37"/>
        <v>0</v>
      </c>
      <c r="P232">
        <f t="shared" si="38"/>
        <v>0</v>
      </c>
      <c r="Q232">
        <f t="shared" si="39"/>
        <v>0</v>
      </c>
      <c r="R232" t="str">
        <f t="shared" si="40"/>
        <v/>
      </c>
    </row>
    <row r="233" spans="1:18" x14ac:dyDescent="0.35">
      <c r="A233">
        <f>IF(AND(DATA!A234&lt;&gt;"",TRIM(DATA!D234)&lt;&gt;""),1,0)</f>
        <v>0</v>
      </c>
      <c r="B233" t="str">
        <f>IF(A233=1,DATA!A234,"")</f>
        <v/>
      </c>
      <c r="C233" t="str">
        <f>IF(A233=1,TRIM(DATA!B234),"")</f>
        <v/>
      </c>
      <c r="D233" t="str">
        <f>IF(A233=1,TRIM(DATA!C234),"")</f>
        <v/>
      </c>
      <c r="E233" t="str">
        <f>IF(A233=1,TRIM(DATA!D234),"")</f>
        <v/>
      </c>
      <c r="F233" t="str">
        <f t="shared" si="33"/>
        <v/>
      </c>
      <c r="G233">
        <f>A233*N(DATA!E234)</f>
        <v>0</v>
      </c>
      <c r="H233">
        <f>A233*N(DATA!F234)</f>
        <v>0</v>
      </c>
      <c r="I233">
        <f>A233*N(DATA!G234)</f>
        <v>0</v>
      </c>
      <c r="J233">
        <f>A233*N(DATA!H234)</f>
        <v>0</v>
      </c>
      <c r="K233">
        <f t="shared" si="34"/>
        <v>0</v>
      </c>
      <c r="L233">
        <f t="shared" si="35"/>
        <v>0</v>
      </c>
      <c r="M233">
        <f t="shared" si="36"/>
        <v>0</v>
      </c>
      <c r="N233">
        <f t="shared" si="32"/>
        <v>0</v>
      </c>
      <c r="O233">
        <f t="shared" si="37"/>
        <v>0</v>
      </c>
      <c r="P233">
        <f t="shared" si="38"/>
        <v>0</v>
      </c>
      <c r="Q233">
        <f t="shared" si="39"/>
        <v>0</v>
      </c>
      <c r="R233" t="str">
        <f t="shared" si="40"/>
        <v/>
      </c>
    </row>
    <row r="234" spans="1:18" x14ac:dyDescent="0.35">
      <c r="A234">
        <f>IF(AND(DATA!A235&lt;&gt;"",TRIM(DATA!D235)&lt;&gt;""),1,0)</f>
        <v>0</v>
      </c>
      <c r="B234" t="str">
        <f>IF(A234=1,DATA!A235,"")</f>
        <v/>
      </c>
      <c r="C234" t="str">
        <f>IF(A234=1,TRIM(DATA!B235),"")</f>
        <v/>
      </c>
      <c r="D234" t="str">
        <f>IF(A234=1,TRIM(DATA!C235),"")</f>
        <v/>
      </c>
      <c r="E234" t="str">
        <f>IF(A234=1,TRIM(DATA!D235),"")</f>
        <v/>
      </c>
      <c r="F234" t="str">
        <f t="shared" si="33"/>
        <v/>
      </c>
      <c r="G234">
        <f>A234*N(DATA!E235)</f>
        <v>0</v>
      </c>
      <c r="H234">
        <f>A234*N(DATA!F235)</f>
        <v>0</v>
      </c>
      <c r="I234">
        <f>A234*N(DATA!G235)</f>
        <v>0</v>
      </c>
      <c r="J234">
        <f>A234*N(DATA!H235)</f>
        <v>0</v>
      </c>
      <c r="K234">
        <f t="shared" si="34"/>
        <v>0</v>
      </c>
      <c r="L234">
        <f t="shared" si="35"/>
        <v>0</v>
      </c>
      <c r="M234">
        <f t="shared" si="36"/>
        <v>0</v>
      </c>
      <c r="N234">
        <f t="shared" si="32"/>
        <v>0</v>
      </c>
      <c r="O234">
        <f t="shared" si="37"/>
        <v>0</v>
      </c>
      <c r="P234">
        <f t="shared" si="38"/>
        <v>0</v>
      </c>
      <c r="Q234">
        <f t="shared" si="39"/>
        <v>0</v>
      </c>
      <c r="R234" t="str">
        <f t="shared" si="40"/>
        <v/>
      </c>
    </row>
    <row r="235" spans="1:18" x14ac:dyDescent="0.35">
      <c r="A235">
        <f>IF(AND(DATA!A236&lt;&gt;"",TRIM(DATA!D236)&lt;&gt;""),1,0)</f>
        <v>0</v>
      </c>
      <c r="B235" t="str">
        <f>IF(A235=1,DATA!A236,"")</f>
        <v/>
      </c>
      <c r="C235" t="str">
        <f>IF(A235=1,TRIM(DATA!B236),"")</f>
        <v/>
      </c>
      <c r="D235" t="str">
        <f>IF(A235=1,TRIM(DATA!C236),"")</f>
        <v/>
      </c>
      <c r="E235" t="str">
        <f>IF(A235=1,TRIM(DATA!D236),"")</f>
        <v/>
      </c>
      <c r="F235" t="str">
        <f t="shared" si="33"/>
        <v/>
      </c>
      <c r="G235">
        <f>A235*N(DATA!E236)</f>
        <v>0</v>
      </c>
      <c r="H235">
        <f>A235*N(DATA!F236)</f>
        <v>0</v>
      </c>
      <c r="I235">
        <f>A235*N(DATA!G236)</f>
        <v>0</v>
      </c>
      <c r="J235">
        <f>A235*N(DATA!H236)</f>
        <v>0</v>
      </c>
      <c r="K235">
        <f t="shared" si="34"/>
        <v>0</v>
      </c>
      <c r="L235">
        <f t="shared" si="35"/>
        <v>0</v>
      </c>
      <c r="M235">
        <f t="shared" si="36"/>
        <v>0</v>
      </c>
      <c r="N235">
        <f t="shared" si="32"/>
        <v>0</v>
      </c>
      <c r="O235">
        <f t="shared" si="37"/>
        <v>0</v>
      </c>
      <c r="P235">
        <f t="shared" si="38"/>
        <v>0</v>
      </c>
      <c r="Q235">
        <f t="shared" si="39"/>
        <v>0</v>
      </c>
      <c r="R235" t="str">
        <f t="shared" si="40"/>
        <v/>
      </c>
    </row>
    <row r="236" spans="1:18" x14ac:dyDescent="0.35">
      <c r="A236">
        <f>IF(AND(DATA!A237&lt;&gt;"",TRIM(DATA!D237)&lt;&gt;""),1,0)</f>
        <v>0</v>
      </c>
      <c r="B236" t="str">
        <f>IF(A236=1,DATA!A237,"")</f>
        <v/>
      </c>
      <c r="C236" t="str">
        <f>IF(A236=1,TRIM(DATA!B237),"")</f>
        <v/>
      </c>
      <c r="D236" t="str">
        <f>IF(A236=1,TRIM(DATA!C237),"")</f>
        <v/>
      </c>
      <c r="E236" t="str">
        <f>IF(A236=1,TRIM(DATA!D237),"")</f>
        <v/>
      </c>
      <c r="F236" t="str">
        <f t="shared" si="33"/>
        <v/>
      </c>
      <c r="G236">
        <f>A236*N(DATA!E237)</f>
        <v>0</v>
      </c>
      <c r="H236">
        <f>A236*N(DATA!F237)</f>
        <v>0</v>
      </c>
      <c r="I236">
        <f>A236*N(DATA!G237)</f>
        <v>0</v>
      </c>
      <c r="J236">
        <f>A236*N(DATA!H237)</f>
        <v>0</v>
      </c>
      <c r="K236">
        <f t="shared" si="34"/>
        <v>0</v>
      </c>
      <c r="L236">
        <f t="shared" si="35"/>
        <v>0</v>
      </c>
      <c r="M236">
        <f t="shared" si="36"/>
        <v>0</v>
      </c>
      <c r="N236">
        <f t="shared" si="32"/>
        <v>0</v>
      </c>
      <c r="O236">
        <f t="shared" si="37"/>
        <v>0</v>
      </c>
      <c r="P236">
        <f t="shared" si="38"/>
        <v>0</v>
      </c>
      <c r="Q236">
        <f t="shared" si="39"/>
        <v>0</v>
      </c>
      <c r="R236" t="str">
        <f t="shared" si="40"/>
        <v/>
      </c>
    </row>
    <row r="237" spans="1:18" x14ac:dyDescent="0.35">
      <c r="A237">
        <f>IF(AND(DATA!A238&lt;&gt;"",TRIM(DATA!D238)&lt;&gt;""),1,0)</f>
        <v>0</v>
      </c>
      <c r="B237" t="str">
        <f>IF(A237=1,DATA!A238,"")</f>
        <v/>
      </c>
      <c r="C237" t="str">
        <f>IF(A237=1,TRIM(DATA!B238),"")</f>
        <v/>
      </c>
      <c r="D237" t="str">
        <f>IF(A237=1,TRIM(DATA!C238),"")</f>
        <v/>
      </c>
      <c r="E237" t="str">
        <f>IF(A237=1,TRIM(DATA!D238),"")</f>
        <v/>
      </c>
      <c r="F237" t="str">
        <f t="shared" si="33"/>
        <v/>
      </c>
      <c r="G237">
        <f>A237*N(DATA!E238)</f>
        <v>0</v>
      </c>
      <c r="H237">
        <f>A237*N(DATA!F238)</f>
        <v>0</v>
      </c>
      <c r="I237">
        <f>A237*N(DATA!G238)</f>
        <v>0</v>
      </c>
      <c r="J237">
        <f>A237*N(DATA!H238)</f>
        <v>0</v>
      </c>
      <c r="K237">
        <f t="shared" si="34"/>
        <v>0</v>
      </c>
      <c r="L237">
        <f t="shared" si="35"/>
        <v>0</v>
      </c>
      <c r="M237">
        <f t="shared" si="36"/>
        <v>0</v>
      </c>
      <c r="N237">
        <f t="shared" si="32"/>
        <v>0</v>
      </c>
      <c r="O237">
        <f t="shared" si="37"/>
        <v>0</v>
      </c>
      <c r="P237">
        <f t="shared" si="38"/>
        <v>0</v>
      </c>
      <c r="Q237">
        <f t="shared" si="39"/>
        <v>0</v>
      </c>
      <c r="R237" t="str">
        <f t="shared" si="40"/>
        <v/>
      </c>
    </row>
    <row r="238" spans="1:18" x14ac:dyDescent="0.35">
      <c r="A238">
        <f>IF(AND(DATA!A239&lt;&gt;"",TRIM(DATA!D239)&lt;&gt;""),1,0)</f>
        <v>0</v>
      </c>
      <c r="B238" t="str">
        <f>IF(A238=1,DATA!A239,"")</f>
        <v/>
      </c>
      <c r="C238" t="str">
        <f>IF(A238=1,TRIM(DATA!B239),"")</f>
        <v/>
      </c>
      <c r="D238" t="str">
        <f>IF(A238=1,TRIM(DATA!C239),"")</f>
        <v/>
      </c>
      <c r="E238" t="str">
        <f>IF(A238=1,TRIM(DATA!D239),"")</f>
        <v/>
      </c>
      <c r="F238" t="str">
        <f t="shared" si="33"/>
        <v/>
      </c>
      <c r="G238">
        <f>A238*N(DATA!E239)</f>
        <v>0</v>
      </c>
      <c r="H238">
        <f>A238*N(DATA!F239)</f>
        <v>0</v>
      </c>
      <c r="I238">
        <f>A238*N(DATA!G239)</f>
        <v>0</v>
      </c>
      <c r="J238">
        <f>A238*N(DATA!H239)</f>
        <v>0</v>
      </c>
      <c r="K238">
        <f t="shared" si="34"/>
        <v>0</v>
      </c>
      <c r="L238">
        <f t="shared" si="35"/>
        <v>0</v>
      </c>
      <c r="M238">
        <f t="shared" si="36"/>
        <v>0</v>
      </c>
      <c r="N238">
        <f t="shared" si="32"/>
        <v>0</v>
      </c>
      <c r="O238">
        <f t="shared" si="37"/>
        <v>0</v>
      </c>
      <c r="P238">
        <f t="shared" si="38"/>
        <v>0</v>
      </c>
      <c r="Q238">
        <f t="shared" si="39"/>
        <v>0</v>
      </c>
      <c r="R238" t="str">
        <f t="shared" si="40"/>
        <v/>
      </c>
    </row>
    <row r="239" spans="1:18" x14ac:dyDescent="0.35">
      <c r="A239">
        <f>IF(AND(DATA!A240&lt;&gt;"",TRIM(DATA!D240)&lt;&gt;""),1,0)</f>
        <v>0</v>
      </c>
      <c r="B239" t="str">
        <f>IF(A239=1,DATA!A240,"")</f>
        <v/>
      </c>
      <c r="C239" t="str">
        <f>IF(A239=1,TRIM(DATA!B240),"")</f>
        <v/>
      </c>
      <c r="D239" t="str">
        <f>IF(A239=1,TRIM(DATA!C240),"")</f>
        <v/>
      </c>
      <c r="E239" t="str">
        <f>IF(A239=1,TRIM(DATA!D240),"")</f>
        <v/>
      </c>
      <c r="F239" t="str">
        <f t="shared" si="33"/>
        <v/>
      </c>
      <c r="G239">
        <f>A239*N(DATA!E240)</f>
        <v>0</v>
      </c>
      <c r="H239">
        <f>A239*N(DATA!F240)</f>
        <v>0</v>
      </c>
      <c r="I239">
        <f>A239*N(DATA!G240)</f>
        <v>0</v>
      </c>
      <c r="J239">
        <f>A239*N(DATA!H240)</f>
        <v>0</v>
      </c>
      <c r="K239">
        <f t="shared" si="34"/>
        <v>0</v>
      </c>
      <c r="L239">
        <f t="shared" si="35"/>
        <v>0</v>
      </c>
      <c r="M239">
        <f t="shared" si="36"/>
        <v>0</v>
      </c>
      <c r="N239">
        <f t="shared" si="32"/>
        <v>0</v>
      </c>
      <c r="O239">
        <f t="shared" si="37"/>
        <v>0</v>
      </c>
      <c r="P239">
        <f t="shared" si="38"/>
        <v>0</v>
      </c>
      <c r="Q239">
        <f t="shared" si="39"/>
        <v>0</v>
      </c>
      <c r="R239" t="str">
        <f t="shared" si="40"/>
        <v/>
      </c>
    </row>
    <row r="240" spans="1:18" x14ac:dyDescent="0.35">
      <c r="A240">
        <f>IF(AND(DATA!A241&lt;&gt;"",TRIM(DATA!D241)&lt;&gt;""),1,0)</f>
        <v>0</v>
      </c>
      <c r="B240" t="str">
        <f>IF(A240=1,DATA!A241,"")</f>
        <v/>
      </c>
      <c r="C240" t="str">
        <f>IF(A240=1,TRIM(DATA!B241),"")</f>
        <v/>
      </c>
      <c r="D240" t="str">
        <f>IF(A240=1,TRIM(DATA!C241),"")</f>
        <v/>
      </c>
      <c r="E240" t="str">
        <f>IF(A240=1,TRIM(DATA!D241),"")</f>
        <v/>
      </c>
      <c r="F240" t="str">
        <f t="shared" si="33"/>
        <v/>
      </c>
      <c r="G240">
        <f>A240*N(DATA!E241)</f>
        <v>0</v>
      </c>
      <c r="H240">
        <f>A240*N(DATA!F241)</f>
        <v>0</v>
      </c>
      <c r="I240">
        <f>A240*N(DATA!G241)</f>
        <v>0</v>
      </c>
      <c r="J240">
        <f>A240*N(DATA!H241)</f>
        <v>0</v>
      </c>
      <c r="K240">
        <f t="shared" si="34"/>
        <v>0</v>
      </c>
      <c r="L240">
        <f t="shared" si="35"/>
        <v>0</v>
      </c>
      <c r="M240">
        <f t="shared" si="36"/>
        <v>0</v>
      </c>
      <c r="N240">
        <f t="shared" si="32"/>
        <v>0</v>
      </c>
      <c r="O240">
        <f t="shared" si="37"/>
        <v>0</v>
      </c>
      <c r="P240">
        <f t="shared" si="38"/>
        <v>0</v>
      </c>
      <c r="Q240">
        <f t="shared" si="39"/>
        <v>0</v>
      </c>
      <c r="R240" t="str">
        <f t="shared" si="40"/>
        <v/>
      </c>
    </row>
    <row r="241" spans="1:18" x14ac:dyDescent="0.35">
      <c r="A241">
        <f>IF(AND(DATA!A242&lt;&gt;"",TRIM(DATA!D242)&lt;&gt;""),1,0)</f>
        <v>0</v>
      </c>
      <c r="B241" t="str">
        <f>IF(A241=1,DATA!A242,"")</f>
        <v/>
      </c>
      <c r="C241" t="str">
        <f>IF(A241=1,TRIM(DATA!B242),"")</f>
        <v/>
      </c>
      <c r="D241" t="str">
        <f>IF(A241=1,TRIM(DATA!C242),"")</f>
        <v/>
      </c>
      <c r="E241" t="str">
        <f>IF(A241=1,TRIM(DATA!D242),"")</f>
        <v/>
      </c>
      <c r="F241" t="str">
        <f t="shared" si="33"/>
        <v/>
      </c>
      <c r="G241">
        <f>A241*N(DATA!E242)</f>
        <v>0</v>
      </c>
      <c r="H241">
        <f>A241*N(DATA!F242)</f>
        <v>0</v>
      </c>
      <c r="I241">
        <f>A241*N(DATA!G242)</f>
        <v>0</v>
      </c>
      <c r="J241">
        <f>A241*N(DATA!H242)</f>
        <v>0</v>
      </c>
      <c r="K241">
        <f t="shared" si="34"/>
        <v>0</v>
      </c>
      <c r="L241">
        <f t="shared" si="35"/>
        <v>0</v>
      </c>
      <c r="M241">
        <f t="shared" si="36"/>
        <v>0</v>
      </c>
      <c r="N241">
        <f t="shared" si="32"/>
        <v>0</v>
      </c>
      <c r="O241">
        <f t="shared" si="37"/>
        <v>0</v>
      </c>
      <c r="P241">
        <f t="shared" si="38"/>
        <v>0</v>
      </c>
      <c r="Q241">
        <f t="shared" si="39"/>
        <v>0</v>
      </c>
      <c r="R241" t="str">
        <f t="shared" si="40"/>
        <v/>
      </c>
    </row>
    <row r="242" spans="1:18" x14ac:dyDescent="0.35">
      <c r="A242">
        <f>IF(AND(DATA!A243&lt;&gt;"",TRIM(DATA!D243)&lt;&gt;""),1,0)</f>
        <v>0</v>
      </c>
      <c r="B242" t="str">
        <f>IF(A242=1,DATA!A243,"")</f>
        <v/>
      </c>
      <c r="C242" t="str">
        <f>IF(A242=1,TRIM(DATA!B243),"")</f>
        <v/>
      </c>
      <c r="D242" t="str">
        <f>IF(A242=1,TRIM(DATA!C243),"")</f>
        <v/>
      </c>
      <c r="E242" t="str">
        <f>IF(A242=1,TRIM(DATA!D243),"")</f>
        <v/>
      </c>
      <c r="F242" t="str">
        <f t="shared" si="33"/>
        <v/>
      </c>
      <c r="G242">
        <f>A242*N(DATA!E243)</f>
        <v>0</v>
      </c>
      <c r="H242">
        <f>A242*N(DATA!F243)</f>
        <v>0</v>
      </c>
      <c r="I242">
        <f>A242*N(DATA!G243)</f>
        <v>0</v>
      </c>
      <c r="J242">
        <f>A242*N(DATA!H243)</f>
        <v>0</v>
      </c>
      <c r="K242">
        <f t="shared" si="34"/>
        <v>0</v>
      </c>
      <c r="L242">
        <f t="shared" si="35"/>
        <v>0</v>
      </c>
      <c r="M242">
        <f t="shared" si="36"/>
        <v>0</v>
      </c>
      <c r="N242">
        <f t="shared" si="32"/>
        <v>0</v>
      </c>
      <c r="O242">
        <f t="shared" si="37"/>
        <v>0</v>
      </c>
      <c r="P242">
        <f t="shared" si="38"/>
        <v>0</v>
      </c>
      <c r="Q242">
        <f t="shared" si="39"/>
        <v>0</v>
      </c>
      <c r="R242" t="str">
        <f t="shared" si="40"/>
        <v/>
      </c>
    </row>
    <row r="243" spans="1:18" x14ac:dyDescent="0.35">
      <c r="A243">
        <f>IF(AND(DATA!A244&lt;&gt;"",TRIM(DATA!D244)&lt;&gt;""),1,0)</f>
        <v>0</v>
      </c>
      <c r="B243" t="str">
        <f>IF(A243=1,DATA!A244,"")</f>
        <v/>
      </c>
      <c r="C243" t="str">
        <f>IF(A243=1,TRIM(DATA!B244),"")</f>
        <v/>
      </c>
      <c r="D243" t="str">
        <f>IF(A243=1,TRIM(DATA!C244),"")</f>
        <v/>
      </c>
      <c r="E243" t="str">
        <f>IF(A243=1,TRIM(DATA!D244),"")</f>
        <v/>
      </c>
      <c r="F243" t="str">
        <f t="shared" si="33"/>
        <v/>
      </c>
      <c r="G243">
        <f>A243*N(DATA!E244)</f>
        <v>0</v>
      </c>
      <c r="H243">
        <f>A243*N(DATA!F244)</f>
        <v>0</v>
      </c>
      <c r="I243">
        <f>A243*N(DATA!G244)</f>
        <v>0</v>
      </c>
      <c r="J243">
        <f>A243*N(DATA!H244)</f>
        <v>0</v>
      </c>
      <c r="K243">
        <f t="shared" si="34"/>
        <v>0</v>
      </c>
      <c r="L243">
        <f t="shared" si="35"/>
        <v>0</v>
      </c>
      <c r="M243">
        <f t="shared" si="36"/>
        <v>0</v>
      </c>
      <c r="N243">
        <f t="shared" si="32"/>
        <v>0</v>
      </c>
      <c r="O243">
        <f t="shared" si="37"/>
        <v>0</v>
      </c>
      <c r="P243">
        <f t="shared" si="38"/>
        <v>0</v>
      </c>
      <c r="Q243">
        <f t="shared" si="39"/>
        <v>0</v>
      </c>
      <c r="R243" t="str">
        <f t="shared" si="40"/>
        <v/>
      </c>
    </row>
    <row r="244" spans="1:18" x14ac:dyDescent="0.35">
      <c r="A244">
        <f>IF(AND(DATA!A245&lt;&gt;"",TRIM(DATA!D245)&lt;&gt;""),1,0)</f>
        <v>0</v>
      </c>
      <c r="B244" t="str">
        <f>IF(A244=1,DATA!A245,"")</f>
        <v/>
      </c>
      <c r="C244" t="str">
        <f>IF(A244=1,TRIM(DATA!B245),"")</f>
        <v/>
      </c>
      <c r="D244" t="str">
        <f>IF(A244=1,TRIM(DATA!C245),"")</f>
        <v/>
      </c>
      <c r="E244" t="str">
        <f>IF(A244=1,TRIM(DATA!D245),"")</f>
        <v/>
      </c>
      <c r="F244" t="str">
        <f t="shared" si="33"/>
        <v/>
      </c>
      <c r="G244">
        <f>A244*N(DATA!E245)</f>
        <v>0</v>
      </c>
      <c r="H244">
        <f>A244*N(DATA!F245)</f>
        <v>0</v>
      </c>
      <c r="I244">
        <f>A244*N(DATA!G245)</f>
        <v>0</v>
      </c>
      <c r="J244">
        <f>A244*N(DATA!H245)</f>
        <v>0</v>
      </c>
      <c r="K244">
        <f t="shared" si="34"/>
        <v>0</v>
      </c>
      <c r="L244">
        <f t="shared" si="35"/>
        <v>0</v>
      </c>
      <c r="M244">
        <f t="shared" si="36"/>
        <v>0</v>
      </c>
      <c r="N244">
        <f t="shared" si="32"/>
        <v>0</v>
      </c>
      <c r="O244">
        <f t="shared" si="37"/>
        <v>0</v>
      </c>
      <c r="P244">
        <f t="shared" si="38"/>
        <v>0</v>
      </c>
      <c r="Q244">
        <f t="shared" si="39"/>
        <v>0</v>
      </c>
      <c r="R244" t="str">
        <f t="shared" si="40"/>
        <v/>
      </c>
    </row>
    <row r="245" spans="1:18" x14ac:dyDescent="0.35">
      <c r="A245">
        <f>IF(AND(DATA!A246&lt;&gt;"",TRIM(DATA!D246)&lt;&gt;""),1,0)</f>
        <v>0</v>
      </c>
      <c r="B245" t="str">
        <f>IF(A245=1,DATA!A246,"")</f>
        <v/>
      </c>
      <c r="C245" t="str">
        <f>IF(A245=1,TRIM(DATA!B246),"")</f>
        <v/>
      </c>
      <c r="D245" t="str">
        <f>IF(A245=1,TRIM(DATA!C246),"")</f>
        <v/>
      </c>
      <c r="E245" t="str">
        <f>IF(A245=1,TRIM(DATA!D246),"")</f>
        <v/>
      </c>
      <c r="F245" t="str">
        <f t="shared" si="33"/>
        <v/>
      </c>
      <c r="G245">
        <f>A245*N(DATA!E246)</f>
        <v>0</v>
      </c>
      <c r="H245">
        <f>A245*N(DATA!F246)</f>
        <v>0</v>
      </c>
      <c r="I245">
        <f>A245*N(DATA!G246)</f>
        <v>0</v>
      </c>
      <c r="J245">
        <f>A245*N(DATA!H246)</f>
        <v>0</v>
      </c>
      <c r="K245">
        <f t="shared" si="34"/>
        <v>0</v>
      </c>
      <c r="L245">
        <f t="shared" si="35"/>
        <v>0</v>
      </c>
      <c r="M245">
        <f t="shared" si="36"/>
        <v>0</v>
      </c>
      <c r="N245">
        <f t="shared" si="32"/>
        <v>0</v>
      </c>
      <c r="O245">
        <f t="shared" si="37"/>
        <v>0</v>
      </c>
      <c r="P245">
        <f t="shared" si="38"/>
        <v>0</v>
      </c>
      <c r="Q245">
        <f t="shared" si="39"/>
        <v>0</v>
      </c>
      <c r="R245" t="str">
        <f t="shared" si="40"/>
        <v/>
      </c>
    </row>
    <row r="246" spans="1:18" x14ac:dyDescent="0.35">
      <c r="A246">
        <f>IF(AND(DATA!A247&lt;&gt;"",TRIM(DATA!D247)&lt;&gt;""),1,0)</f>
        <v>0</v>
      </c>
      <c r="B246" t="str">
        <f>IF(A246=1,DATA!A247,"")</f>
        <v/>
      </c>
      <c r="C246" t="str">
        <f>IF(A246=1,TRIM(DATA!B247),"")</f>
        <v/>
      </c>
      <c r="D246" t="str">
        <f>IF(A246=1,TRIM(DATA!C247),"")</f>
        <v/>
      </c>
      <c r="E246" t="str">
        <f>IF(A246=1,TRIM(DATA!D247),"")</f>
        <v/>
      </c>
      <c r="F246" t="str">
        <f t="shared" si="33"/>
        <v/>
      </c>
      <c r="G246">
        <f>A246*N(DATA!E247)</f>
        <v>0</v>
      </c>
      <c r="H246">
        <f>A246*N(DATA!F247)</f>
        <v>0</v>
      </c>
      <c r="I246">
        <f>A246*N(DATA!G247)</f>
        <v>0</v>
      </c>
      <c r="J246">
        <f>A246*N(DATA!H247)</f>
        <v>0</v>
      </c>
      <c r="K246">
        <f t="shared" si="34"/>
        <v>0</v>
      </c>
      <c r="L246">
        <f t="shared" si="35"/>
        <v>0</v>
      </c>
      <c r="M246">
        <f t="shared" si="36"/>
        <v>0</v>
      </c>
      <c r="N246">
        <f t="shared" si="32"/>
        <v>0</v>
      </c>
      <c r="O246">
        <f t="shared" si="37"/>
        <v>0</v>
      </c>
      <c r="P246">
        <f t="shared" si="38"/>
        <v>0</v>
      </c>
      <c r="Q246">
        <f t="shared" si="39"/>
        <v>0</v>
      </c>
      <c r="R246" t="str">
        <f t="shared" si="40"/>
        <v/>
      </c>
    </row>
    <row r="247" spans="1:18" x14ac:dyDescent="0.35">
      <c r="A247">
        <f>IF(AND(DATA!A248&lt;&gt;"",TRIM(DATA!D248)&lt;&gt;""),1,0)</f>
        <v>0</v>
      </c>
      <c r="B247" t="str">
        <f>IF(A247=1,DATA!A248,"")</f>
        <v/>
      </c>
      <c r="C247" t="str">
        <f>IF(A247=1,TRIM(DATA!B248),"")</f>
        <v/>
      </c>
      <c r="D247" t="str">
        <f>IF(A247=1,TRIM(DATA!C248),"")</f>
        <v/>
      </c>
      <c r="E247" t="str">
        <f>IF(A247=1,TRIM(DATA!D248),"")</f>
        <v/>
      </c>
      <c r="F247" t="str">
        <f t="shared" si="33"/>
        <v/>
      </c>
      <c r="G247">
        <f>A247*N(DATA!E248)</f>
        <v>0</v>
      </c>
      <c r="H247">
        <f>A247*N(DATA!F248)</f>
        <v>0</v>
      </c>
      <c r="I247">
        <f>A247*N(DATA!G248)</f>
        <v>0</v>
      </c>
      <c r="J247">
        <f>A247*N(DATA!H248)</f>
        <v>0</v>
      </c>
      <c r="K247">
        <f t="shared" si="34"/>
        <v>0</v>
      </c>
      <c r="L247">
        <f t="shared" si="35"/>
        <v>0</v>
      </c>
      <c r="M247">
        <f t="shared" si="36"/>
        <v>0</v>
      </c>
      <c r="N247">
        <f t="shared" si="32"/>
        <v>0</v>
      </c>
      <c r="O247">
        <f t="shared" si="37"/>
        <v>0</v>
      </c>
      <c r="P247">
        <f t="shared" si="38"/>
        <v>0</v>
      </c>
      <c r="Q247">
        <f t="shared" si="39"/>
        <v>0</v>
      </c>
      <c r="R247" t="str">
        <f t="shared" si="40"/>
        <v/>
      </c>
    </row>
    <row r="248" spans="1:18" x14ac:dyDescent="0.35">
      <c r="A248">
        <f>IF(AND(DATA!A249&lt;&gt;"",TRIM(DATA!D249)&lt;&gt;""),1,0)</f>
        <v>0</v>
      </c>
      <c r="B248" t="str">
        <f>IF(A248=1,DATA!A249,"")</f>
        <v/>
      </c>
      <c r="C248" t="str">
        <f>IF(A248=1,TRIM(DATA!B249),"")</f>
        <v/>
      </c>
      <c r="D248" t="str">
        <f>IF(A248=1,TRIM(DATA!C249),"")</f>
        <v/>
      </c>
      <c r="E248" t="str">
        <f>IF(A248=1,TRIM(DATA!D249),"")</f>
        <v/>
      </c>
      <c r="F248" t="str">
        <f t="shared" si="33"/>
        <v/>
      </c>
      <c r="G248">
        <f>A248*N(DATA!E249)</f>
        <v>0</v>
      </c>
      <c r="H248">
        <f>A248*N(DATA!F249)</f>
        <v>0</v>
      </c>
      <c r="I248">
        <f>A248*N(DATA!G249)</f>
        <v>0</v>
      </c>
      <c r="J248">
        <f>A248*N(DATA!H249)</f>
        <v>0</v>
      </c>
      <c r="K248">
        <f t="shared" si="34"/>
        <v>0</v>
      </c>
      <c r="L248">
        <f t="shared" si="35"/>
        <v>0</v>
      </c>
      <c r="M248">
        <f t="shared" si="36"/>
        <v>0</v>
      </c>
      <c r="N248">
        <f t="shared" si="32"/>
        <v>0</v>
      </c>
      <c r="O248">
        <f t="shared" si="37"/>
        <v>0</v>
      </c>
      <c r="P248">
        <f t="shared" si="38"/>
        <v>0</v>
      </c>
      <c r="Q248">
        <f t="shared" si="39"/>
        <v>0</v>
      </c>
      <c r="R248" t="str">
        <f t="shared" si="40"/>
        <v/>
      </c>
    </row>
    <row r="249" spans="1:18" x14ac:dyDescent="0.35">
      <c r="A249">
        <f>IF(AND(DATA!A250&lt;&gt;"",TRIM(DATA!D250)&lt;&gt;""),1,0)</f>
        <v>0</v>
      </c>
      <c r="B249" t="str">
        <f>IF(A249=1,DATA!A250,"")</f>
        <v/>
      </c>
      <c r="C249" t="str">
        <f>IF(A249=1,TRIM(DATA!B250),"")</f>
        <v/>
      </c>
      <c r="D249" t="str">
        <f>IF(A249=1,TRIM(DATA!C250),"")</f>
        <v/>
      </c>
      <c r="E249" t="str">
        <f>IF(A249=1,TRIM(DATA!D250),"")</f>
        <v/>
      </c>
      <c r="F249" t="str">
        <f t="shared" si="33"/>
        <v/>
      </c>
      <c r="G249">
        <f>A249*N(DATA!E250)</f>
        <v>0</v>
      </c>
      <c r="H249">
        <f>A249*N(DATA!F250)</f>
        <v>0</v>
      </c>
      <c r="I249">
        <f>A249*N(DATA!G250)</f>
        <v>0</v>
      </c>
      <c r="J249">
        <f>A249*N(DATA!H250)</f>
        <v>0</v>
      </c>
      <c r="K249">
        <f t="shared" si="34"/>
        <v>0</v>
      </c>
      <c r="L249">
        <f t="shared" si="35"/>
        <v>0</v>
      </c>
      <c r="M249">
        <f t="shared" si="36"/>
        <v>0</v>
      </c>
      <c r="N249">
        <f t="shared" si="32"/>
        <v>0</v>
      </c>
      <c r="O249">
        <f t="shared" si="37"/>
        <v>0</v>
      </c>
      <c r="P249">
        <f t="shared" si="38"/>
        <v>0</v>
      </c>
      <c r="Q249">
        <f t="shared" si="39"/>
        <v>0</v>
      </c>
      <c r="R249" t="str">
        <f t="shared" si="40"/>
        <v/>
      </c>
    </row>
    <row r="250" spans="1:18" x14ac:dyDescent="0.35">
      <c r="A250">
        <f>IF(AND(DATA!A251&lt;&gt;"",TRIM(DATA!D251)&lt;&gt;""),1,0)</f>
        <v>0</v>
      </c>
      <c r="B250" t="str">
        <f>IF(A250=1,DATA!A251,"")</f>
        <v/>
      </c>
      <c r="C250" t="str">
        <f>IF(A250=1,TRIM(DATA!B251),"")</f>
        <v/>
      </c>
      <c r="D250" t="str">
        <f>IF(A250=1,TRIM(DATA!C251),"")</f>
        <v/>
      </c>
      <c r="E250" t="str">
        <f>IF(A250=1,TRIM(DATA!D251),"")</f>
        <v/>
      </c>
      <c r="F250" t="str">
        <f t="shared" si="33"/>
        <v/>
      </c>
      <c r="G250">
        <f>A250*N(DATA!E251)</f>
        <v>0</v>
      </c>
      <c r="H250">
        <f>A250*N(DATA!F251)</f>
        <v>0</v>
      </c>
      <c r="I250">
        <f>A250*N(DATA!G251)</f>
        <v>0</v>
      </c>
      <c r="J250">
        <f>A250*N(DATA!H251)</f>
        <v>0</v>
      </c>
      <c r="K250">
        <f t="shared" si="34"/>
        <v>0</v>
      </c>
      <c r="L250">
        <f t="shared" si="35"/>
        <v>0</v>
      </c>
      <c r="M250">
        <f t="shared" si="36"/>
        <v>0</v>
      </c>
      <c r="N250">
        <f t="shared" si="32"/>
        <v>0</v>
      </c>
      <c r="O250">
        <f t="shared" si="37"/>
        <v>0</v>
      </c>
      <c r="P250">
        <f t="shared" si="38"/>
        <v>0</v>
      </c>
      <c r="Q250">
        <f t="shared" si="39"/>
        <v>0</v>
      </c>
      <c r="R250" t="str">
        <f t="shared" si="40"/>
        <v/>
      </c>
    </row>
    <row r="251" spans="1:18" x14ac:dyDescent="0.35">
      <c r="A251">
        <f>IF(AND(DATA!A252&lt;&gt;"",TRIM(DATA!D252)&lt;&gt;""),1,0)</f>
        <v>0</v>
      </c>
      <c r="B251" t="str">
        <f>IF(A251=1,DATA!A252,"")</f>
        <v/>
      </c>
      <c r="C251" t="str">
        <f>IF(A251=1,TRIM(DATA!B252),"")</f>
        <v/>
      </c>
      <c r="D251" t="str">
        <f>IF(A251=1,TRIM(DATA!C252),"")</f>
        <v/>
      </c>
      <c r="E251" t="str">
        <f>IF(A251=1,TRIM(DATA!D252),"")</f>
        <v/>
      </c>
      <c r="F251" t="str">
        <f t="shared" si="33"/>
        <v/>
      </c>
      <c r="G251">
        <f>A251*N(DATA!E252)</f>
        <v>0</v>
      </c>
      <c r="H251">
        <f>A251*N(DATA!F252)</f>
        <v>0</v>
      </c>
      <c r="I251">
        <f>A251*N(DATA!G252)</f>
        <v>0</v>
      </c>
      <c r="J251">
        <f>A251*N(DATA!H252)</f>
        <v>0</v>
      </c>
      <c r="K251">
        <f t="shared" si="34"/>
        <v>0</v>
      </c>
      <c r="L251">
        <f t="shared" si="35"/>
        <v>0</v>
      </c>
      <c r="M251">
        <f t="shared" si="36"/>
        <v>0</v>
      </c>
      <c r="N251">
        <f t="shared" si="32"/>
        <v>0</v>
      </c>
      <c r="O251">
        <f t="shared" si="37"/>
        <v>0</v>
      </c>
      <c r="P251">
        <f t="shared" si="38"/>
        <v>0</v>
      </c>
      <c r="Q251">
        <f t="shared" si="39"/>
        <v>0</v>
      </c>
      <c r="R251" t="str">
        <f t="shared" si="40"/>
        <v/>
      </c>
    </row>
    <row r="252" spans="1:18" x14ac:dyDescent="0.35">
      <c r="A252">
        <f>IF(AND(DATA!A253&lt;&gt;"",TRIM(DATA!D253)&lt;&gt;""),1,0)</f>
        <v>0</v>
      </c>
      <c r="B252" t="str">
        <f>IF(A252=1,DATA!A253,"")</f>
        <v/>
      </c>
      <c r="C252" t="str">
        <f>IF(A252=1,TRIM(DATA!B253),"")</f>
        <v/>
      </c>
      <c r="D252" t="str">
        <f>IF(A252=1,TRIM(DATA!C253),"")</f>
        <v/>
      </c>
      <c r="E252" t="str">
        <f>IF(A252=1,TRIM(DATA!D253),"")</f>
        <v/>
      </c>
      <c r="F252" t="str">
        <f t="shared" si="33"/>
        <v/>
      </c>
      <c r="G252">
        <f>A252*N(DATA!E253)</f>
        <v>0</v>
      </c>
      <c r="H252">
        <f>A252*N(DATA!F253)</f>
        <v>0</v>
      </c>
      <c r="I252">
        <f>A252*N(DATA!G253)</f>
        <v>0</v>
      </c>
      <c r="J252">
        <f>A252*N(DATA!H253)</f>
        <v>0</v>
      </c>
      <c r="K252">
        <f t="shared" si="34"/>
        <v>0</v>
      </c>
      <c r="L252">
        <f t="shared" si="35"/>
        <v>0</v>
      </c>
      <c r="M252">
        <f t="shared" si="36"/>
        <v>0</v>
      </c>
      <c r="N252">
        <f t="shared" si="32"/>
        <v>0</v>
      </c>
      <c r="O252">
        <f t="shared" si="37"/>
        <v>0</v>
      </c>
      <c r="P252">
        <f t="shared" si="38"/>
        <v>0</v>
      </c>
      <c r="Q252">
        <f t="shared" si="39"/>
        <v>0</v>
      </c>
      <c r="R252" t="str">
        <f t="shared" si="40"/>
        <v/>
      </c>
    </row>
    <row r="253" spans="1:18" x14ac:dyDescent="0.35">
      <c r="A253">
        <f>IF(AND(DATA!A254&lt;&gt;"",TRIM(DATA!D254)&lt;&gt;""),1,0)</f>
        <v>0</v>
      </c>
      <c r="B253" t="str">
        <f>IF(A253=1,DATA!A254,"")</f>
        <v/>
      </c>
      <c r="C253" t="str">
        <f>IF(A253=1,TRIM(DATA!B254),"")</f>
        <v/>
      </c>
      <c r="D253" t="str">
        <f>IF(A253=1,TRIM(DATA!C254),"")</f>
        <v/>
      </c>
      <c r="E253" t="str">
        <f>IF(A253=1,TRIM(DATA!D254),"")</f>
        <v/>
      </c>
      <c r="F253" t="str">
        <f t="shared" si="33"/>
        <v/>
      </c>
      <c r="G253">
        <f>A253*N(DATA!E254)</f>
        <v>0</v>
      </c>
      <c r="H253">
        <f>A253*N(DATA!F254)</f>
        <v>0</v>
      </c>
      <c r="I253">
        <f>A253*N(DATA!G254)</f>
        <v>0</v>
      </c>
      <c r="J253">
        <f>A253*N(DATA!H254)</f>
        <v>0</v>
      </c>
      <c r="K253">
        <f t="shared" si="34"/>
        <v>0</v>
      </c>
      <c r="L253">
        <f t="shared" si="35"/>
        <v>0</v>
      </c>
      <c r="M253">
        <f t="shared" si="36"/>
        <v>0</v>
      </c>
      <c r="N253">
        <f t="shared" si="32"/>
        <v>0</v>
      </c>
      <c r="O253">
        <f t="shared" si="37"/>
        <v>0</v>
      </c>
      <c r="P253">
        <f t="shared" si="38"/>
        <v>0</v>
      </c>
      <c r="Q253">
        <f t="shared" si="39"/>
        <v>0</v>
      </c>
      <c r="R253" t="str">
        <f t="shared" si="40"/>
        <v/>
      </c>
    </row>
    <row r="254" spans="1:18" x14ac:dyDescent="0.35">
      <c r="A254">
        <f>IF(AND(DATA!A255&lt;&gt;"",TRIM(DATA!D255)&lt;&gt;""),1,0)</f>
        <v>0</v>
      </c>
      <c r="B254" t="str">
        <f>IF(A254=1,DATA!A255,"")</f>
        <v/>
      </c>
      <c r="C254" t="str">
        <f>IF(A254=1,TRIM(DATA!B255),"")</f>
        <v/>
      </c>
      <c r="D254" t="str">
        <f>IF(A254=1,TRIM(DATA!C255),"")</f>
        <v/>
      </c>
      <c r="E254" t="str">
        <f>IF(A254=1,TRIM(DATA!D255),"")</f>
        <v/>
      </c>
      <c r="F254" t="str">
        <f t="shared" si="33"/>
        <v/>
      </c>
      <c r="G254">
        <f>A254*N(DATA!E255)</f>
        <v>0</v>
      </c>
      <c r="H254">
        <f>A254*N(DATA!F255)</f>
        <v>0</v>
      </c>
      <c r="I254">
        <f>A254*N(DATA!G255)</f>
        <v>0</v>
      </c>
      <c r="J254">
        <f>A254*N(DATA!H255)</f>
        <v>0</v>
      </c>
      <c r="K254">
        <f t="shared" si="34"/>
        <v>0</v>
      </c>
      <c r="L254">
        <f t="shared" si="35"/>
        <v>0</v>
      </c>
      <c r="M254">
        <f t="shared" si="36"/>
        <v>0</v>
      </c>
      <c r="N254">
        <f t="shared" si="32"/>
        <v>0</v>
      </c>
      <c r="O254">
        <f t="shared" si="37"/>
        <v>0</v>
      </c>
      <c r="P254">
        <f t="shared" si="38"/>
        <v>0</v>
      </c>
      <c r="Q254">
        <f t="shared" si="39"/>
        <v>0</v>
      </c>
      <c r="R254" t="str">
        <f t="shared" si="40"/>
        <v/>
      </c>
    </row>
    <row r="255" spans="1:18" x14ac:dyDescent="0.35">
      <c r="A255">
        <f>IF(AND(DATA!A256&lt;&gt;"",TRIM(DATA!D256)&lt;&gt;""),1,0)</f>
        <v>0</v>
      </c>
      <c r="B255" t="str">
        <f>IF(A255=1,DATA!A256,"")</f>
        <v/>
      </c>
      <c r="C255" t="str">
        <f>IF(A255=1,TRIM(DATA!B256),"")</f>
        <v/>
      </c>
      <c r="D255" t="str">
        <f>IF(A255=1,TRIM(DATA!C256),"")</f>
        <v/>
      </c>
      <c r="E255" t="str">
        <f>IF(A255=1,TRIM(DATA!D256),"")</f>
        <v/>
      </c>
      <c r="F255" t="str">
        <f t="shared" si="33"/>
        <v/>
      </c>
      <c r="G255">
        <f>A255*N(DATA!E256)</f>
        <v>0</v>
      </c>
      <c r="H255">
        <f>A255*N(DATA!F256)</f>
        <v>0</v>
      </c>
      <c r="I255">
        <f>A255*N(DATA!G256)</f>
        <v>0</v>
      </c>
      <c r="J255">
        <f>A255*N(DATA!H256)</f>
        <v>0</v>
      </c>
      <c r="K255">
        <f t="shared" si="34"/>
        <v>0</v>
      </c>
      <c r="L255">
        <f t="shared" si="35"/>
        <v>0</v>
      </c>
      <c r="M255">
        <f t="shared" si="36"/>
        <v>0</v>
      </c>
      <c r="N255">
        <f t="shared" si="32"/>
        <v>0</v>
      </c>
      <c r="O255">
        <f t="shared" si="37"/>
        <v>0</v>
      </c>
      <c r="P255">
        <f t="shared" si="38"/>
        <v>0</v>
      </c>
      <c r="Q255">
        <f t="shared" si="39"/>
        <v>0</v>
      </c>
      <c r="R255" t="str">
        <f t="shared" si="40"/>
        <v/>
      </c>
    </row>
    <row r="256" spans="1:18" x14ac:dyDescent="0.35">
      <c r="A256">
        <f>IF(AND(DATA!A257&lt;&gt;"",TRIM(DATA!D257)&lt;&gt;""),1,0)</f>
        <v>0</v>
      </c>
      <c r="B256" t="str">
        <f>IF(A256=1,DATA!A257,"")</f>
        <v/>
      </c>
      <c r="C256" t="str">
        <f>IF(A256=1,TRIM(DATA!B257),"")</f>
        <v/>
      </c>
      <c r="D256" t="str">
        <f>IF(A256=1,TRIM(DATA!C257),"")</f>
        <v/>
      </c>
      <c r="E256" t="str">
        <f>IF(A256=1,TRIM(DATA!D257),"")</f>
        <v/>
      </c>
      <c r="F256" t="str">
        <f t="shared" si="33"/>
        <v/>
      </c>
      <c r="G256">
        <f>A256*N(DATA!E257)</f>
        <v>0</v>
      </c>
      <c r="H256">
        <f>A256*N(DATA!F257)</f>
        <v>0</v>
      </c>
      <c r="I256">
        <f>A256*N(DATA!G257)</f>
        <v>0</v>
      </c>
      <c r="J256">
        <f>A256*N(DATA!H257)</f>
        <v>0</v>
      </c>
      <c r="K256">
        <f t="shared" si="34"/>
        <v>0</v>
      </c>
      <c r="L256">
        <f t="shared" si="35"/>
        <v>0</v>
      </c>
      <c r="M256">
        <f t="shared" si="36"/>
        <v>0</v>
      </c>
      <c r="N256">
        <f t="shared" si="32"/>
        <v>0</v>
      </c>
      <c r="O256">
        <f t="shared" si="37"/>
        <v>0</v>
      </c>
      <c r="P256">
        <f t="shared" si="38"/>
        <v>0</v>
      </c>
      <c r="Q256">
        <f t="shared" si="39"/>
        <v>0</v>
      </c>
      <c r="R256" t="str">
        <f t="shared" si="40"/>
        <v/>
      </c>
    </row>
    <row r="257" spans="1:18" x14ac:dyDescent="0.35">
      <c r="A257">
        <f>IF(AND(DATA!A258&lt;&gt;"",TRIM(DATA!D258)&lt;&gt;""),1,0)</f>
        <v>0</v>
      </c>
      <c r="B257" t="str">
        <f>IF(A257=1,DATA!A258,"")</f>
        <v/>
      </c>
      <c r="C257" t="str">
        <f>IF(A257=1,TRIM(DATA!B258),"")</f>
        <v/>
      </c>
      <c r="D257" t="str">
        <f>IF(A257=1,TRIM(DATA!C258),"")</f>
        <v/>
      </c>
      <c r="E257" t="str">
        <f>IF(A257=1,TRIM(DATA!D258),"")</f>
        <v/>
      </c>
      <c r="F257" t="str">
        <f t="shared" si="33"/>
        <v/>
      </c>
      <c r="G257">
        <f>A257*N(DATA!E258)</f>
        <v>0</v>
      </c>
      <c r="H257">
        <f>A257*N(DATA!F258)</f>
        <v>0</v>
      </c>
      <c r="I257">
        <f>A257*N(DATA!G258)</f>
        <v>0</v>
      </c>
      <c r="J257">
        <f>A257*N(DATA!H258)</f>
        <v>0</v>
      </c>
      <c r="K257">
        <f t="shared" si="34"/>
        <v>0</v>
      </c>
      <c r="L257">
        <f t="shared" si="35"/>
        <v>0</v>
      </c>
      <c r="M257">
        <f t="shared" si="36"/>
        <v>0</v>
      </c>
      <c r="N257">
        <f t="shared" si="32"/>
        <v>0</v>
      </c>
      <c r="O257">
        <f t="shared" si="37"/>
        <v>0</v>
      </c>
      <c r="P257">
        <f t="shared" si="38"/>
        <v>0</v>
      </c>
      <c r="Q257">
        <f t="shared" si="39"/>
        <v>0</v>
      </c>
      <c r="R257" t="str">
        <f t="shared" si="40"/>
        <v/>
      </c>
    </row>
    <row r="258" spans="1:18" x14ac:dyDescent="0.35">
      <c r="A258">
        <f>IF(AND(DATA!A259&lt;&gt;"",TRIM(DATA!D259)&lt;&gt;""),1,0)</f>
        <v>0</v>
      </c>
      <c r="B258" t="str">
        <f>IF(A258=1,DATA!A259,"")</f>
        <v/>
      </c>
      <c r="C258" t="str">
        <f>IF(A258=1,TRIM(DATA!B259),"")</f>
        <v/>
      </c>
      <c r="D258" t="str">
        <f>IF(A258=1,TRIM(DATA!C259),"")</f>
        <v/>
      </c>
      <c r="E258" t="str">
        <f>IF(A258=1,TRIM(DATA!D259),"")</f>
        <v/>
      </c>
      <c r="F258" t="str">
        <f t="shared" si="33"/>
        <v/>
      </c>
      <c r="G258">
        <f>A258*N(DATA!E259)</f>
        <v>0</v>
      </c>
      <c r="H258">
        <f>A258*N(DATA!F259)</f>
        <v>0</v>
      </c>
      <c r="I258">
        <f>A258*N(DATA!G259)</f>
        <v>0</v>
      </c>
      <c r="J258">
        <f>A258*N(DATA!H259)</f>
        <v>0</v>
      </c>
      <c r="K258">
        <f t="shared" si="34"/>
        <v>0</v>
      </c>
      <c r="L258">
        <f t="shared" si="35"/>
        <v>0</v>
      </c>
      <c r="M258">
        <f t="shared" si="36"/>
        <v>0</v>
      </c>
      <c r="N258">
        <f t="shared" ref="N258:N321" si="41">A258*IF(F258="EVET",--prm_KKTC,1)*OR(prm_Duzey="Tümü",C258=prm_Duzey)*OR(prm_Fak="Tümü",D258=prm_Fak)*OR(prm_Prog="Tümü",E258=prm_Prog)</f>
        <v>0</v>
      </c>
      <c r="O258">
        <f t="shared" si="37"/>
        <v>0</v>
      </c>
      <c r="P258">
        <f t="shared" si="38"/>
        <v>0</v>
      </c>
      <c r="Q258">
        <f t="shared" si="39"/>
        <v>0</v>
      </c>
      <c r="R258" t="str">
        <f t="shared" si="40"/>
        <v/>
      </c>
    </row>
    <row r="259" spans="1:18" x14ac:dyDescent="0.35">
      <c r="A259">
        <f>IF(AND(DATA!A260&lt;&gt;"",TRIM(DATA!D260)&lt;&gt;""),1,0)</f>
        <v>0</v>
      </c>
      <c r="B259" t="str">
        <f>IF(A259=1,DATA!A260,"")</f>
        <v/>
      </c>
      <c r="C259" t="str">
        <f>IF(A259=1,TRIM(DATA!B260),"")</f>
        <v/>
      </c>
      <c r="D259" t="str">
        <f>IF(A259=1,TRIM(DATA!C260),"")</f>
        <v/>
      </c>
      <c r="E259" t="str">
        <f>IF(A259=1,TRIM(DATA!D260),"")</f>
        <v/>
      </c>
      <c r="F259" t="str">
        <f t="shared" ref="F259:F322" si="42">IF(A259=1,IF(ISNUMBER(SEARCH("KKTC Uyruklu",E259)),"EVET","HAYIR"),"")</f>
        <v/>
      </c>
      <c r="G259">
        <f>A259*N(DATA!E260)</f>
        <v>0</v>
      </c>
      <c r="H259">
        <f>A259*N(DATA!F260)</f>
        <v>0</v>
      </c>
      <c r="I259">
        <f>A259*N(DATA!G260)</f>
        <v>0</v>
      </c>
      <c r="J259">
        <f>A259*N(DATA!H260)</f>
        <v>0</v>
      </c>
      <c r="K259">
        <f t="shared" ref="K259:K322" si="43">G259+I259</f>
        <v>0</v>
      </c>
      <c r="L259">
        <f t="shared" ref="L259:L322" si="44">H259+J259</f>
        <v>0</v>
      </c>
      <c r="M259">
        <f t="shared" ref="M259:M322" si="45">MAX(0,K259-L259)</f>
        <v>0</v>
      </c>
      <c r="N259">
        <f t="shared" si="41"/>
        <v>0</v>
      </c>
      <c r="O259">
        <f t="shared" ref="O259:O322" si="46">N259*(K259&gt;0)*(L259&gt;=K259)</f>
        <v>0</v>
      </c>
      <c r="P259">
        <f t="shared" ref="P259:P322" si="47">N259*(K259&gt;0)*(L259=0)</f>
        <v>0</v>
      </c>
      <c r="Q259">
        <f t="shared" ref="Q259:Q322" si="48">N259*(F259="EVET")</f>
        <v>0</v>
      </c>
      <c r="R259" t="str">
        <f t="shared" ref="R259:R322" si="49">IF(D259="","",SUBSTITUTE(SUBSTITUTE(SUBSTITUTE(SUBSTITUTE(SUBSTITUTE(SUBSTITUTE(D259,"İKTİSADİ VE İDARİ BİLİMLER FAKÜLTESİ","İİBF"),"ORGANİZE SANAYİ BÖLGESİ","OSB"),"MESLEK YÜKSEKOKULU","MYO"),"UYGULAMALI BİLİMLER","UB"),"FAKÜLTESİ","FAK."),"YÜKSEKOKULU","YO"))</f>
        <v/>
      </c>
    </row>
    <row r="260" spans="1:18" x14ac:dyDescent="0.35">
      <c r="A260">
        <f>IF(AND(DATA!A261&lt;&gt;"",TRIM(DATA!D261)&lt;&gt;""),1,0)</f>
        <v>0</v>
      </c>
      <c r="B260" t="str">
        <f>IF(A260=1,DATA!A261,"")</f>
        <v/>
      </c>
      <c r="C260" t="str">
        <f>IF(A260=1,TRIM(DATA!B261),"")</f>
        <v/>
      </c>
      <c r="D260" t="str">
        <f>IF(A260=1,TRIM(DATA!C261),"")</f>
        <v/>
      </c>
      <c r="E260" t="str">
        <f>IF(A260=1,TRIM(DATA!D261),"")</f>
        <v/>
      </c>
      <c r="F260" t="str">
        <f t="shared" si="42"/>
        <v/>
      </c>
      <c r="G260">
        <f>A260*N(DATA!E261)</f>
        <v>0</v>
      </c>
      <c r="H260">
        <f>A260*N(DATA!F261)</f>
        <v>0</v>
      </c>
      <c r="I260">
        <f>A260*N(DATA!G261)</f>
        <v>0</v>
      </c>
      <c r="J260">
        <f>A260*N(DATA!H261)</f>
        <v>0</v>
      </c>
      <c r="K260">
        <f t="shared" si="43"/>
        <v>0</v>
      </c>
      <c r="L260">
        <f t="shared" si="44"/>
        <v>0</v>
      </c>
      <c r="M260">
        <f t="shared" si="45"/>
        <v>0</v>
      </c>
      <c r="N260">
        <f t="shared" si="41"/>
        <v>0</v>
      </c>
      <c r="O260">
        <f t="shared" si="46"/>
        <v>0</v>
      </c>
      <c r="P260">
        <f t="shared" si="47"/>
        <v>0</v>
      </c>
      <c r="Q260">
        <f t="shared" si="48"/>
        <v>0</v>
      </c>
      <c r="R260" t="str">
        <f t="shared" si="49"/>
        <v/>
      </c>
    </row>
    <row r="261" spans="1:18" x14ac:dyDescent="0.35">
      <c r="A261">
        <f>IF(AND(DATA!A262&lt;&gt;"",TRIM(DATA!D262)&lt;&gt;""),1,0)</f>
        <v>0</v>
      </c>
      <c r="B261" t="str">
        <f>IF(A261=1,DATA!A262,"")</f>
        <v/>
      </c>
      <c r="C261" t="str">
        <f>IF(A261=1,TRIM(DATA!B262),"")</f>
        <v/>
      </c>
      <c r="D261" t="str">
        <f>IF(A261=1,TRIM(DATA!C262),"")</f>
        <v/>
      </c>
      <c r="E261" t="str">
        <f>IF(A261=1,TRIM(DATA!D262),"")</f>
        <v/>
      </c>
      <c r="F261" t="str">
        <f t="shared" si="42"/>
        <v/>
      </c>
      <c r="G261">
        <f>A261*N(DATA!E262)</f>
        <v>0</v>
      </c>
      <c r="H261">
        <f>A261*N(DATA!F262)</f>
        <v>0</v>
      </c>
      <c r="I261">
        <f>A261*N(DATA!G262)</f>
        <v>0</v>
      </c>
      <c r="J261">
        <f>A261*N(DATA!H262)</f>
        <v>0</v>
      </c>
      <c r="K261">
        <f t="shared" si="43"/>
        <v>0</v>
      </c>
      <c r="L261">
        <f t="shared" si="44"/>
        <v>0</v>
      </c>
      <c r="M261">
        <f t="shared" si="45"/>
        <v>0</v>
      </c>
      <c r="N261">
        <f t="shared" si="41"/>
        <v>0</v>
      </c>
      <c r="O261">
        <f t="shared" si="46"/>
        <v>0</v>
      </c>
      <c r="P261">
        <f t="shared" si="47"/>
        <v>0</v>
      </c>
      <c r="Q261">
        <f t="shared" si="48"/>
        <v>0</v>
      </c>
      <c r="R261" t="str">
        <f t="shared" si="49"/>
        <v/>
      </c>
    </row>
    <row r="262" spans="1:18" x14ac:dyDescent="0.35">
      <c r="A262">
        <f>IF(AND(DATA!A263&lt;&gt;"",TRIM(DATA!D263)&lt;&gt;""),1,0)</f>
        <v>0</v>
      </c>
      <c r="B262" t="str">
        <f>IF(A262=1,DATA!A263,"")</f>
        <v/>
      </c>
      <c r="C262" t="str">
        <f>IF(A262=1,TRIM(DATA!B263),"")</f>
        <v/>
      </c>
      <c r="D262" t="str">
        <f>IF(A262=1,TRIM(DATA!C263),"")</f>
        <v/>
      </c>
      <c r="E262" t="str">
        <f>IF(A262=1,TRIM(DATA!D263),"")</f>
        <v/>
      </c>
      <c r="F262" t="str">
        <f t="shared" si="42"/>
        <v/>
      </c>
      <c r="G262">
        <f>A262*N(DATA!E263)</f>
        <v>0</v>
      </c>
      <c r="H262">
        <f>A262*N(DATA!F263)</f>
        <v>0</v>
      </c>
      <c r="I262">
        <f>A262*N(DATA!G263)</f>
        <v>0</v>
      </c>
      <c r="J262">
        <f>A262*N(DATA!H263)</f>
        <v>0</v>
      </c>
      <c r="K262">
        <f t="shared" si="43"/>
        <v>0</v>
      </c>
      <c r="L262">
        <f t="shared" si="44"/>
        <v>0</v>
      </c>
      <c r="M262">
        <f t="shared" si="45"/>
        <v>0</v>
      </c>
      <c r="N262">
        <f t="shared" si="41"/>
        <v>0</v>
      </c>
      <c r="O262">
        <f t="shared" si="46"/>
        <v>0</v>
      </c>
      <c r="P262">
        <f t="shared" si="47"/>
        <v>0</v>
      </c>
      <c r="Q262">
        <f t="shared" si="48"/>
        <v>0</v>
      </c>
      <c r="R262" t="str">
        <f t="shared" si="49"/>
        <v/>
      </c>
    </row>
    <row r="263" spans="1:18" x14ac:dyDescent="0.35">
      <c r="A263">
        <f>IF(AND(DATA!A264&lt;&gt;"",TRIM(DATA!D264)&lt;&gt;""),1,0)</f>
        <v>0</v>
      </c>
      <c r="B263" t="str">
        <f>IF(A263=1,DATA!A264,"")</f>
        <v/>
      </c>
      <c r="C263" t="str">
        <f>IF(A263=1,TRIM(DATA!B264),"")</f>
        <v/>
      </c>
      <c r="D263" t="str">
        <f>IF(A263=1,TRIM(DATA!C264),"")</f>
        <v/>
      </c>
      <c r="E263" t="str">
        <f>IF(A263=1,TRIM(DATA!D264),"")</f>
        <v/>
      </c>
      <c r="F263" t="str">
        <f t="shared" si="42"/>
        <v/>
      </c>
      <c r="G263">
        <f>A263*N(DATA!E264)</f>
        <v>0</v>
      </c>
      <c r="H263">
        <f>A263*N(DATA!F264)</f>
        <v>0</v>
      </c>
      <c r="I263">
        <f>A263*N(DATA!G264)</f>
        <v>0</v>
      </c>
      <c r="J263">
        <f>A263*N(DATA!H264)</f>
        <v>0</v>
      </c>
      <c r="K263">
        <f t="shared" si="43"/>
        <v>0</v>
      </c>
      <c r="L263">
        <f t="shared" si="44"/>
        <v>0</v>
      </c>
      <c r="M263">
        <f t="shared" si="45"/>
        <v>0</v>
      </c>
      <c r="N263">
        <f t="shared" si="41"/>
        <v>0</v>
      </c>
      <c r="O263">
        <f t="shared" si="46"/>
        <v>0</v>
      </c>
      <c r="P263">
        <f t="shared" si="47"/>
        <v>0</v>
      </c>
      <c r="Q263">
        <f t="shared" si="48"/>
        <v>0</v>
      </c>
      <c r="R263" t="str">
        <f t="shared" si="49"/>
        <v/>
      </c>
    </row>
    <row r="264" spans="1:18" x14ac:dyDescent="0.35">
      <c r="A264">
        <f>IF(AND(DATA!A265&lt;&gt;"",TRIM(DATA!D265)&lt;&gt;""),1,0)</f>
        <v>0</v>
      </c>
      <c r="B264" t="str">
        <f>IF(A264=1,DATA!A265,"")</f>
        <v/>
      </c>
      <c r="C264" t="str">
        <f>IF(A264=1,TRIM(DATA!B265),"")</f>
        <v/>
      </c>
      <c r="D264" t="str">
        <f>IF(A264=1,TRIM(DATA!C265),"")</f>
        <v/>
      </c>
      <c r="E264" t="str">
        <f>IF(A264=1,TRIM(DATA!D265),"")</f>
        <v/>
      </c>
      <c r="F264" t="str">
        <f t="shared" si="42"/>
        <v/>
      </c>
      <c r="G264">
        <f>A264*N(DATA!E265)</f>
        <v>0</v>
      </c>
      <c r="H264">
        <f>A264*N(DATA!F265)</f>
        <v>0</v>
      </c>
      <c r="I264">
        <f>A264*N(DATA!G265)</f>
        <v>0</v>
      </c>
      <c r="J264">
        <f>A264*N(DATA!H265)</f>
        <v>0</v>
      </c>
      <c r="K264">
        <f t="shared" si="43"/>
        <v>0</v>
      </c>
      <c r="L264">
        <f t="shared" si="44"/>
        <v>0</v>
      </c>
      <c r="M264">
        <f t="shared" si="45"/>
        <v>0</v>
      </c>
      <c r="N264">
        <f t="shared" si="41"/>
        <v>0</v>
      </c>
      <c r="O264">
        <f t="shared" si="46"/>
        <v>0</v>
      </c>
      <c r="P264">
        <f t="shared" si="47"/>
        <v>0</v>
      </c>
      <c r="Q264">
        <f t="shared" si="48"/>
        <v>0</v>
      </c>
      <c r="R264" t="str">
        <f t="shared" si="49"/>
        <v/>
      </c>
    </row>
    <row r="265" spans="1:18" x14ac:dyDescent="0.35">
      <c r="A265">
        <f>IF(AND(DATA!A266&lt;&gt;"",TRIM(DATA!D266)&lt;&gt;""),1,0)</f>
        <v>0</v>
      </c>
      <c r="B265" t="str">
        <f>IF(A265=1,DATA!A266,"")</f>
        <v/>
      </c>
      <c r="C265" t="str">
        <f>IF(A265=1,TRIM(DATA!B266),"")</f>
        <v/>
      </c>
      <c r="D265" t="str">
        <f>IF(A265=1,TRIM(DATA!C266),"")</f>
        <v/>
      </c>
      <c r="E265" t="str">
        <f>IF(A265=1,TRIM(DATA!D266),"")</f>
        <v/>
      </c>
      <c r="F265" t="str">
        <f t="shared" si="42"/>
        <v/>
      </c>
      <c r="G265">
        <f>A265*N(DATA!E266)</f>
        <v>0</v>
      </c>
      <c r="H265">
        <f>A265*N(DATA!F266)</f>
        <v>0</v>
      </c>
      <c r="I265">
        <f>A265*N(DATA!G266)</f>
        <v>0</v>
      </c>
      <c r="J265">
        <f>A265*N(DATA!H266)</f>
        <v>0</v>
      </c>
      <c r="K265">
        <f t="shared" si="43"/>
        <v>0</v>
      </c>
      <c r="L265">
        <f t="shared" si="44"/>
        <v>0</v>
      </c>
      <c r="M265">
        <f t="shared" si="45"/>
        <v>0</v>
      </c>
      <c r="N265">
        <f t="shared" si="41"/>
        <v>0</v>
      </c>
      <c r="O265">
        <f t="shared" si="46"/>
        <v>0</v>
      </c>
      <c r="P265">
        <f t="shared" si="47"/>
        <v>0</v>
      </c>
      <c r="Q265">
        <f t="shared" si="48"/>
        <v>0</v>
      </c>
      <c r="R265" t="str">
        <f t="shared" si="49"/>
        <v/>
      </c>
    </row>
    <row r="266" spans="1:18" x14ac:dyDescent="0.35">
      <c r="A266">
        <f>IF(AND(DATA!A267&lt;&gt;"",TRIM(DATA!D267)&lt;&gt;""),1,0)</f>
        <v>0</v>
      </c>
      <c r="B266" t="str">
        <f>IF(A266=1,DATA!A267,"")</f>
        <v/>
      </c>
      <c r="C266" t="str">
        <f>IF(A266=1,TRIM(DATA!B267),"")</f>
        <v/>
      </c>
      <c r="D266" t="str">
        <f>IF(A266=1,TRIM(DATA!C267),"")</f>
        <v/>
      </c>
      <c r="E266" t="str">
        <f>IF(A266=1,TRIM(DATA!D267),"")</f>
        <v/>
      </c>
      <c r="F266" t="str">
        <f t="shared" si="42"/>
        <v/>
      </c>
      <c r="G266">
        <f>A266*N(DATA!E267)</f>
        <v>0</v>
      </c>
      <c r="H266">
        <f>A266*N(DATA!F267)</f>
        <v>0</v>
      </c>
      <c r="I266">
        <f>A266*N(DATA!G267)</f>
        <v>0</v>
      </c>
      <c r="J266">
        <f>A266*N(DATA!H267)</f>
        <v>0</v>
      </c>
      <c r="K266">
        <f t="shared" si="43"/>
        <v>0</v>
      </c>
      <c r="L266">
        <f t="shared" si="44"/>
        <v>0</v>
      </c>
      <c r="M266">
        <f t="shared" si="45"/>
        <v>0</v>
      </c>
      <c r="N266">
        <f t="shared" si="41"/>
        <v>0</v>
      </c>
      <c r="O266">
        <f t="shared" si="46"/>
        <v>0</v>
      </c>
      <c r="P266">
        <f t="shared" si="47"/>
        <v>0</v>
      </c>
      <c r="Q266">
        <f t="shared" si="48"/>
        <v>0</v>
      </c>
      <c r="R266" t="str">
        <f t="shared" si="49"/>
        <v/>
      </c>
    </row>
    <row r="267" spans="1:18" x14ac:dyDescent="0.35">
      <c r="A267">
        <f>IF(AND(DATA!A268&lt;&gt;"",TRIM(DATA!D268)&lt;&gt;""),1,0)</f>
        <v>0</v>
      </c>
      <c r="B267" t="str">
        <f>IF(A267=1,DATA!A268,"")</f>
        <v/>
      </c>
      <c r="C267" t="str">
        <f>IF(A267=1,TRIM(DATA!B268),"")</f>
        <v/>
      </c>
      <c r="D267" t="str">
        <f>IF(A267=1,TRIM(DATA!C268),"")</f>
        <v/>
      </c>
      <c r="E267" t="str">
        <f>IF(A267=1,TRIM(DATA!D268),"")</f>
        <v/>
      </c>
      <c r="F267" t="str">
        <f t="shared" si="42"/>
        <v/>
      </c>
      <c r="G267">
        <f>A267*N(DATA!E268)</f>
        <v>0</v>
      </c>
      <c r="H267">
        <f>A267*N(DATA!F268)</f>
        <v>0</v>
      </c>
      <c r="I267">
        <f>A267*N(DATA!G268)</f>
        <v>0</v>
      </c>
      <c r="J267">
        <f>A267*N(DATA!H268)</f>
        <v>0</v>
      </c>
      <c r="K267">
        <f t="shared" si="43"/>
        <v>0</v>
      </c>
      <c r="L267">
        <f t="shared" si="44"/>
        <v>0</v>
      </c>
      <c r="M267">
        <f t="shared" si="45"/>
        <v>0</v>
      </c>
      <c r="N267">
        <f t="shared" si="41"/>
        <v>0</v>
      </c>
      <c r="O267">
        <f t="shared" si="46"/>
        <v>0</v>
      </c>
      <c r="P267">
        <f t="shared" si="47"/>
        <v>0</v>
      </c>
      <c r="Q267">
        <f t="shared" si="48"/>
        <v>0</v>
      </c>
      <c r="R267" t="str">
        <f t="shared" si="49"/>
        <v/>
      </c>
    </row>
    <row r="268" spans="1:18" x14ac:dyDescent="0.35">
      <c r="A268">
        <f>IF(AND(DATA!A269&lt;&gt;"",TRIM(DATA!D269)&lt;&gt;""),1,0)</f>
        <v>0</v>
      </c>
      <c r="B268" t="str">
        <f>IF(A268=1,DATA!A269,"")</f>
        <v/>
      </c>
      <c r="C268" t="str">
        <f>IF(A268=1,TRIM(DATA!B269),"")</f>
        <v/>
      </c>
      <c r="D268" t="str">
        <f>IF(A268=1,TRIM(DATA!C269),"")</f>
        <v/>
      </c>
      <c r="E268" t="str">
        <f>IF(A268=1,TRIM(DATA!D269),"")</f>
        <v/>
      </c>
      <c r="F268" t="str">
        <f t="shared" si="42"/>
        <v/>
      </c>
      <c r="G268">
        <f>A268*N(DATA!E269)</f>
        <v>0</v>
      </c>
      <c r="H268">
        <f>A268*N(DATA!F269)</f>
        <v>0</v>
      </c>
      <c r="I268">
        <f>A268*N(DATA!G269)</f>
        <v>0</v>
      </c>
      <c r="J268">
        <f>A268*N(DATA!H269)</f>
        <v>0</v>
      </c>
      <c r="K268">
        <f t="shared" si="43"/>
        <v>0</v>
      </c>
      <c r="L268">
        <f t="shared" si="44"/>
        <v>0</v>
      </c>
      <c r="M268">
        <f t="shared" si="45"/>
        <v>0</v>
      </c>
      <c r="N268">
        <f t="shared" si="41"/>
        <v>0</v>
      </c>
      <c r="O268">
        <f t="shared" si="46"/>
        <v>0</v>
      </c>
      <c r="P268">
        <f t="shared" si="47"/>
        <v>0</v>
      </c>
      <c r="Q268">
        <f t="shared" si="48"/>
        <v>0</v>
      </c>
      <c r="R268" t="str">
        <f t="shared" si="49"/>
        <v/>
      </c>
    </row>
    <row r="269" spans="1:18" x14ac:dyDescent="0.35">
      <c r="A269">
        <f>IF(AND(DATA!A270&lt;&gt;"",TRIM(DATA!D270)&lt;&gt;""),1,0)</f>
        <v>0</v>
      </c>
      <c r="B269" t="str">
        <f>IF(A269=1,DATA!A270,"")</f>
        <v/>
      </c>
      <c r="C269" t="str">
        <f>IF(A269=1,TRIM(DATA!B270),"")</f>
        <v/>
      </c>
      <c r="D269" t="str">
        <f>IF(A269=1,TRIM(DATA!C270),"")</f>
        <v/>
      </c>
      <c r="E269" t="str">
        <f>IF(A269=1,TRIM(DATA!D270),"")</f>
        <v/>
      </c>
      <c r="F269" t="str">
        <f t="shared" si="42"/>
        <v/>
      </c>
      <c r="G269">
        <f>A269*N(DATA!E270)</f>
        <v>0</v>
      </c>
      <c r="H269">
        <f>A269*N(DATA!F270)</f>
        <v>0</v>
      </c>
      <c r="I269">
        <f>A269*N(DATA!G270)</f>
        <v>0</v>
      </c>
      <c r="J269">
        <f>A269*N(DATA!H270)</f>
        <v>0</v>
      </c>
      <c r="K269">
        <f t="shared" si="43"/>
        <v>0</v>
      </c>
      <c r="L269">
        <f t="shared" si="44"/>
        <v>0</v>
      </c>
      <c r="M269">
        <f t="shared" si="45"/>
        <v>0</v>
      </c>
      <c r="N269">
        <f t="shared" si="41"/>
        <v>0</v>
      </c>
      <c r="O269">
        <f t="shared" si="46"/>
        <v>0</v>
      </c>
      <c r="P269">
        <f t="shared" si="47"/>
        <v>0</v>
      </c>
      <c r="Q269">
        <f t="shared" si="48"/>
        <v>0</v>
      </c>
      <c r="R269" t="str">
        <f t="shared" si="49"/>
        <v/>
      </c>
    </row>
    <row r="270" spans="1:18" x14ac:dyDescent="0.35">
      <c r="A270">
        <f>IF(AND(DATA!A271&lt;&gt;"",TRIM(DATA!D271)&lt;&gt;""),1,0)</f>
        <v>0</v>
      </c>
      <c r="B270" t="str">
        <f>IF(A270=1,DATA!A271,"")</f>
        <v/>
      </c>
      <c r="C270" t="str">
        <f>IF(A270=1,TRIM(DATA!B271),"")</f>
        <v/>
      </c>
      <c r="D270" t="str">
        <f>IF(A270=1,TRIM(DATA!C271),"")</f>
        <v/>
      </c>
      <c r="E270" t="str">
        <f>IF(A270=1,TRIM(DATA!D271),"")</f>
        <v/>
      </c>
      <c r="F270" t="str">
        <f t="shared" si="42"/>
        <v/>
      </c>
      <c r="G270">
        <f>A270*N(DATA!E271)</f>
        <v>0</v>
      </c>
      <c r="H270">
        <f>A270*N(DATA!F271)</f>
        <v>0</v>
      </c>
      <c r="I270">
        <f>A270*N(DATA!G271)</f>
        <v>0</v>
      </c>
      <c r="J270">
        <f>A270*N(DATA!H271)</f>
        <v>0</v>
      </c>
      <c r="K270">
        <f t="shared" si="43"/>
        <v>0</v>
      </c>
      <c r="L270">
        <f t="shared" si="44"/>
        <v>0</v>
      </c>
      <c r="M270">
        <f t="shared" si="45"/>
        <v>0</v>
      </c>
      <c r="N270">
        <f t="shared" si="41"/>
        <v>0</v>
      </c>
      <c r="O270">
        <f t="shared" si="46"/>
        <v>0</v>
      </c>
      <c r="P270">
        <f t="shared" si="47"/>
        <v>0</v>
      </c>
      <c r="Q270">
        <f t="shared" si="48"/>
        <v>0</v>
      </c>
      <c r="R270" t="str">
        <f t="shared" si="49"/>
        <v/>
      </c>
    </row>
    <row r="271" spans="1:18" x14ac:dyDescent="0.35">
      <c r="A271">
        <f>IF(AND(DATA!A272&lt;&gt;"",TRIM(DATA!D272)&lt;&gt;""),1,0)</f>
        <v>0</v>
      </c>
      <c r="B271" t="str">
        <f>IF(A271=1,DATA!A272,"")</f>
        <v/>
      </c>
      <c r="C271" t="str">
        <f>IF(A271=1,TRIM(DATA!B272),"")</f>
        <v/>
      </c>
      <c r="D271" t="str">
        <f>IF(A271=1,TRIM(DATA!C272),"")</f>
        <v/>
      </c>
      <c r="E271" t="str">
        <f>IF(A271=1,TRIM(DATA!D272),"")</f>
        <v/>
      </c>
      <c r="F271" t="str">
        <f t="shared" si="42"/>
        <v/>
      </c>
      <c r="G271">
        <f>A271*N(DATA!E272)</f>
        <v>0</v>
      </c>
      <c r="H271">
        <f>A271*N(DATA!F272)</f>
        <v>0</v>
      </c>
      <c r="I271">
        <f>A271*N(DATA!G272)</f>
        <v>0</v>
      </c>
      <c r="J271">
        <f>A271*N(DATA!H272)</f>
        <v>0</v>
      </c>
      <c r="K271">
        <f t="shared" si="43"/>
        <v>0</v>
      </c>
      <c r="L271">
        <f t="shared" si="44"/>
        <v>0</v>
      </c>
      <c r="M271">
        <f t="shared" si="45"/>
        <v>0</v>
      </c>
      <c r="N271">
        <f t="shared" si="41"/>
        <v>0</v>
      </c>
      <c r="O271">
        <f t="shared" si="46"/>
        <v>0</v>
      </c>
      <c r="P271">
        <f t="shared" si="47"/>
        <v>0</v>
      </c>
      <c r="Q271">
        <f t="shared" si="48"/>
        <v>0</v>
      </c>
      <c r="R271" t="str">
        <f t="shared" si="49"/>
        <v/>
      </c>
    </row>
    <row r="272" spans="1:18" x14ac:dyDescent="0.35">
      <c r="A272">
        <f>IF(AND(DATA!A273&lt;&gt;"",TRIM(DATA!D273)&lt;&gt;""),1,0)</f>
        <v>0</v>
      </c>
      <c r="B272" t="str">
        <f>IF(A272=1,DATA!A273,"")</f>
        <v/>
      </c>
      <c r="C272" t="str">
        <f>IF(A272=1,TRIM(DATA!B273),"")</f>
        <v/>
      </c>
      <c r="D272" t="str">
        <f>IF(A272=1,TRIM(DATA!C273),"")</f>
        <v/>
      </c>
      <c r="E272" t="str">
        <f>IF(A272=1,TRIM(DATA!D273),"")</f>
        <v/>
      </c>
      <c r="F272" t="str">
        <f t="shared" si="42"/>
        <v/>
      </c>
      <c r="G272">
        <f>A272*N(DATA!E273)</f>
        <v>0</v>
      </c>
      <c r="H272">
        <f>A272*N(DATA!F273)</f>
        <v>0</v>
      </c>
      <c r="I272">
        <f>A272*N(DATA!G273)</f>
        <v>0</v>
      </c>
      <c r="J272">
        <f>A272*N(DATA!H273)</f>
        <v>0</v>
      </c>
      <c r="K272">
        <f t="shared" si="43"/>
        <v>0</v>
      </c>
      <c r="L272">
        <f t="shared" si="44"/>
        <v>0</v>
      </c>
      <c r="M272">
        <f t="shared" si="45"/>
        <v>0</v>
      </c>
      <c r="N272">
        <f t="shared" si="41"/>
        <v>0</v>
      </c>
      <c r="O272">
        <f t="shared" si="46"/>
        <v>0</v>
      </c>
      <c r="P272">
        <f t="shared" si="47"/>
        <v>0</v>
      </c>
      <c r="Q272">
        <f t="shared" si="48"/>
        <v>0</v>
      </c>
      <c r="R272" t="str">
        <f t="shared" si="49"/>
        <v/>
      </c>
    </row>
    <row r="273" spans="1:18" x14ac:dyDescent="0.35">
      <c r="A273">
        <f>IF(AND(DATA!A274&lt;&gt;"",TRIM(DATA!D274)&lt;&gt;""),1,0)</f>
        <v>0</v>
      </c>
      <c r="B273" t="str">
        <f>IF(A273=1,DATA!A274,"")</f>
        <v/>
      </c>
      <c r="C273" t="str">
        <f>IF(A273=1,TRIM(DATA!B274),"")</f>
        <v/>
      </c>
      <c r="D273" t="str">
        <f>IF(A273=1,TRIM(DATA!C274),"")</f>
        <v/>
      </c>
      <c r="E273" t="str">
        <f>IF(A273=1,TRIM(DATA!D274),"")</f>
        <v/>
      </c>
      <c r="F273" t="str">
        <f t="shared" si="42"/>
        <v/>
      </c>
      <c r="G273">
        <f>A273*N(DATA!E274)</f>
        <v>0</v>
      </c>
      <c r="H273">
        <f>A273*N(DATA!F274)</f>
        <v>0</v>
      </c>
      <c r="I273">
        <f>A273*N(DATA!G274)</f>
        <v>0</v>
      </c>
      <c r="J273">
        <f>A273*N(DATA!H274)</f>
        <v>0</v>
      </c>
      <c r="K273">
        <f t="shared" si="43"/>
        <v>0</v>
      </c>
      <c r="L273">
        <f t="shared" si="44"/>
        <v>0</v>
      </c>
      <c r="M273">
        <f t="shared" si="45"/>
        <v>0</v>
      </c>
      <c r="N273">
        <f t="shared" si="41"/>
        <v>0</v>
      </c>
      <c r="O273">
        <f t="shared" si="46"/>
        <v>0</v>
      </c>
      <c r="P273">
        <f t="shared" si="47"/>
        <v>0</v>
      </c>
      <c r="Q273">
        <f t="shared" si="48"/>
        <v>0</v>
      </c>
      <c r="R273" t="str">
        <f t="shared" si="49"/>
        <v/>
      </c>
    </row>
    <row r="274" spans="1:18" x14ac:dyDescent="0.35">
      <c r="A274">
        <f>IF(AND(DATA!A275&lt;&gt;"",TRIM(DATA!D275)&lt;&gt;""),1,0)</f>
        <v>0</v>
      </c>
      <c r="B274" t="str">
        <f>IF(A274=1,DATA!A275,"")</f>
        <v/>
      </c>
      <c r="C274" t="str">
        <f>IF(A274=1,TRIM(DATA!B275),"")</f>
        <v/>
      </c>
      <c r="D274" t="str">
        <f>IF(A274=1,TRIM(DATA!C275),"")</f>
        <v/>
      </c>
      <c r="E274" t="str">
        <f>IF(A274=1,TRIM(DATA!D275),"")</f>
        <v/>
      </c>
      <c r="F274" t="str">
        <f t="shared" si="42"/>
        <v/>
      </c>
      <c r="G274">
        <f>A274*N(DATA!E275)</f>
        <v>0</v>
      </c>
      <c r="H274">
        <f>A274*N(DATA!F275)</f>
        <v>0</v>
      </c>
      <c r="I274">
        <f>A274*N(DATA!G275)</f>
        <v>0</v>
      </c>
      <c r="J274">
        <f>A274*N(DATA!H275)</f>
        <v>0</v>
      </c>
      <c r="K274">
        <f t="shared" si="43"/>
        <v>0</v>
      </c>
      <c r="L274">
        <f t="shared" si="44"/>
        <v>0</v>
      </c>
      <c r="M274">
        <f t="shared" si="45"/>
        <v>0</v>
      </c>
      <c r="N274">
        <f t="shared" si="41"/>
        <v>0</v>
      </c>
      <c r="O274">
        <f t="shared" si="46"/>
        <v>0</v>
      </c>
      <c r="P274">
        <f t="shared" si="47"/>
        <v>0</v>
      </c>
      <c r="Q274">
        <f t="shared" si="48"/>
        <v>0</v>
      </c>
      <c r="R274" t="str">
        <f t="shared" si="49"/>
        <v/>
      </c>
    </row>
    <row r="275" spans="1:18" x14ac:dyDescent="0.35">
      <c r="A275">
        <f>IF(AND(DATA!A276&lt;&gt;"",TRIM(DATA!D276)&lt;&gt;""),1,0)</f>
        <v>0</v>
      </c>
      <c r="B275" t="str">
        <f>IF(A275=1,DATA!A276,"")</f>
        <v/>
      </c>
      <c r="C275" t="str">
        <f>IF(A275=1,TRIM(DATA!B276),"")</f>
        <v/>
      </c>
      <c r="D275" t="str">
        <f>IF(A275=1,TRIM(DATA!C276),"")</f>
        <v/>
      </c>
      <c r="E275" t="str">
        <f>IF(A275=1,TRIM(DATA!D276),"")</f>
        <v/>
      </c>
      <c r="F275" t="str">
        <f t="shared" si="42"/>
        <v/>
      </c>
      <c r="G275">
        <f>A275*N(DATA!E276)</f>
        <v>0</v>
      </c>
      <c r="H275">
        <f>A275*N(DATA!F276)</f>
        <v>0</v>
      </c>
      <c r="I275">
        <f>A275*N(DATA!G276)</f>
        <v>0</v>
      </c>
      <c r="J275">
        <f>A275*N(DATA!H276)</f>
        <v>0</v>
      </c>
      <c r="K275">
        <f t="shared" si="43"/>
        <v>0</v>
      </c>
      <c r="L275">
        <f t="shared" si="44"/>
        <v>0</v>
      </c>
      <c r="M275">
        <f t="shared" si="45"/>
        <v>0</v>
      </c>
      <c r="N275">
        <f t="shared" si="41"/>
        <v>0</v>
      </c>
      <c r="O275">
        <f t="shared" si="46"/>
        <v>0</v>
      </c>
      <c r="P275">
        <f t="shared" si="47"/>
        <v>0</v>
      </c>
      <c r="Q275">
        <f t="shared" si="48"/>
        <v>0</v>
      </c>
      <c r="R275" t="str">
        <f t="shared" si="49"/>
        <v/>
      </c>
    </row>
    <row r="276" spans="1:18" x14ac:dyDescent="0.35">
      <c r="A276">
        <f>IF(AND(DATA!A277&lt;&gt;"",TRIM(DATA!D277)&lt;&gt;""),1,0)</f>
        <v>0</v>
      </c>
      <c r="B276" t="str">
        <f>IF(A276=1,DATA!A277,"")</f>
        <v/>
      </c>
      <c r="C276" t="str">
        <f>IF(A276=1,TRIM(DATA!B277),"")</f>
        <v/>
      </c>
      <c r="D276" t="str">
        <f>IF(A276=1,TRIM(DATA!C277),"")</f>
        <v/>
      </c>
      <c r="E276" t="str">
        <f>IF(A276=1,TRIM(DATA!D277),"")</f>
        <v/>
      </c>
      <c r="F276" t="str">
        <f t="shared" si="42"/>
        <v/>
      </c>
      <c r="G276">
        <f>A276*N(DATA!E277)</f>
        <v>0</v>
      </c>
      <c r="H276">
        <f>A276*N(DATA!F277)</f>
        <v>0</v>
      </c>
      <c r="I276">
        <f>A276*N(DATA!G277)</f>
        <v>0</v>
      </c>
      <c r="J276">
        <f>A276*N(DATA!H277)</f>
        <v>0</v>
      </c>
      <c r="K276">
        <f t="shared" si="43"/>
        <v>0</v>
      </c>
      <c r="L276">
        <f t="shared" si="44"/>
        <v>0</v>
      </c>
      <c r="M276">
        <f t="shared" si="45"/>
        <v>0</v>
      </c>
      <c r="N276">
        <f t="shared" si="41"/>
        <v>0</v>
      </c>
      <c r="O276">
        <f t="shared" si="46"/>
        <v>0</v>
      </c>
      <c r="P276">
        <f t="shared" si="47"/>
        <v>0</v>
      </c>
      <c r="Q276">
        <f t="shared" si="48"/>
        <v>0</v>
      </c>
      <c r="R276" t="str">
        <f t="shared" si="49"/>
        <v/>
      </c>
    </row>
    <row r="277" spans="1:18" x14ac:dyDescent="0.35">
      <c r="A277">
        <f>IF(AND(DATA!A278&lt;&gt;"",TRIM(DATA!D278)&lt;&gt;""),1,0)</f>
        <v>0</v>
      </c>
      <c r="B277" t="str">
        <f>IF(A277=1,DATA!A278,"")</f>
        <v/>
      </c>
      <c r="C277" t="str">
        <f>IF(A277=1,TRIM(DATA!B278),"")</f>
        <v/>
      </c>
      <c r="D277" t="str">
        <f>IF(A277=1,TRIM(DATA!C278),"")</f>
        <v/>
      </c>
      <c r="E277" t="str">
        <f>IF(A277=1,TRIM(DATA!D278),"")</f>
        <v/>
      </c>
      <c r="F277" t="str">
        <f t="shared" si="42"/>
        <v/>
      </c>
      <c r="G277">
        <f>A277*N(DATA!E278)</f>
        <v>0</v>
      </c>
      <c r="H277">
        <f>A277*N(DATA!F278)</f>
        <v>0</v>
      </c>
      <c r="I277">
        <f>A277*N(DATA!G278)</f>
        <v>0</v>
      </c>
      <c r="J277">
        <f>A277*N(DATA!H278)</f>
        <v>0</v>
      </c>
      <c r="K277">
        <f t="shared" si="43"/>
        <v>0</v>
      </c>
      <c r="L277">
        <f t="shared" si="44"/>
        <v>0</v>
      </c>
      <c r="M277">
        <f t="shared" si="45"/>
        <v>0</v>
      </c>
      <c r="N277">
        <f t="shared" si="41"/>
        <v>0</v>
      </c>
      <c r="O277">
        <f t="shared" si="46"/>
        <v>0</v>
      </c>
      <c r="P277">
        <f t="shared" si="47"/>
        <v>0</v>
      </c>
      <c r="Q277">
        <f t="shared" si="48"/>
        <v>0</v>
      </c>
      <c r="R277" t="str">
        <f t="shared" si="49"/>
        <v/>
      </c>
    </row>
    <row r="278" spans="1:18" x14ac:dyDescent="0.35">
      <c r="A278">
        <f>IF(AND(DATA!A279&lt;&gt;"",TRIM(DATA!D279)&lt;&gt;""),1,0)</f>
        <v>0</v>
      </c>
      <c r="B278" t="str">
        <f>IF(A278=1,DATA!A279,"")</f>
        <v/>
      </c>
      <c r="C278" t="str">
        <f>IF(A278=1,TRIM(DATA!B279),"")</f>
        <v/>
      </c>
      <c r="D278" t="str">
        <f>IF(A278=1,TRIM(DATA!C279),"")</f>
        <v/>
      </c>
      <c r="E278" t="str">
        <f>IF(A278=1,TRIM(DATA!D279),"")</f>
        <v/>
      </c>
      <c r="F278" t="str">
        <f t="shared" si="42"/>
        <v/>
      </c>
      <c r="G278">
        <f>A278*N(DATA!E279)</f>
        <v>0</v>
      </c>
      <c r="H278">
        <f>A278*N(DATA!F279)</f>
        <v>0</v>
      </c>
      <c r="I278">
        <f>A278*N(DATA!G279)</f>
        <v>0</v>
      </c>
      <c r="J278">
        <f>A278*N(DATA!H279)</f>
        <v>0</v>
      </c>
      <c r="K278">
        <f t="shared" si="43"/>
        <v>0</v>
      </c>
      <c r="L278">
        <f t="shared" si="44"/>
        <v>0</v>
      </c>
      <c r="M278">
        <f t="shared" si="45"/>
        <v>0</v>
      </c>
      <c r="N278">
        <f t="shared" si="41"/>
        <v>0</v>
      </c>
      <c r="O278">
        <f t="shared" si="46"/>
        <v>0</v>
      </c>
      <c r="P278">
        <f t="shared" si="47"/>
        <v>0</v>
      </c>
      <c r="Q278">
        <f t="shared" si="48"/>
        <v>0</v>
      </c>
      <c r="R278" t="str">
        <f t="shared" si="49"/>
        <v/>
      </c>
    </row>
    <row r="279" spans="1:18" x14ac:dyDescent="0.35">
      <c r="A279">
        <f>IF(AND(DATA!A280&lt;&gt;"",TRIM(DATA!D280)&lt;&gt;""),1,0)</f>
        <v>0</v>
      </c>
      <c r="B279" t="str">
        <f>IF(A279=1,DATA!A280,"")</f>
        <v/>
      </c>
      <c r="C279" t="str">
        <f>IF(A279=1,TRIM(DATA!B280),"")</f>
        <v/>
      </c>
      <c r="D279" t="str">
        <f>IF(A279=1,TRIM(DATA!C280),"")</f>
        <v/>
      </c>
      <c r="E279" t="str">
        <f>IF(A279=1,TRIM(DATA!D280),"")</f>
        <v/>
      </c>
      <c r="F279" t="str">
        <f t="shared" si="42"/>
        <v/>
      </c>
      <c r="G279">
        <f>A279*N(DATA!E280)</f>
        <v>0</v>
      </c>
      <c r="H279">
        <f>A279*N(DATA!F280)</f>
        <v>0</v>
      </c>
      <c r="I279">
        <f>A279*N(DATA!G280)</f>
        <v>0</v>
      </c>
      <c r="J279">
        <f>A279*N(DATA!H280)</f>
        <v>0</v>
      </c>
      <c r="K279">
        <f t="shared" si="43"/>
        <v>0</v>
      </c>
      <c r="L279">
        <f t="shared" si="44"/>
        <v>0</v>
      </c>
      <c r="M279">
        <f t="shared" si="45"/>
        <v>0</v>
      </c>
      <c r="N279">
        <f t="shared" si="41"/>
        <v>0</v>
      </c>
      <c r="O279">
        <f t="shared" si="46"/>
        <v>0</v>
      </c>
      <c r="P279">
        <f t="shared" si="47"/>
        <v>0</v>
      </c>
      <c r="Q279">
        <f t="shared" si="48"/>
        <v>0</v>
      </c>
      <c r="R279" t="str">
        <f t="shared" si="49"/>
        <v/>
      </c>
    </row>
    <row r="280" spans="1:18" x14ac:dyDescent="0.35">
      <c r="A280">
        <f>IF(AND(DATA!A281&lt;&gt;"",TRIM(DATA!D281)&lt;&gt;""),1,0)</f>
        <v>0</v>
      </c>
      <c r="B280" t="str">
        <f>IF(A280=1,DATA!A281,"")</f>
        <v/>
      </c>
      <c r="C280" t="str">
        <f>IF(A280=1,TRIM(DATA!B281),"")</f>
        <v/>
      </c>
      <c r="D280" t="str">
        <f>IF(A280=1,TRIM(DATA!C281),"")</f>
        <v/>
      </c>
      <c r="E280" t="str">
        <f>IF(A280=1,TRIM(DATA!D281),"")</f>
        <v/>
      </c>
      <c r="F280" t="str">
        <f t="shared" si="42"/>
        <v/>
      </c>
      <c r="G280">
        <f>A280*N(DATA!E281)</f>
        <v>0</v>
      </c>
      <c r="H280">
        <f>A280*N(DATA!F281)</f>
        <v>0</v>
      </c>
      <c r="I280">
        <f>A280*N(DATA!G281)</f>
        <v>0</v>
      </c>
      <c r="J280">
        <f>A280*N(DATA!H281)</f>
        <v>0</v>
      </c>
      <c r="K280">
        <f t="shared" si="43"/>
        <v>0</v>
      </c>
      <c r="L280">
        <f t="shared" si="44"/>
        <v>0</v>
      </c>
      <c r="M280">
        <f t="shared" si="45"/>
        <v>0</v>
      </c>
      <c r="N280">
        <f t="shared" si="41"/>
        <v>0</v>
      </c>
      <c r="O280">
        <f t="shared" si="46"/>
        <v>0</v>
      </c>
      <c r="P280">
        <f t="shared" si="47"/>
        <v>0</v>
      </c>
      <c r="Q280">
        <f t="shared" si="48"/>
        <v>0</v>
      </c>
      <c r="R280" t="str">
        <f t="shared" si="49"/>
        <v/>
      </c>
    </row>
    <row r="281" spans="1:18" x14ac:dyDescent="0.35">
      <c r="A281">
        <f>IF(AND(DATA!A282&lt;&gt;"",TRIM(DATA!D282)&lt;&gt;""),1,0)</f>
        <v>0</v>
      </c>
      <c r="B281" t="str">
        <f>IF(A281=1,DATA!A282,"")</f>
        <v/>
      </c>
      <c r="C281" t="str">
        <f>IF(A281=1,TRIM(DATA!B282),"")</f>
        <v/>
      </c>
      <c r="D281" t="str">
        <f>IF(A281=1,TRIM(DATA!C282),"")</f>
        <v/>
      </c>
      <c r="E281" t="str">
        <f>IF(A281=1,TRIM(DATA!D282),"")</f>
        <v/>
      </c>
      <c r="F281" t="str">
        <f t="shared" si="42"/>
        <v/>
      </c>
      <c r="G281">
        <f>A281*N(DATA!E282)</f>
        <v>0</v>
      </c>
      <c r="H281">
        <f>A281*N(DATA!F282)</f>
        <v>0</v>
      </c>
      <c r="I281">
        <f>A281*N(DATA!G282)</f>
        <v>0</v>
      </c>
      <c r="J281">
        <f>A281*N(DATA!H282)</f>
        <v>0</v>
      </c>
      <c r="K281">
        <f t="shared" si="43"/>
        <v>0</v>
      </c>
      <c r="L281">
        <f t="shared" si="44"/>
        <v>0</v>
      </c>
      <c r="M281">
        <f t="shared" si="45"/>
        <v>0</v>
      </c>
      <c r="N281">
        <f t="shared" si="41"/>
        <v>0</v>
      </c>
      <c r="O281">
        <f t="shared" si="46"/>
        <v>0</v>
      </c>
      <c r="P281">
        <f t="shared" si="47"/>
        <v>0</v>
      </c>
      <c r="Q281">
        <f t="shared" si="48"/>
        <v>0</v>
      </c>
      <c r="R281" t="str">
        <f t="shared" si="49"/>
        <v/>
      </c>
    </row>
    <row r="282" spans="1:18" x14ac:dyDescent="0.35">
      <c r="A282">
        <f>IF(AND(DATA!A283&lt;&gt;"",TRIM(DATA!D283)&lt;&gt;""),1,0)</f>
        <v>0</v>
      </c>
      <c r="B282" t="str">
        <f>IF(A282=1,DATA!A283,"")</f>
        <v/>
      </c>
      <c r="C282" t="str">
        <f>IF(A282=1,TRIM(DATA!B283),"")</f>
        <v/>
      </c>
      <c r="D282" t="str">
        <f>IF(A282=1,TRIM(DATA!C283),"")</f>
        <v/>
      </c>
      <c r="E282" t="str">
        <f>IF(A282=1,TRIM(DATA!D283),"")</f>
        <v/>
      </c>
      <c r="F282" t="str">
        <f t="shared" si="42"/>
        <v/>
      </c>
      <c r="G282">
        <f>A282*N(DATA!E283)</f>
        <v>0</v>
      </c>
      <c r="H282">
        <f>A282*N(DATA!F283)</f>
        <v>0</v>
      </c>
      <c r="I282">
        <f>A282*N(DATA!G283)</f>
        <v>0</v>
      </c>
      <c r="J282">
        <f>A282*N(DATA!H283)</f>
        <v>0</v>
      </c>
      <c r="K282">
        <f t="shared" si="43"/>
        <v>0</v>
      </c>
      <c r="L282">
        <f t="shared" si="44"/>
        <v>0</v>
      </c>
      <c r="M282">
        <f t="shared" si="45"/>
        <v>0</v>
      </c>
      <c r="N282">
        <f t="shared" si="41"/>
        <v>0</v>
      </c>
      <c r="O282">
        <f t="shared" si="46"/>
        <v>0</v>
      </c>
      <c r="P282">
        <f t="shared" si="47"/>
        <v>0</v>
      </c>
      <c r="Q282">
        <f t="shared" si="48"/>
        <v>0</v>
      </c>
      <c r="R282" t="str">
        <f t="shared" si="49"/>
        <v/>
      </c>
    </row>
    <row r="283" spans="1:18" x14ac:dyDescent="0.35">
      <c r="A283">
        <f>IF(AND(DATA!A284&lt;&gt;"",TRIM(DATA!D284)&lt;&gt;""),1,0)</f>
        <v>0</v>
      </c>
      <c r="B283" t="str">
        <f>IF(A283=1,DATA!A284,"")</f>
        <v/>
      </c>
      <c r="C283" t="str">
        <f>IF(A283=1,TRIM(DATA!B284),"")</f>
        <v/>
      </c>
      <c r="D283" t="str">
        <f>IF(A283=1,TRIM(DATA!C284),"")</f>
        <v/>
      </c>
      <c r="E283" t="str">
        <f>IF(A283=1,TRIM(DATA!D284),"")</f>
        <v/>
      </c>
      <c r="F283" t="str">
        <f t="shared" si="42"/>
        <v/>
      </c>
      <c r="G283">
        <f>A283*N(DATA!E284)</f>
        <v>0</v>
      </c>
      <c r="H283">
        <f>A283*N(DATA!F284)</f>
        <v>0</v>
      </c>
      <c r="I283">
        <f>A283*N(DATA!G284)</f>
        <v>0</v>
      </c>
      <c r="J283">
        <f>A283*N(DATA!H284)</f>
        <v>0</v>
      </c>
      <c r="K283">
        <f t="shared" si="43"/>
        <v>0</v>
      </c>
      <c r="L283">
        <f t="shared" si="44"/>
        <v>0</v>
      </c>
      <c r="M283">
        <f t="shared" si="45"/>
        <v>0</v>
      </c>
      <c r="N283">
        <f t="shared" si="41"/>
        <v>0</v>
      </c>
      <c r="O283">
        <f t="shared" si="46"/>
        <v>0</v>
      </c>
      <c r="P283">
        <f t="shared" si="47"/>
        <v>0</v>
      </c>
      <c r="Q283">
        <f t="shared" si="48"/>
        <v>0</v>
      </c>
      <c r="R283" t="str">
        <f t="shared" si="49"/>
        <v/>
      </c>
    </row>
    <row r="284" spans="1:18" x14ac:dyDescent="0.35">
      <c r="A284">
        <f>IF(AND(DATA!A285&lt;&gt;"",TRIM(DATA!D285)&lt;&gt;""),1,0)</f>
        <v>0</v>
      </c>
      <c r="B284" t="str">
        <f>IF(A284=1,DATA!A285,"")</f>
        <v/>
      </c>
      <c r="C284" t="str">
        <f>IF(A284=1,TRIM(DATA!B285),"")</f>
        <v/>
      </c>
      <c r="D284" t="str">
        <f>IF(A284=1,TRIM(DATA!C285),"")</f>
        <v/>
      </c>
      <c r="E284" t="str">
        <f>IF(A284=1,TRIM(DATA!D285),"")</f>
        <v/>
      </c>
      <c r="F284" t="str">
        <f t="shared" si="42"/>
        <v/>
      </c>
      <c r="G284">
        <f>A284*N(DATA!E285)</f>
        <v>0</v>
      </c>
      <c r="H284">
        <f>A284*N(DATA!F285)</f>
        <v>0</v>
      </c>
      <c r="I284">
        <f>A284*N(DATA!G285)</f>
        <v>0</v>
      </c>
      <c r="J284">
        <f>A284*N(DATA!H285)</f>
        <v>0</v>
      </c>
      <c r="K284">
        <f t="shared" si="43"/>
        <v>0</v>
      </c>
      <c r="L284">
        <f t="shared" si="44"/>
        <v>0</v>
      </c>
      <c r="M284">
        <f t="shared" si="45"/>
        <v>0</v>
      </c>
      <c r="N284">
        <f t="shared" si="41"/>
        <v>0</v>
      </c>
      <c r="O284">
        <f t="shared" si="46"/>
        <v>0</v>
      </c>
      <c r="P284">
        <f t="shared" si="47"/>
        <v>0</v>
      </c>
      <c r="Q284">
        <f t="shared" si="48"/>
        <v>0</v>
      </c>
      <c r="R284" t="str">
        <f t="shared" si="49"/>
        <v/>
      </c>
    </row>
    <row r="285" spans="1:18" x14ac:dyDescent="0.35">
      <c r="A285">
        <f>IF(AND(DATA!A286&lt;&gt;"",TRIM(DATA!D286)&lt;&gt;""),1,0)</f>
        <v>0</v>
      </c>
      <c r="B285" t="str">
        <f>IF(A285=1,DATA!A286,"")</f>
        <v/>
      </c>
      <c r="C285" t="str">
        <f>IF(A285=1,TRIM(DATA!B286),"")</f>
        <v/>
      </c>
      <c r="D285" t="str">
        <f>IF(A285=1,TRIM(DATA!C286),"")</f>
        <v/>
      </c>
      <c r="E285" t="str">
        <f>IF(A285=1,TRIM(DATA!D286),"")</f>
        <v/>
      </c>
      <c r="F285" t="str">
        <f t="shared" si="42"/>
        <v/>
      </c>
      <c r="G285">
        <f>A285*N(DATA!E286)</f>
        <v>0</v>
      </c>
      <c r="H285">
        <f>A285*N(DATA!F286)</f>
        <v>0</v>
      </c>
      <c r="I285">
        <f>A285*N(DATA!G286)</f>
        <v>0</v>
      </c>
      <c r="J285">
        <f>A285*N(DATA!H286)</f>
        <v>0</v>
      </c>
      <c r="K285">
        <f t="shared" si="43"/>
        <v>0</v>
      </c>
      <c r="L285">
        <f t="shared" si="44"/>
        <v>0</v>
      </c>
      <c r="M285">
        <f t="shared" si="45"/>
        <v>0</v>
      </c>
      <c r="N285">
        <f t="shared" si="41"/>
        <v>0</v>
      </c>
      <c r="O285">
        <f t="shared" si="46"/>
        <v>0</v>
      </c>
      <c r="P285">
        <f t="shared" si="47"/>
        <v>0</v>
      </c>
      <c r="Q285">
        <f t="shared" si="48"/>
        <v>0</v>
      </c>
      <c r="R285" t="str">
        <f t="shared" si="49"/>
        <v/>
      </c>
    </row>
    <row r="286" spans="1:18" x14ac:dyDescent="0.35">
      <c r="A286">
        <f>IF(AND(DATA!A287&lt;&gt;"",TRIM(DATA!D287)&lt;&gt;""),1,0)</f>
        <v>0</v>
      </c>
      <c r="B286" t="str">
        <f>IF(A286=1,DATA!A287,"")</f>
        <v/>
      </c>
      <c r="C286" t="str">
        <f>IF(A286=1,TRIM(DATA!B287),"")</f>
        <v/>
      </c>
      <c r="D286" t="str">
        <f>IF(A286=1,TRIM(DATA!C287),"")</f>
        <v/>
      </c>
      <c r="E286" t="str">
        <f>IF(A286=1,TRIM(DATA!D287),"")</f>
        <v/>
      </c>
      <c r="F286" t="str">
        <f t="shared" si="42"/>
        <v/>
      </c>
      <c r="G286">
        <f>A286*N(DATA!E287)</f>
        <v>0</v>
      </c>
      <c r="H286">
        <f>A286*N(DATA!F287)</f>
        <v>0</v>
      </c>
      <c r="I286">
        <f>A286*N(DATA!G287)</f>
        <v>0</v>
      </c>
      <c r="J286">
        <f>A286*N(DATA!H287)</f>
        <v>0</v>
      </c>
      <c r="K286">
        <f t="shared" si="43"/>
        <v>0</v>
      </c>
      <c r="L286">
        <f t="shared" si="44"/>
        <v>0</v>
      </c>
      <c r="M286">
        <f t="shared" si="45"/>
        <v>0</v>
      </c>
      <c r="N286">
        <f t="shared" si="41"/>
        <v>0</v>
      </c>
      <c r="O286">
        <f t="shared" si="46"/>
        <v>0</v>
      </c>
      <c r="P286">
        <f t="shared" si="47"/>
        <v>0</v>
      </c>
      <c r="Q286">
        <f t="shared" si="48"/>
        <v>0</v>
      </c>
      <c r="R286" t="str">
        <f t="shared" si="49"/>
        <v/>
      </c>
    </row>
    <row r="287" spans="1:18" x14ac:dyDescent="0.35">
      <c r="A287">
        <f>IF(AND(DATA!A288&lt;&gt;"",TRIM(DATA!D288)&lt;&gt;""),1,0)</f>
        <v>0</v>
      </c>
      <c r="B287" t="str">
        <f>IF(A287=1,DATA!A288,"")</f>
        <v/>
      </c>
      <c r="C287" t="str">
        <f>IF(A287=1,TRIM(DATA!B288),"")</f>
        <v/>
      </c>
      <c r="D287" t="str">
        <f>IF(A287=1,TRIM(DATA!C288),"")</f>
        <v/>
      </c>
      <c r="E287" t="str">
        <f>IF(A287=1,TRIM(DATA!D288),"")</f>
        <v/>
      </c>
      <c r="F287" t="str">
        <f t="shared" si="42"/>
        <v/>
      </c>
      <c r="G287">
        <f>A287*N(DATA!E288)</f>
        <v>0</v>
      </c>
      <c r="H287">
        <f>A287*N(DATA!F288)</f>
        <v>0</v>
      </c>
      <c r="I287">
        <f>A287*N(DATA!G288)</f>
        <v>0</v>
      </c>
      <c r="J287">
        <f>A287*N(DATA!H288)</f>
        <v>0</v>
      </c>
      <c r="K287">
        <f t="shared" si="43"/>
        <v>0</v>
      </c>
      <c r="L287">
        <f t="shared" si="44"/>
        <v>0</v>
      </c>
      <c r="M287">
        <f t="shared" si="45"/>
        <v>0</v>
      </c>
      <c r="N287">
        <f t="shared" si="41"/>
        <v>0</v>
      </c>
      <c r="O287">
        <f t="shared" si="46"/>
        <v>0</v>
      </c>
      <c r="P287">
        <f t="shared" si="47"/>
        <v>0</v>
      </c>
      <c r="Q287">
        <f t="shared" si="48"/>
        <v>0</v>
      </c>
      <c r="R287" t="str">
        <f t="shared" si="49"/>
        <v/>
      </c>
    </row>
    <row r="288" spans="1:18" x14ac:dyDescent="0.35">
      <c r="A288">
        <f>IF(AND(DATA!A289&lt;&gt;"",TRIM(DATA!D289)&lt;&gt;""),1,0)</f>
        <v>0</v>
      </c>
      <c r="B288" t="str">
        <f>IF(A288=1,DATA!A289,"")</f>
        <v/>
      </c>
      <c r="C288" t="str">
        <f>IF(A288=1,TRIM(DATA!B289),"")</f>
        <v/>
      </c>
      <c r="D288" t="str">
        <f>IF(A288=1,TRIM(DATA!C289),"")</f>
        <v/>
      </c>
      <c r="E288" t="str">
        <f>IF(A288=1,TRIM(DATA!D289),"")</f>
        <v/>
      </c>
      <c r="F288" t="str">
        <f t="shared" si="42"/>
        <v/>
      </c>
      <c r="G288">
        <f>A288*N(DATA!E289)</f>
        <v>0</v>
      </c>
      <c r="H288">
        <f>A288*N(DATA!F289)</f>
        <v>0</v>
      </c>
      <c r="I288">
        <f>A288*N(DATA!G289)</f>
        <v>0</v>
      </c>
      <c r="J288">
        <f>A288*N(DATA!H289)</f>
        <v>0</v>
      </c>
      <c r="K288">
        <f t="shared" si="43"/>
        <v>0</v>
      </c>
      <c r="L288">
        <f t="shared" si="44"/>
        <v>0</v>
      </c>
      <c r="M288">
        <f t="shared" si="45"/>
        <v>0</v>
      </c>
      <c r="N288">
        <f t="shared" si="41"/>
        <v>0</v>
      </c>
      <c r="O288">
        <f t="shared" si="46"/>
        <v>0</v>
      </c>
      <c r="P288">
        <f t="shared" si="47"/>
        <v>0</v>
      </c>
      <c r="Q288">
        <f t="shared" si="48"/>
        <v>0</v>
      </c>
      <c r="R288" t="str">
        <f t="shared" si="49"/>
        <v/>
      </c>
    </row>
    <row r="289" spans="1:18" x14ac:dyDescent="0.35">
      <c r="A289">
        <f>IF(AND(DATA!A290&lt;&gt;"",TRIM(DATA!D290)&lt;&gt;""),1,0)</f>
        <v>0</v>
      </c>
      <c r="B289" t="str">
        <f>IF(A289=1,DATA!A290,"")</f>
        <v/>
      </c>
      <c r="C289" t="str">
        <f>IF(A289=1,TRIM(DATA!B290),"")</f>
        <v/>
      </c>
      <c r="D289" t="str">
        <f>IF(A289=1,TRIM(DATA!C290),"")</f>
        <v/>
      </c>
      <c r="E289" t="str">
        <f>IF(A289=1,TRIM(DATA!D290),"")</f>
        <v/>
      </c>
      <c r="F289" t="str">
        <f t="shared" si="42"/>
        <v/>
      </c>
      <c r="G289">
        <f>A289*N(DATA!E290)</f>
        <v>0</v>
      </c>
      <c r="H289">
        <f>A289*N(DATA!F290)</f>
        <v>0</v>
      </c>
      <c r="I289">
        <f>A289*N(DATA!G290)</f>
        <v>0</v>
      </c>
      <c r="J289">
        <f>A289*N(DATA!H290)</f>
        <v>0</v>
      </c>
      <c r="K289">
        <f t="shared" si="43"/>
        <v>0</v>
      </c>
      <c r="L289">
        <f t="shared" si="44"/>
        <v>0</v>
      </c>
      <c r="M289">
        <f t="shared" si="45"/>
        <v>0</v>
      </c>
      <c r="N289">
        <f t="shared" si="41"/>
        <v>0</v>
      </c>
      <c r="O289">
        <f t="shared" si="46"/>
        <v>0</v>
      </c>
      <c r="P289">
        <f t="shared" si="47"/>
        <v>0</v>
      </c>
      <c r="Q289">
        <f t="shared" si="48"/>
        <v>0</v>
      </c>
      <c r="R289" t="str">
        <f t="shared" si="49"/>
        <v/>
      </c>
    </row>
    <row r="290" spans="1:18" x14ac:dyDescent="0.35">
      <c r="A290">
        <f>IF(AND(DATA!A291&lt;&gt;"",TRIM(DATA!D291)&lt;&gt;""),1,0)</f>
        <v>0</v>
      </c>
      <c r="B290" t="str">
        <f>IF(A290=1,DATA!A291,"")</f>
        <v/>
      </c>
      <c r="C290" t="str">
        <f>IF(A290=1,TRIM(DATA!B291),"")</f>
        <v/>
      </c>
      <c r="D290" t="str">
        <f>IF(A290=1,TRIM(DATA!C291),"")</f>
        <v/>
      </c>
      <c r="E290" t="str">
        <f>IF(A290=1,TRIM(DATA!D291),"")</f>
        <v/>
      </c>
      <c r="F290" t="str">
        <f t="shared" si="42"/>
        <v/>
      </c>
      <c r="G290">
        <f>A290*N(DATA!E291)</f>
        <v>0</v>
      </c>
      <c r="H290">
        <f>A290*N(DATA!F291)</f>
        <v>0</v>
      </c>
      <c r="I290">
        <f>A290*N(DATA!G291)</f>
        <v>0</v>
      </c>
      <c r="J290">
        <f>A290*N(DATA!H291)</f>
        <v>0</v>
      </c>
      <c r="K290">
        <f t="shared" si="43"/>
        <v>0</v>
      </c>
      <c r="L290">
        <f t="shared" si="44"/>
        <v>0</v>
      </c>
      <c r="M290">
        <f t="shared" si="45"/>
        <v>0</v>
      </c>
      <c r="N290">
        <f t="shared" si="41"/>
        <v>0</v>
      </c>
      <c r="O290">
        <f t="shared" si="46"/>
        <v>0</v>
      </c>
      <c r="P290">
        <f t="shared" si="47"/>
        <v>0</v>
      </c>
      <c r="Q290">
        <f t="shared" si="48"/>
        <v>0</v>
      </c>
      <c r="R290" t="str">
        <f t="shared" si="49"/>
        <v/>
      </c>
    </row>
    <row r="291" spans="1:18" x14ac:dyDescent="0.35">
      <c r="A291">
        <f>IF(AND(DATA!A292&lt;&gt;"",TRIM(DATA!D292)&lt;&gt;""),1,0)</f>
        <v>0</v>
      </c>
      <c r="B291" t="str">
        <f>IF(A291=1,DATA!A292,"")</f>
        <v/>
      </c>
      <c r="C291" t="str">
        <f>IF(A291=1,TRIM(DATA!B292),"")</f>
        <v/>
      </c>
      <c r="D291" t="str">
        <f>IF(A291=1,TRIM(DATA!C292),"")</f>
        <v/>
      </c>
      <c r="E291" t="str">
        <f>IF(A291=1,TRIM(DATA!D292),"")</f>
        <v/>
      </c>
      <c r="F291" t="str">
        <f t="shared" si="42"/>
        <v/>
      </c>
      <c r="G291">
        <f>A291*N(DATA!E292)</f>
        <v>0</v>
      </c>
      <c r="H291">
        <f>A291*N(DATA!F292)</f>
        <v>0</v>
      </c>
      <c r="I291">
        <f>A291*N(DATA!G292)</f>
        <v>0</v>
      </c>
      <c r="J291">
        <f>A291*N(DATA!H292)</f>
        <v>0</v>
      </c>
      <c r="K291">
        <f t="shared" si="43"/>
        <v>0</v>
      </c>
      <c r="L291">
        <f t="shared" si="44"/>
        <v>0</v>
      </c>
      <c r="M291">
        <f t="shared" si="45"/>
        <v>0</v>
      </c>
      <c r="N291">
        <f t="shared" si="41"/>
        <v>0</v>
      </c>
      <c r="O291">
        <f t="shared" si="46"/>
        <v>0</v>
      </c>
      <c r="P291">
        <f t="shared" si="47"/>
        <v>0</v>
      </c>
      <c r="Q291">
        <f t="shared" si="48"/>
        <v>0</v>
      </c>
      <c r="R291" t="str">
        <f t="shared" si="49"/>
        <v/>
      </c>
    </row>
    <row r="292" spans="1:18" x14ac:dyDescent="0.35">
      <c r="A292">
        <f>IF(AND(DATA!A293&lt;&gt;"",TRIM(DATA!D293)&lt;&gt;""),1,0)</f>
        <v>0</v>
      </c>
      <c r="B292" t="str">
        <f>IF(A292=1,DATA!A293,"")</f>
        <v/>
      </c>
      <c r="C292" t="str">
        <f>IF(A292=1,TRIM(DATA!B293),"")</f>
        <v/>
      </c>
      <c r="D292" t="str">
        <f>IF(A292=1,TRIM(DATA!C293),"")</f>
        <v/>
      </c>
      <c r="E292" t="str">
        <f>IF(A292=1,TRIM(DATA!D293),"")</f>
        <v/>
      </c>
      <c r="F292" t="str">
        <f t="shared" si="42"/>
        <v/>
      </c>
      <c r="G292">
        <f>A292*N(DATA!E293)</f>
        <v>0</v>
      </c>
      <c r="H292">
        <f>A292*N(DATA!F293)</f>
        <v>0</v>
      </c>
      <c r="I292">
        <f>A292*N(DATA!G293)</f>
        <v>0</v>
      </c>
      <c r="J292">
        <f>A292*N(DATA!H293)</f>
        <v>0</v>
      </c>
      <c r="K292">
        <f t="shared" si="43"/>
        <v>0</v>
      </c>
      <c r="L292">
        <f t="shared" si="44"/>
        <v>0</v>
      </c>
      <c r="M292">
        <f t="shared" si="45"/>
        <v>0</v>
      </c>
      <c r="N292">
        <f t="shared" si="41"/>
        <v>0</v>
      </c>
      <c r="O292">
        <f t="shared" si="46"/>
        <v>0</v>
      </c>
      <c r="P292">
        <f t="shared" si="47"/>
        <v>0</v>
      </c>
      <c r="Q292">
        <f t="shared" si="48"/>
        <v>0</v>
      </c>
      <c r="R292" t="str">
        <f t="shared" si="49"/>
        <v/>
      </c>
    </row>
    <row r="293" spans="1:18" x14ac:dyDescent="0.35">
      <c r="A293">
        <f>IF(AND(DATA!A294&lt;&gt;"",TRIM(DATA!D294)&lt;&gt;""),1,0)</f>
        <v>0</v>
      </c>
      <c r="B293" t="str">
        <f>IF(A293=1,DATA!A294,"")</f>
        <v/>
      </c>
      <c r="C293" t="str">
        <f>IF(A293=1,TRIM(DATA!B294),"")</f>
        <v/>
      </c>
      <c r="D293" t="str">
        <f>IF(A293=1,TRIM(DATA!C294),"")</f>
        <v/>
      </c>
      <c r="E293" t="str">
        <f>IF(A293=1,TRIM(DATA!D294),"")</f>
        <v/>
      </c>
      <c r="F293" t="str">
        <f t="shared" si="42"/>
        <v/>
      </c>
      <c r="G293">
        <f>A293*N(DATA!E294)</f>
        <v>0</v>
      </c>
      <c r="H293">
        <f>A293*N(DATA!F294)</f>
        <v>0</v>
      </c>
      <c r="I293">
        <f>A293*N(DATA!G294)</f>
        <v>0</v>
      </c>
      <c r="J293">
        <f>A293*N(DATA!H294)</f>
        <v>0</v>
      </c>
      <c r="K293">
        <f t="shared" si="43"/>
        <v>0</v>
      </c>
      <c r="L293">
        <f t="shared" si="44"/>
        <v>0</v>
      </c>
      <c r="M293">
        <f t="shared" si="45"/>
        <v>0</v>
      </c>
      <c r="N293">
        <f t="shared" si="41"/>
        <v>0</v>
      </c>
      <c r="O293">
        <f t="shared" si="46"/>
        <v>0</v>
      </c>
      <c r="P293">
        <f t="shared" si="47"/>
        <v>0</v>
      </c>
      <c r="Q293">
        <f t="shared" si="48"/>
        <v>0</v>
      </c>
      <c r="R293" t="str">
        <f t="shared" si="49"/>
        <v/>
      </c>
    </row>
    <row r="294" spans="1:18" x14ac:dyDescent="0.35">
      <c r="A294">
        <f>IF(AND(DATA!A295&lt;&gt;"",TRIM(DATA!D295)&lt;&gt;""),1,0)</f>
        <v>0</v>
      </c>
      <c r="B294" t="str">
        <f>IF(A294=1,DATA!A295,"")</f>
        <v/>
      </c>
      <c r="C294" t="str">
        <f>IF(A294=1,TRIM(DATA!B295),"")</f>
        <v/>
      </c>
      <c r="D294" t="str">
        <f>IF(A294=1,TRIM(DATA!C295),"")</f>
        <v/>
      </c>
      <c r="E294" t="str">
        <f>IF(A294=1,TRIM(DATA!D295),"")</f>
        <v/>
      </c>
      <c r="F294" t="str">
        <f t="shared" si="42"/>
        <v/>
      </c>
      <c r="G294">
        <f>A294*N(DATA!E295)</f>
        <v>0</v>
      </c>
      <c r="H294">
        <f>A294*N(DATA!F295)</f>
        <v>0</v>
      </c>
      <c r="I294">
        <f>A294*N(DATA!G295)</f>
        <v>0</v>
      </c>
      <c r="J294">
        <f>A294*N(DATA!H295)</f>
        <v>0</v>
      </c>
      <c r="K294">
        <f t="shared" si="43"/>
        <v>0</v>
      </c>
      <c r="L294">
        <f t="shared" si="44"/>
        <v>0</v>
      </c>
      <c r="M294">
        <f t="shared" si="45"/>
        <v>0</v>
      </c>
      <c r="N294">
        <f t="shared" si="41"/>
        <v>0</v>
      </c>
      <c r="O294">
        <f t="shared" si="46"/>
        <v>0</v>
      </c>
      <c r="P294">
        <f t="shared" si="47"/>
        <v>0</v>
      </c>
      <c r="Q294">
        <f t="shared" si="48"/>
        <v>0</v>
      </c>
      <c r="R294" t="str">
        <f t="shared" si="49"/>
        <v/>
      </c>
    </row>
    <row r="295" spans="1:18" x14ac:dyDescent="0.35">
      <c r="A295">
        <f>IF(AND(DATA!A296&lt;&gt;"",TRIM(DATA!D296)&lt;&gt;""),1,0)</f>
        <v>0</v>
      </c>
      <c r="B295" t="str">
        <f>IF(A295=1,DATA!A296,"")</f>
        <v/>
      </c>
      <c r="C295" t="str">
        <f>IF(A295=1,TRIM(DATA!B296),"")</f>
        <v/>
      </c>
      <c r="D295" t="str">
        <f>IF(A295=1,TRIM(DATA!C296),"")</f>
        <v/>
      </c>
      <c r="E295" t="str">
        <f>IF(A295=1,TRIM(DATA!D296),"")</f>
        <v/>
      </c>
      <c r="F295" t="str">
        <f t="shared" si="42"/>
        <v/>
      </c>
      <c r="G295">
        <f>A295*N(DATA!E296)</f>
        <v>0</v>
      </c>
      <c r="H295">
        <f>A295*N(DATA!F296)</f>
        <v>0</v>
      </c>
      <c r="I295">
        <f>A295*N(DATA!G296)</f>
        <v>0</v>
      </c>
      <c r="J295">
        <f>A295*N(DATA!H296)</f>
        <v>0</v>
      </c>
      <c r="K295">
        <f t="shared" si="43"/>
        <v>0</v>
      </c>
      <c r="L295">
        <f t="shared" si="44"/>
        <v>0</v>
      </c>
      <c r="M295">
        <f t="shared" si="45"/>
        <v>0</v>
      </c>
      <c r="N295">
        <f t="shared" si="41"/>
        <v>0</v>
      </c>
      <c r="O295">
        <f t="shared" si="46"/>
        <v>0</v>
      </c>
      <c r="P295">
        <f t="shared" si="47"/>
        <v>0</v>
      </c>
      <c r="Q295">
        <f t="shared" si="48"/>
        <v>0</v>
      </c>
      <c r="R295" t="str">
        <f t="shared" si="49"/>
        <v/>
      </c>
    </row>
    <row r="296" spans="1:18" x14ac:dyDescent="0.35">
      <c r="A296">
        <f>IF(AND(DATA!A297&lt;&gt;"",TRIM(DATA!D297)&lt;&gt;""),1,0)</f>
        <v>0</v>
      </c>
      <c r="B296" t="str">
        <f>IF(A296=1,DATA!A297,"")</f>
        <v/>
      </c>
      <c r="C296" t="str">
        <f>IF(A296=1,TRIM(DATA!B297),"")</f>
        <v/>
      </c>
      <c r="D296" t="str">
        <f>IF(A296=1,TRIM(DATA!C297),"")</f>
        <v/>
      </c>
      <c r="E296" t="str">
        <f>IF(A296=1,TRIM(DATA!D297),"")</f>
        <v/>
      </c>
      <c r="F296" t="str">
        <f t="shared" si="42"/>
        <v/>
      </c>
      <c r="G296">
        <f>A296*N(DATA!E297)</f>
        <v>0</v>
      </c>
      <c r="H296">
        <f>A296*N(DATA!F297)</f>
        <v>0</v>
      </c>
      <c r="I296">
        <f>A296*N(DATA!G297)</f>
        <v>0</v>
      </c>
      <c r="J296">
        <f>A296*N(DATA!H297)</f>
        <v>0</v>
      </c>
      <c r="K296">
        <f t="shared" si="43"/>
        <v>0</v>
      </c>
      <c r="L296">
        <f t="shared" si="44"/>
        <v>0</v>
      </c>
      <c r="M296">
        <f t="shared" si="45"/>
        <v>0</v>
      </c>
      <c r="N296">
        <f t="shared" si="41"/>
        <v>0</v>
      </c>
      <c r="O296">
        <f t="shared" si="46"/>
        <v>0</v>
      </c>
      <c r="P296">
        <f t="shared" si="47"/>
        <v>0</v>
      </c>
      <c r="Q296">
        <f t="shared" si="48"/>
        <v>0</v>
      </c>
      <c r="R296" t="str">
        <f t="shared" si="49"/>
        <v/>
      </c>
    </row>
    <row r="297" spans="1:18" x14ac:dyDescent="0.35">
      <c r="A297">
        <f>IF(AND(DATA!A298&lt;&gt;"",TRIM(DATA!D298)&lt;&gt;""),1,0)</f>
        <v>0</v>
      </c>
      <c r="B297" t="str">
        <f>IF(A297=1,DATA!A298,"")</f>
        <v/>
      </c>
      <c r="C297" t="str">
        <f>IF(A297=1,TRIM(DATA!B298),"")</f>
        <v/>
      </c>
      <c r="D297" t="str">
        <f>IF(A297=1,TRIM(DATA!C298),"")</f>
        <v/>
      </c>
      <c r="E297" t="str">
        <f>IF(A297=1,TRIM(DATA!D298),"")</f>
        <v/>
      </c>
      <c r="F297" t="str">
        <f t="shared" si="42"/>
        <v/>
      </c>
      <c r="G297">
        <f>A297*N(DATA!E298)</f>
        <v>0</v>
      </c>
      <c r="H297">
        <f>A297*N(DATA!F298)</f>
        <v>0</v>
      </c>
      <c r="I297">
        <f>A297*N(DATA!G298)</f>
        <v>0</v>
      </c>
      <c r="J297">
        <f>A297*N(DATA!H298)</f>
        <v>0</v>
      </c>
      <c r="K297">
        <f t="shared" si="43"/>
        <v>0</v>
      </c>
      <c r="L297">
        <f t="shared" si="44"/>
        <v>0</v>
      </c>
      <c r="M297">
        <f t="shared" si="45"/>
        <v>0</v>
      </c>
      <c r="N297">
        <f t="shared" si="41"/>
        <v>0</v>
      </c>
      <c r="O297">
        <f t="shared" si="46"/>
        <v>0</v>
      </c>
      <c r="P297">
        <f t="shared" si="47"/>
        <v>0</v>
      </c>
      <c r="Q297">
        <f t="shared" si="48"/>
        <v>0</v>
      </c>
      <c r="R297" t="str">
        <f t="shared" si="49"/>
        <v/>
      </c>
    </row>
    <row r="298" spans="1:18" x14ac:dyDescent="0.35">
      <c r="A298">
        <f>IF(AND(DATA!A299&lt;&gt;"",TRIM(DATA!D299)&lt;&gt;""),1,0)</f>
        <v>0</v>
      </c>
      <c r="B298" t="str">
        <f>IF(A298=1,DATA!A299,"")</f>
        <v/>
      </c>
      <c r="C298" t="str">
        <f>IF(A298=1,TRIM(DATA!B299),"")</f>
        <v/>
      </c>
      <c r="D298" t="str">
        <f>IF(A298=1,TRIM(DATA!C299),"")</f>
        <v/>
      </c>
      <c r="E298" t="str">
        <f>IF(A298=1,TRIM(DATA!D299),"")</f>
        <v/>
      </c>
      <c r="F298" t="str">
        <f t="shared" si="42"/>
        <v/>
      </c>
      <c r="G298">
        <f>A298*N(DATA!E299)</f>
        <v>0</v>
      </c>
      <c r="H298">
        <f>A298*N(DATA!F299)</f>
        <v>0</v>
      </c>
      <c r="I298">
        <f>A298*N(DATA!G299)</f>
        <v>0</v>
      </c>
      <c r="J298">
        <f>A298*N(DATA!H299)</f>
        <v>0</v>
      </c>
      <c r="K298">
        <f t="shared" si="43"/>
        <v>0</v>
      </c>
      <c r="L298">
        <f t="shared" si="44"/>
        <v>0</v>
      </c>
      <c r="M298">
        <f t="shared" si="45"/>
        <v>0</v>
      </c>
      <c r="N298">
        <f t="shared" si="41"/>
        <v>0</v>
      </c>
      <c r="O298">
        <f t="shared" si="46"/>
        <v>0</v>
      </c>
      <c r="P298">
        <f t="shared" si="47"/>
        <v>0</v>
      </c>
      <c r="Q298">
        <f t="shared" si="48"/>
        <v>0</v>
      </c>
      <c r="R298" t="str">
        <f t="shared" si="49"/>
        <v/>
      </c>
    </row>
    <row r="299" spans="1:18" x14ac:dyDescent="0.35">
      <c r="A299">
        <f>IF(AND(DATA!A300&lt;&gt;"",TRIM(DATA!D300)&lt;&gt;""),1,0)</f>
        <v>0</v>
      </c>
      <c r="B299" t="str">
        <f>IF(A299=1,DATA!A300,"")</f>
        <v/>
      </c>
      <c r="C299" t="str">
        <f>IF(A299=1,TRIM(DATA!B300),"")</f>
        <v/>
      </c>
      <c r="D299" t="str">
        <f>IF(A299=1,TRIM(DATA!C300),"")</f>
        <v/>
      </c>
      <c r="E299" t="str">
        <f>IF(A299=1,TRIM(DATA!D300),"")</f>
        <v/>
      </c>
      <c r="F299" t="str">
        <f t="shared" si="42"/>
        <v/>
      </c>
      <c r="G299">
        <f>A299*N(DATA!E300)</f>
        <v>0</v>
      </c>
      <c r="H299">
        <f>A299*N(DATA!F300)</f>
        <v>0</v>
      </c>
      <c r="I299">
        <f>A299*N(DATA!G300)</f>
        <v>0</v>
      </c>
      <c r="J299">
        <f>A299*N(DATA!H300)</f>
        <v>0</v>
      </c>
      <c r="K299">
        <f t="shared" si="43"/>
        <v>0</v>
      </c>
      <c r="L299">
        <f t="shared" si="44"/>
        <v>0</v>
      </c>
      <c r="M299">
        <f t="shared" si="45"/>
        <v>0</v>
      </c>
      <c r="N299">
        <f t="shared" si="41"/>
        <v>0</v>
      </c>
      <c r="O299">
        <f t="shared" si="46"/>
        <v>0</v>
      </c>
      <c r="P299">
        <f t="shared" si="47"/>
        <v>0</v>
      </c>
      <c r="Q299">
        <f t="shared" si="48"/>
        <v>0</v>
      </c>
      <c r="R299" t="str">
        <f t="shared" si="49"/>
        <v/>
      </c>
    </row>
    <row r="300" spans="1:18" x14ac:dyDescent="0.35">
      <c r="A300">
        <f>IF(AND(DATA!A301&lt;&gt;"",TRIM(DATA!D301)&lt;&gt;""),1,0)</f>
        <v>0</v>
      </c>
      <c r="B300" t="str">
        <f>IF(A300=1,DATA!A301,"")</f>
        <v/>
      </c>
      <c r="C300" t="str">
        <f>IF(A300=1,TRIM(DATA!B301),"")</f>
        <v/>
      </c>
      <c r="D300" t="str">
        <f>IF(A300=1,TRIM(DATA!C301),"")</f>
        <v/>
      </c>
      <c r="E300" t="str">
        <f>IF(A300=1,TRIM(DATA!D301),"")</f>
        <v/>
      </c>
      <c r="F300" t="str">
        <f t="shared" si="42"/>
        <v/>
      </c>
      <c r="G300">
        <f>A300*N(DATA!E301)</f>
        <v>0</v>
      </c>
      <c r="H300">
        <f>A300*N(DATA!F301)</f>
        <v>0</v>
      </c>
      <c r="I300">
        <f>A300*N(DATA!G301)</f>
        <v>0</v>
      </c>
      <c r="J300">
        <f>A300*N(DATA!H301)</f>
        <v>0</v>
      </c>
      <c r="K300">
        <f t="shared" si="43"/>
        <v>0</v>
      </c>
      <c r="L300">
        <f t="shared" si="44"/>
        <v>0</v>
      </c>
      <c r="M300">
        <f t="shared" si="45"/>
        <v>0</v>
      </c>
      <c r="N300">
        <f t="shared" si="41"/>
        <v>0</v>
      </c>
      <c r="O300">
        <f t="shared" si="46"/>
        <v>0</v>
      </c>
      <c r="P300">
        <f t="shared" si="47"/>
        <v>0</v>
      </c>
      <c r="Q300">
        <f t="shared" si="48"/>
        <v>0</v>
      </c>
      <c r="R300" t="str">
        <f t="shared" si="49"/>
        <v/>
      </c>
    </row>
    <row r="301" spans="1:18" x14ac:dyDescent="0.35">
      <c r="A301">
        <f>IF(AND(DATA!A302&lt;&gt;"",TRIM(DATA!D302)&lt;&gt;""),1,0)</f>
        <v>0</v>
      </c>
      <c r="B301" t="str">
        <f>IF(A301=1,DATA!A302,"")</f>
        <v/>
      </c>
      <c r="C301" t="str">
        <f>IF(A301=1,TRIM(DATA!B302),"")</f>
        <v/>
      </c>
      <c r="D301" t="str">
        <f>IF(A301=1,TRIM(DATA!C302),"")</f>
        <v/>
      </c>
      <c r="E301" t="str">
        <f>IF(A301=1,TRIM(DATA!D302),"")</f>
        <v/>
      </c>
      <c r="F301" t="str">
        <f t="shared" si="42"/>
        <v/>
      </c>
      <c r="G301">
        <f>A301*N(DATA!E302)</f>
        <v>0</v>
      </c>
      <c r="H301">
        <f>A301*N(DATA!F302)</f>
        <v>0</v>
      </c>
      <c r="I301">
        <f>A301*N(DATA!G302)</f>
        <v>0</v>
      </c>
      <c r="J301">
        <f>A301*N(DATA!H302)</f>
        <v>0</v>
      </c>
      <c r="K301">
        <f t="shared" si="43"/>
        <v>0</v>
      </c>
      <c r="L301">
        <f t="shared" si="44"/>
        <v>0</v>
      </c>
      <c r="M301">
        <f t="shared" si="45"/>
        <v>0</v>
      </c>
      <c r="N301">
        <f t="shared" si="41"/>
        <v>0</v>
      </c>
      <c r="O301">
        <f t="shared" si="46"/>
        <v>0</v>
      </c>
      <c r="P301">
        <f t="shared" si="47"/>
        <v>0</v>
      </c>
      <c r="Q301">
        <f t="shared" si="48"/>
        <v>0</v>
      </c>
      <c r="R301" t="str">
        <f t="shared" si="49"/>
        <v/>
      </c>
    </row>
    <row r="302" spans="1:18" x14ac:dyDescent="0.35">
      <c r="A302">
        <f>IF(AND(DATA!A303&lt;&gt;"",TRIM(DATA!D303)&lt;&gt;""),1,0)</f>
        <v>0</v>
      </c>
      <c r="B302" t="str">
        <f>IF(A302=1,DATA!A303,"")</f>
        <v/>
      </c>
      <c r="C302" t="str">
        <f>IF(A302=1,TRIM(DATA!B303),"")</f>
        <v/>
      </c>
      <c r="D302" t="str">
        <f>IF(A302=1,TRIM(DATA!C303),"")</f>
        <v/>
      </c>
      <c r="E302" t="str">
        <f>IF(A302=1,TRIM(DATA!D303),"")</f>
        <v/>
      </c>
      <c r="F302" t="str">
        <f t="shared" si="42"/>
        <v/>
      </c>
      <c r="G302">
        <f>A302*N(DATA!E303)</f>
        <v>0</v>
      </c>
      <c r="H302">
        <f>A302*N(DATA!F303)</f>
        <v>0</v>
      </c>
      <c r="I302">
        <f>A302*N(DATA!G303)</f>
        <v>0</v>
      </c>
      <c r="J302">
        <f>A302*N(DATA!H303)</f>
        <v>0</v>
      </c>
      <c r="K302">
        <f t="shared" si="43"/>
        <v>0</v>
      </c>
      <c r="L302">
        <f t="shared" si="44"/>
        <v>0</v>
      </c>
      <c r="M302">
        <f t="shared" si="45"/>
        <v>0</v>
      </c>
      <c r="N302">
        <f t="shared" si="41"/>
        <v>0</v>
      </c>
      <c r="O302">
        <f t="shared" si="46"/>
        <v>0</v>
      </c>
      <c r="P302">
        <f t="shared" si="47"/>
        <v>0</v>
      </c>
      <c r="Q302">
        <f t="shared" si="48"/>
        <v>0</v>
      </c>
      <c r="R302" t="str">
        <f t="shared" si="49"/>
        <v/>
      </c>
    </row>
    <row r="303" spans="1:18" x14ac:dyDescent="0.35">
      <c r="A303">
        <f>IF(AND(DATA!A304&lt;&gt;"",TRIM(DATA!D304)&lt;&gt;""),1,0)</f>
        <v>0</v>
      </c>
      <c r="B303" t="str">
        <f>IF(A303=1,DATA!A304,"")</f>
        <v/>
      </c>
      <c r="C303" t="str">
        <f>IF(A303=1,TRIM(DATA!B304),"")</f>
        <v/>
      </c>
      <c r="D303" t="str">
        <f>IF(A303=1,TRIM(DATA!C304),"")</f>
        <v/>
      </c>
      <c r="E303" t="str">
        <f>IF(A303=1,TRIM(DATA!D304),"")</f>
        <v/>
      </c>
      <c r="F303" t="str">
        <f t="shared" si="42"/>
        <v/>
      </c>
      <c r="G303">
        <f>A303*N(DATA!E304)</f>
        <v>0</v>
      </c>
      <c r="H303">
        <f>A303*N(DATA!F304)</f>
        <v>0</v>
      </c>
      <c r="I303">
        <f>A303*N(DATA!G304)</f>
        <v>0</v>
      </c>
      <c r="J303">
        <f>A303*N(DATA!H304)</f>
        <v>0</v>
      </c>
      <c r="K303">
        <f t="shared" si="43"/>
        <v>0</v>
      </c>
      <c r="L303">
        <f t="shared" si="44"/>
        <v>0</v>
      </c>
      <c r="M303">
        <f t="shared" si="45"/>
        <v>0</v>
      </c>
      <c r="N303">
        <f t="shared" si="41"/>
        <v>0</v>
      </c>
      <c r="O303">
        <f t="shared" si="46"/>
        <v>0</v>
      </c>
      <c r="P303">
        <f t="shared" si="47"/>
        <v>0</v>
      </c>
      <c r="Q303">
        <f t="shared" si="48"/>
        <v>0</v>
      </c>
      <c r="R303" t="str">
        <f t="shared" si="49"/>
        <v/>
      </c>
    </row>
    <row r="304" spans="1:18" x14ac:dyDescent="0.35">
      <c r="A304">
        <f>IF(AND(DATA!A305&lt;&gt;"",TRIM(DATA!D305)&lt;&gt;""),1,0)</f>
        <v>0</v>
      </c>
      <c r="B304" t="str">
        <f>IF(A304=1,DATA!A305,"")</f>
        <v/>
      </c>
      <c r="C304" t="str">
        <f>IF(A304=1,TRIM(DATA!B305),"")</f>
        <v/>
      </c>
      <c r="D304" t="str">
        <f>IF(A304=1,TRIM(DATA!C305),"")</f>
        <v/>
      </c>
      <c r="E304" t="str">
        <f>IF(A304=1,TRIM(DATA!D305),"")</f>
        <v/>
      </c>
      <c r="F304" t="str">
        <f t="shared" si="42"/>
        <v/>
      </c>
      <c r="G304">
        <f>A304*N(DATA!E305)</f>
        <v>0</v>
      </c>
      <c r="H304">
        <f>A304*N(DATA!F305)</f>
        <v>0</v>
      </c>
      <c r="I304">
        <f>A304*N(DATA!G305)</f>
        <v>0</v>
      </c>
      <c r="J304">
        <f>A304*N(DATA!H305)</f>
        <v>0</v>
      </c>
      <c r="K304">
        <f t="shared" si="43"/>
        <v>0</v>
      </c>
      <c r="L304">
        <f t="shared" si="44"/>
        <v>0</v>
      </c>
      <c r="M304">
        <f t="shared" si="45"/>
        <v>0</v>
      </c>
      <c r="N304">
        <f t="shared" si="41"/>
        <v>0</v>
      </c>
      <c r="O304">
        <f t="shared" si="46"/>
        <v>0</v>
      </c>
      <c r="P304">
        <f t="shared" si="47"/>
        <v>0</v>
      </c>
      <c r="Q304">
        <f t="shared" si="48"/>
        <v>0</v>
      </c>
      <c r="R304" t="str">
        <f t="shared" si="49"/>
        <v/>
      </c>
    </row>
    <row r="305" spans="1:18" x14ac:dyDescent="0.35">
      <c r="A305">
        <f>IF(AND(DATA!A306&lt;&gt;"",TRIM(DATA!D306)&lt;&gt;""),1,0)</f>
        <v>0</v>
      </c>
      <c r="B305" t="str">
        <f>IF(A305=1,DATA!A306,"")</f>
        <v/>
      </c>
      <c r="C305" t="str">
        <f>IF(A305=1,TRIM(DATA!B306),"")</f>
        <v/>
      </c>
      <c r="D305" t="str">
        <f>IF(A305=1,TRIM(DATA!C306),"")</f>
        <v/>
      </c>
      <c r="E305" t="str">
        <f>IF(A305=1,TRIM(DATA!D306),"")</f>
        <v/>
      </c>
      <c r="F305" t="str">
        <f t="shared" si="42"/>
        <v/>
      </c>
      <c r="G305">
        <f>A305*N(DATA!E306)</f>
        <v>0</v>
      </c>
      <c r="H305">
        <f>A305*N(DATA!F306)</f>
        <v>0</v>
      </c>
      <c r="I305">
        <f>A305*N(DATA!G306)</f>
        <v>0</v>
      </c>
      <c r="J305">
        <f>A305*N(DATA!H306)</f>
        <v>0</v>
      </c>
      <c r="K305">
        <f t="shared" si="43"/>
        <v>0</v>
      </c>
      <c r="L305">
        <f t="shared" si="44"/>
        <v>0</v>
      </c>
      <c r="M305">
        <f t="shared" si="45"/>
        <v>0</v>
      </c>
      <c r="N305">
        <f t="shared" si="41"/>
        <v>0</v>
      </c>
      <c r="O305">
        <f t="shared" si="46"/>
        <v>0</v>
      </c>
      <c r="P305">
        <f t="shared" si="47"/>
        <v>0</v>
      </c>
      <c r="Q305">
        <f t="shared" si="48"/>
        <v>0</v>
      </c>
      <c r="R305" t="str">
        <f t="shared" si="49"/>
        <v/>
      </c>
    </row>
    <row r="306" spans="1:18" x14ac:dyDescent="0.35">
      <c r="A306">
        <f>IF(AND(DATA!A307&lt;&gt;"",TRIM(DATA!D307)&lt;&gt;""),1,0)</f>
        <v>0</v>
      </c>
      <c r="B306" t="str">
        <f>IF(A306=1,DATA!A307,"")</f>
        <v/>
      </c>
      <c r="C306" t="str">
        <f>IF(A306=1,TRIM(DATA!B307),"")</f>
        <v/>
      </c>
      <c r="D306" t="str">
        <f>IF(A306=1,TRIM(DATA!C307),"")</f>
        <v/>
      </c>
      <c r="E306" t="str">
        <f>IF(A306=1,TRIM(DATA!D307),"")</f>
        <v/>
      </c>
      <c r="F306" t="str">
        <f t="shared" si="42"/>
        <v/>
      </c>
      <c r="G306">
        <f>A306*N(DATA!E307)</f>
        <v>0</v>
      </c>
      <c r="H306">
        <f>A306*N(DATA!F307)</f>
        <v>0</v>
      </c>
      <c r="I306">
        <f>A306*N(DATA!G307)</f>
        <v>0</v>
      </c>
      <c r="J306">
        <f>A306*N(DATA!H307)</f>
        <v>0</v>
      </c>
      <c r="K306">
        <f t="shared" si="43"/>
        <v>0</v>
      </c>
      <c r="L306">
        <f t="shared" si="44"/>
        <v>0</v>
      </c>
      <c r="M306">
        <f t="shared" si="45"/>
        <v>0</v>
      </c>
      <c r="N306">
        <f t="shared" si="41"/>
        <v>0</v>
      </c>
      <c r="O306">
        <f t="shared" si="46"/>
        <v>0</v>
      </c>
      <c r="P306">
        <f t="shared" si="47"/>
        <v>0</v>
      </c>
      <c r="Q306">
        <f t="shared" si="48"/>
        <v>0</v>
      </c>
      <c r="R306" t="str">
        <f t="shared" si="49"/>
        <v/>
      </c>
    </row>
    <row r="307" spans="1:18" x14ac:dyDescent="0.35">
      <c r="A307">
        <f>IF(AND(DATA!A308&lt;&gt;"",TRIM(DATA!D308)&lt;&gt;""),1,0)</f>
        <v>0</v>
      </c>
      <c r="B307" t="str">
        <f>IF(A307=1,DATA!A308,"")</f>
        <v/>
      </c>
      <c r="C307" t="str">
        <f>IF(A307=1,TRIM(DATA!B308),"")</f>
        <v/>
      </c>
      <c r="D307" t="str">
        <f>IF(A307=1,TRIM(DATA!C308),"")</f>
        <v/>
      </c>
      <c r="E307" t="str">
        <f>IF(A307=1,TRIM(DATA!D308),"")</f>
        <v/>
      </c>
      <c r="F307" t="str">
        <f t="shared" si="42"/>
        <v/>
      </c>
      <c r="G307">
        <f>A307*N(DATA!E308)</f>
        <v>0</v>
      </c>
      <c r="H307">
        <f>A307*N(DATA!F308)</f>
        <v>0</v>
      </c>
      <c r="I307">
        <f>A307*N(DATA!G308)</f>
        <v>0</v>
      </c>
      <c r="J307">
        <f>A307*N(DATA!H308)</f>
        <v>0</v>
      </c>
      <c r="K307">
        <f t="shared" si="43"/>
        <v>0</v>
      </c>
      <c r="L307">
        <f t="shared" si="44"/>
        <v>0</v>
      </c>
      <c r="M307">
        <f t="shared" si="45"/>
        <v>0</v>
      </c>
      <c r="N307">
        <f t="shared" si="41"/>
        <v>0</v>
      </c>
      <c r="O307">
        <f t="shared" si="46"/>
        <v>0</v>
      </c>
      <c r="P307">
        <f t="shared" si="47"/>
        <v>0</v>
      </c>
      <c r="Q307">
        <f t="shared" si="48"/>
        <v>0</v>
      </c>
      <c r="R307" t="str">
        <f t="shared" si="49"/>
        <v/>
      </c>
    </row>
    <row r="308" spans="1:18" x14ac:dyDescent="0.35">
      <c r="A308">
        <f>IF(AND(DATA!A309&lt;&gt;"",TRIM(DATA!D309)&lt;&gt;""),1,0)</f>
        <v>0</v>
      </c>
      <c r="B308" t="str">
        <f>IF(A308=1,DATA!A309,"")</f>
        <v/>
      </c>
      <c r="C308" t="str">
        <f>IF(A308=1,TRIM(DATA!B309),"")</f>
        <v/>
      </c>
      <c r="D308" t="str">
        <f>IF(A308=1,TRIM(DATA!C309),"")</f>
        <v/>
      </c>
      <c r="E308" t="str">
        <f>IF(A308=1,TRIM(DATA!D309),"")</f>
        <v/>
      </c>
      <c r="F308" t="str">
        <f t="shared" si="42"/>
        <v/>
      </c>
      <c r="G308">
        <f>A308*N(DATA!E309)</f>
        <v>0</v>
      </c>
      <c r="H308">
        <f>A308*N(DATA!F309)</f>
        <v>0</v>
      </c>
      <c r="I308">
        <f>A308*N(DATA!G309)</f>
        <v>0</v>
      </c>
      <c r="J308">
        <f>A308*N(DATA!H309)</f>
        <v>0</v>
      </c>
      <c r="K308">
        <f t="shared" si="43"/>
        <v>0</v>
      </c>
      <c r="L308">
        <f t="shared" si="44"/>
        <v>0</v>
      </c>
      <c r="M308">
        <f t="shared" si="45"/>
        <v>0</v>
      </c>
      <c r="N308">
        <f t="shared" si="41"/>
        <v>0</v>
      </c>
      <c r="O308">
        <f t="shared" si="46"/>
        <v>0</v>
      </c>
      <c r="P308">
        <f t="shared" si="47"/>
        <v>0</v>
      </c>
      <c r="Q308">
        <f t="shared" si="48"/>
        <v>0</v>
      </c>
      <c r="R308" t="str">
        <f t="shared" si="49"/>
        <v/>
      </c>
    </row>
    <row r="309" spans="1:18" x14ac:dyDescent="0.35">
      <c r="A309">
        <f>IF(AND(DATA!A310&lt;&gt;"",TRIM(DATA!D310)&lt;&gt;""),1,0)</f>
        <v>0</v>
      </c>
      <c r="B309" t="str">
        <f>IF(A309=1,DATA!A310,"")</f>
        <v/>
      </c>
      <c r="C309" t="str">
        <f>IF(A309=1,TRIM(DATA!B310),"")</f>
        <v/>
      </c>
      <c r="D309" t="str">
        <f>IF(A309=1,TRIM(DATA!C310),"")</f>
        <v/>
      </c>
      <c r="E309" t="str">
        <f>IF(A309=1,TRIM(DATA!D310),"")</f>
        <v/>
      </c>
      <c r="F309" t="str">
        <f t="shared" si="42"/>
        <v/>
      </c>
      <c r="G309">
        <f>A309*N(DATA!E310)</f>
        <v>0</v>
      </c>
      <c r="H309">
        <f>A309*N(DATA!F310)</f>
        <v>0</v>
      </c>
      <c r="I309">
        <f>A309*N(DATA!G310)</f>
        <v>0</v>
      </c>
      <c r="J309">
        <f>A309*N(DATA!H310)</f>
        <v>0</v>
      </c>
      <c r="K309">
        <f t="shared" si="43"/>
        <v>0</v>
      </c>
      <c r="L309">
        <f t="shared" si="44"/>
        <v>0</v>
      </c>
      <c r="M309">
        <f t="shared" si="45"/>
        <v>0</v>
      </c>
      <c r="N309">
        <f t="shared" si="41"/>
        <v>0</v>
      </c>
      <c r="O309">
        <f t="shared" si="46"/>
        <v>0</v>
      </c>
      <c r="P309">
        <f t="shared" si="47"/>
        <v>0</v>
      </c>
      <c r="Q309">
        <f t="shared" si="48"/>
        <v>0</v>
      </c>
      <c r="R309" t="str">
        <f t="shared" si="49"/>
        <v/>
      </c>
    </row>
    <row r="310" spans="1:18" x14ac:dyDescent="0.35">
      <c r="A310">
        <f>IF(AND(DATA!A311&lt;&gt;"",TRIM(DATA!D311)&lt;&gt;""),1,0)</f>
        <v>0</v>
      </c>
      <c r="B310" t="str">
        <f>IF(A310=1,DATA!A311,"")</f>
        <v/>
      </c>
      <c r="C310" t="str">
        <f>IF(A310=1,TRIM(DATA!B311),"")</f>
        <v/>
      </c>
      <c r="D310" t="str">
        <f>IF(A310=1,TRIM(DATA!C311),"")</f>
        <v/>
      </c>
      <c r="E310" t="str">
        <f>IF(A310=1,TRIM(DATA!D311),"")</f>
        <v/>
      </c>
      <c r="F310" t="str">
        <f t="shared" si="42"/>
        <v/>
      </c>
      <c r="G310">
        <f>A310*N(DATA!E311)</f>
        <v>0</v>
      </c>
      <c r="H310">
        <f>A310*N(DATA!F311)</f>
        <v>0</v>
      </c>
      <c r="I310">
        <f>A310*N(DATA!G311)</f>
        <v>0</v>
      </c>
      <c r="J310">
        <f>A310*N(DATA!H311)</f>
        <v>0</v>
      </c>
      <c r="K310">
        <f t="shared" si="43"/>
        <v>0</v>
      </c>
      <c r="L310">
        <f t="shared" si="44"/>
        <v>0</v>
      </c>
      <c r="M310">
        <f t="shared" si="45"/>
        <v>0</v>
      </c>
      <c r="N310">
        <f t="shared" si="41"/>
        <v>0</v>
      </c>
      <c r="O310">
        <f t="shared" si="46"/>
        <v>0</v>
      </c>
      <c r="P310">
        <f t="shared" si="47"/>
        <v>0</v>
      </c>
      <c r="Q310">
        <f t="shared" si="48"/>
        <v>0</v>
      </c>
      <c r="R310" t="str">
        <f t="shared" si="49"/>
        <v/>
      </c>
    </row>
    <row r="311" spans="1:18" x14ac:dyDescent="0.35">
      <c r="A311">
        <f>IF(AND(DATA!A312&lt;&gt;"",TRIM(DATA!D312)&lt;&gt;""),1,0)</f>
        <v>0</v>
      </c>
      <c r="B311" t="str">
        <f>IF(A311=1,DATA!A312,"")</f>
        <v/>
      </c>
      <c r="C311" t="str">
        <f>IF(A311=1,TRIM(DATA!B312),"")</f>
        <v/>
      </c>
      <c r="D311" t="str">
        <f>IF(A311=1,TRIM(DATA!C312),"")</f>
        <v/>
      </c>
      <c r="E311" t="str">
        <f>IF(A311=1,TRIM(DATA!D312),"")</f>
        <v/>
      </c>
      <c r="F311" t="str">
        <f t="shared" si="42"/>
        <v/>
      </c>
      <c r="G311">
        <f>A311*N(DATA!E312)</f>
        <v>0</v>
      </c>
      <c r="H311">
        <f>A311*N(DATA!F312)</f>
        <v>0</v>
      </c>
      <c r="I311">
        <f>A311*N(DATA!G312)</f>
        <v>0</v>
      </c>
      <c r="J311">
        <f>A311*N(DATA!H312)</f>
        <v>0</v>
      </c>
      <c r="K311">
        <f t="shared" si="43"/>
        <v>0</v>
      </c>
      <c r="L311">
        <f t="shared" si="44"/>
        <v>0</v>
      </c>
      <c r="M311">
        <f t="shared" si="45"/>
        <v>0</v>
      </c>
      <c r="N311">
        <f t="shared" si="41"/>
        <v>0</v>
      </c>
      <c r="O311">
        <f t="shared" si="46"/>
        <v>0</v>
      </c>
      <c r="P311">
        <f t="shared" si="47"/>
        <v>0</v>
      </c>
      <c r="Q311">
        <f t="shared" si="48"/>
        <v>0</v>
      </c>
      <c r="R311" t="str">
        <f t="shared" si="49"/>
        <v/>
      </c>
    </row>
    <row r="312" spans="1:18" x14ac:dyDescent="0.35">
      <c r="A312">
        <f>IF(AND(DATA!A313&lt;&gt;"",TRIM(DATA!D313)&lt;&gt;""),1,0)</f>
        <v>0</v>
      </c>
      <c r="B312" t="str">
        <f>IF(A312=1,DATA!A313,"")</f>
        <v/>
      </c>
      <c r="C312" t="str">
        <f>IF(A312=1,TRIM(DATA!B313),"")</f>
        <v/>
      </c>
      <c r="D312" t="str">
        <f>IF(A312=1,TRIM(DATA!C313),"")</f>
        <v/>
      </c>
      <c r="E312" t="str">
        <f>IF(A312=1,TRIM(DATA!D313),"")</f>
        <v/>
      </c>
      <c r="F312" t="str">
        <f t="shared" si="42"/>
        <v/>
      </c>
      <c r="G312">
        <f>A312*N(DATA!E313)</f>
        <v>0</v>
      </c>
      <c r="H312">
        <f>A312*N(DATA!F313)</f>
        <v>0</v>
      </c>
      <c r="I312">
        <f>A312*N(DATA!G313)</f>
        <v>0</v>
      </c>
      <c r="J312">
        <f>A312*N(DATA!H313)</f>
        <v>0</v>
      </c>
      <c r="K312">
        <f t="shared" si="43"/>
        <v>0</v>
      </c>
      <c r="L312">
        <f t="shared" si="44"/>
        <v>0</v>
      </c>
      <c r="M312">
        <f t="shared" si="45"/>
        <v>0</v>
      </c>
      <c r="N312">
        <f t="shared" si="41"/>
        <v>0</v>
      </c>
      <c r="O312">
        <f t="shared" si="46"/>
        <v>0</v>
      </c>
      <c r="P312">
        <f t="shared" si="47"/>
        <v>0</v>
      </c>
      <c r="Q312">
        <f t="shared" si="48"/>
        <v>0</v>
      </c>
      <c r="R312" t="str">
        <f t="shared" si="49"/>
        <v/>
      </c>
    </row>
    <row r="313" spans="1:18" x14ac:dyDescent="0.35">
      <c r="A313">
        <f>IF(AND(DATA!A314&lt;&gt;"",TRIM(DATA!D314)&lt;&gt;""),1,0)</f>
        <v>0</v>
      </c>
      <c r="B313" t="str">
        <f>IF(A313=1,DATA!A314,"")</f>
        <v/>
      </c>
      <c r="C313" t="str">
        <f>IF(A313=1,TRIM(DATA!B314),"")</f>
        <v/>
      </c>
      <c r="D313" t="str">
        <f>IF(A313=1,TRIM(DATA!C314),"")</f>
        <v/>
      </c>
      <c r="E313" t="str">
        <f>IF(A313=1,TRIM(DATA!D314),"")</f>
        <v/>
      </c>
      <c r="F313" t="str">
        <f t="shared" si="42"/>
        <v/>
      </c>
      <c r="G313">
        <f>A313*N(DATA!E314)</f>
        <v>0</v>
      </c>
      <c r="H313">
        <f>A313*N(DATA!F314)</f>
        <v>0</v>
      </c>
      <c r="I313">
        <f>A313*N(DATA!G314)</f>
        <v>0</v>
      </c>
      <c r="J313">
        <f>A313*N(DATA!H314)</f>
        <v>0</v>
      </c>
      <c r="K313">
        <f t="shared" si="43"/>
        <v>0</v>
      </c>
      <c r="L313">
        <f t="shared" si="44"/>
        <v>0</v>
      </c>
      <c r="M313">
        <f t="shared" si="45"/>
        <v>0</v>
      </c>
      <c r="N313">
        <f t="shared" si="41"/>
        <v>0</v>
      </c>
      <c r="O313">
        <f t="shared" si="46"/>
        <v>0</v>
      </c>
      <c r="P313">
        <f t="shared" si="47"/>
        <v>0</v>
      </c>
      <c r="Q313">
        <f t="shared" si="48"/>
        <v>0</v>
      </c>
      <c r="R313" t="str">
        <f t="shared" si="49"/>
        <v/>
      </c>
    </row>
    <row r="314" spans="1:18" x14ac:dyDescent="0.35">
      <c r="A314">
        <f>IF(AND(DATA!A315&lt;&gt;"",TRIM(DATA!D315)&lt;&gt;""),1,0)</f>
        <v>0</v>
      </c>
      <c r="B314" t="str">
        <f>IF(A314=1,DATA!A315,"")</f>
        <v/>
      </c>
      <c r="C314" t="str">
        <f>IF(A314=1,TRIM(DATA!B315),"")</f>
        <v/>
      </c>
      <c r="D314" t="str">
        <f>IF(A314=1,TRIM(DATA!C315),"")</f>
        <v/>
      </c>
      <c r="E314" t="str">
        <f>IF(A314=1,TRIM(DATA!D315),"")</f>
        <v/>
      </c>
      <c r="F314" t="str">
        <f t="shared" si="42"/>
        <v/>
      </c>
      <c r="G314">
        <f>A314*N(DATA!E315)</f>
        <v>0</v>
      </c>
      <c r="H314">
        <f>A314*N(DATA!F315)</f>
        <v>0</v>
      </c>
      <c r="I314">
        <f>A314*N(DATA!G315)</f>
        <v>0</v>
      </c>
      <c r="J314">
        <f>A314*N(DATA!H315)</f>
        <v>0</v>
      </c>
      <c r="K314">
        <f t="shared" si="43"/>
        <v>0</v>
      </c>
      <c r="L314">
        <f t="shared" si="44"/>
        <v>0</v>
      </c>
      <c r="M314">
        <f t="shared" si="45"/>
        <v>0</v>
      </c>
      <c r="N314">
        <f t="shared" si="41"/>
        <v>0</v>
      </c>
      <c r="O314">
        <f t="shared" si="46"/>
        <v>0</v>
      </c>
      <c r="P314">
        <f t="shared" si="47"/>
        <v>0</v>
      </c>
      <c r="Q314">
        <f t="shared" si="48"/>
        <v>0</v>
      </c>
      <c r="R314" t="str">
        <f t="shared" si="49"/>
        <v/>
      </c>
    </row>
    <row r="315" spans="1:18" x14ac:dyDescent="0.35">
      <c r="A315">
        <f>IF(AND(DATA!A316&lt;&gt;"",TRIM(DATA!D316)&lt;&gt;""),1,0)</f>
        <v>0</v>
      </c>
      <c r="B315" t="str">
        <f>IF(A315=1,DATA!A316,"")</f>
        <v/>
      </c>
      <c r="C315" t="str">
        <f>IF(A315=1,TRIM(DATA!B316),"")</f>
        <v/>
      </c>
      <c r="D315" t="str">
        <f>IF(A315=1,TRIM(DATA!C316),"")</f>
        <v/>
      </c>
      <c r="E315" t="str">
        <f>IF(A315=1,TRIM(DATA!D316),"")</f>
        <v/>
      </c>
      <c r="F315" t="str">
        <f t="shared" si="42"/>
        <v/>
      </c>
      <c r="G315">
        <f>A315*N(DATA!E316)</f>
        <v>0</v>
      </c>
      <c r="H315">
        <f>A315*N(DATA!F316)</f>
        <v>0</v>
      </c>
      <c r="I315">
        <f>A315*N(DATA!G316)</f>
        <v>0</v>
      </c>
      <c r="J315">
        <f>A315*N(DATA!H316)</f>
        <v>0</v>
      </c>
      <c r="K315">
        <f t="shared" si="43"/>
        <v>0</v>
      </c>
      <c r="L315">
        <f t="shared" si="44"/>
        <v>0</v>
      </c>
      <c r="M315">
        <f t="shared" si="45"/>
        <v>0</v>
      </c>
      <c r="N315">
        <f t="shared" si="41"/>
        <v>0</v>
      </c>
      <c r="O315">
        <f t="shared" si="46"/>
        <v>0</v>
      </c>
      <c r="P315">
        <f t="shared" si="47"/>
        <v>0</v>
      </c>
      <c r="Q315">
        <f t="shared" si="48"/>
        <v>0</v>
      </c>
      <c r="R315" t="str">
        <f t="shared" si="49"/>
        <v/>
      </c>
    </row>
    <row r="316" spans="1:18" x14ac:dyDescent="0.35">
      <c r="A316">
        <f>IF(AND(DATA!A317&lt;&gt;"",TRIM(DATA!D317)&lt;&gt;""),1,0)</f>
        <v>0</v>
      </c>
      <c r="B316" t="str">
        <f>IF(A316=1,DATA!A317,"")</f>
        <v/>
      </c>
      <c r="C316" t="str">
        <f>IF(A316=1,TRIM(DATA!B317),"")</f>
        <v/>
      </c>
      <c r="D316" t="str">
        <f>IF(A316=1,TRIM(DATA!C317),"")</f>
        <v/>
      </c>
      <c r="E316" t="str">
        <f>IF(A316=1,TRIM(DATA!D317),"")</f>
        <v/>
      </c>
      <c r="F316" t="str">
        <f t="shared" si="42"/>
        <v/>
      </c>
      <c r="G316">
        <f>A316*N(DATA!E317)</f>
        <v>0</v>
      </c>
      <c r="H316">
        <f>A316*N(DATA!F317)</f>
        <v>0</v>
      </c>
      <c r="I316">
        <f>A316*N(DATA!G317)</f>
        <v>0</v>
      </c>
      <c r="J316">
        <f>A316*N(DATA!H317)</f>
        <v>0</v>
      </c>
      <c r="K316">
        <f t="shared" si="43"/>
        <v>0</v>
      </c>
      <c r="L316">
        <f t="shared" si="44"/>
        <v>0</v>
      </c>
      <c r="M316">
        <f t="shared" si="45"/>
        <v>0</v>
      </c>
      <c r="N316">
        <f t="shared" si="41"/>
        <v>0</v>
      </c>
      <c r="O316">
        <f t="shared" si="46"/>
        <v>0</v>
      </c>
      <c r="P316">
        <f t="shared" si="47"/>
        <v>0</v>
      </c>
      <c r="Q316">
        <f t="shared" si="48"/>
        <v>0</v>
      </c>
      <c r="R316" t="str">
        <f t="shared" si="49"/>
        <v/>
      </c>
    </row>
    <row r="317" spans="1:18" x14ac:dyDescent="0.35">
      <c r="A317">
        <f>IF(AND(DATA!A318&lt;&gt;"",TRIM(DATA!D318)&lt;&gt;""),1,0)</f>
        <v>0</v>
      </c>
      <c r="B317" t="str">
        <f>IF(A317=1,DATA!A318,"")</f>
        <v/>
      </c>
      <c r="C317" t="str">
        <f>IF(A317=1,TRIM(DATA!B318),"")</f>
        <v/>
      </c>
      <c r="D317" t="str">
        <f>IF(A317=1,TRIM(DATA!C318),"")</f>
        <v/>
      </c>
      <c r="E317" t="str">
        <f>IF(A317=1,TRIM(DATA!D318),"")</f>
        <v/>
      </c>
      <c r="F317" t="str">
        <f t="shared" si="42"/>
        <v/>
      </c>
      <c r="G317">
        <f>A317*N(DATA!E318)</f>
        <v>0</v>
      </c>
      <c r="H317">
        <f>A317*N(DATA!F318)</f>
        <v>0</v>
      </c>
      <c r="I317">
        <f>A317*N(DATA!G318)</f>
        <v>0</v>
      </c>
      <c r="J317">
        <f>A317*N(DATA!H318)</f>
        <v>0</v>
      </c>
      <c r="K317">
        <f t="shared" si="43"/>
        <v>0</v>
      </c>
      <c r="L317">
        <f t="shared" si="44"/>
        <v>0</v>
      </c>
      <c r="M317">
        <f t="shared" si="45"/>
        <v>0</v>
      </c>
      <c r="N317">
        <f t="shared" si="41"/>
        <v>0</v>
      </c>
      <c r="O317">
        <f t="shared" si="46"/>
        <v>0</v>
      </c>
      <c r="P317">
        <f t="shared" si="47"/>
        <v>0</v>
      </c>
      <c r="Q317">
        <f t="shared" si="48"/>
        <v>0</v>
      </c>
      <c r="R317" t="str">
        <f t="shared" si="49"/>
        <v/>
      </c>
    </row>
    <row r="318" spans="1:18" x14ac:dyDescent="0.35">
      <c r="A318">
        <f>IF(AND(DATA!A319&lt;&gt;"",TRIM(DATA!D319)&lt;&gt;""),1,0)</f>
        <v>0</v>
      </c>
      <c r="B318" t="str">
        <f>IF(A318=1,DATA!A319,"")</f>
        <v/>
      </c>
      <c r="C318" t="str">
        <f>IF(A318=1,TRIM(DATA!B319),"")</f>
        <v/>
      </c>
      <c r="D318" t="str">
        <f>IF(A318=1,TRIM(DATA!C319),"")</f>
        <v/>
      </c>
      <c r="E318" t="str">
        <f>IF(A318=1,TRIM(DATA!D319),"")</f>
        <v/>
      </c>
      <c r="F318" t="str">
        <f t="shared" si="42"/>
        <v/>
      </c>
      <c r="G318">
        <f>A318*N(DATA!E319)</f>
        <v>0</v>
      </c>
      <c r="H318">
        <f>A318*N(DATA!F319)</f>
        <v>0</v>
      </c>
      <c r="I318">
        <f>A318*N(DATA!G319)</f>
        <v>0</v>
      </c>
      <c r="J318">
        <f>A318*N(DATA!H319)</f>
        <v>0</v>
      </c>
      <c r="K318">
        <f t="shared" si="43"/>
        <v>0</v>
      </c>
      <c r="L318">
        <f t="shared" si="44"/>
        <v>0</v>
      </c>
      <c r="M318">
        <f t="shared" si="45"/>
        <v>0</v>
      </c>
      <c r="N318">
        <f t="shared" si="41"/>
        <v>0</v>
      </c>
      <c r="O318">
        <f t="shared" si="46"/>
        <v>0</v>
      </c>
      <c r="P318">
        <f t="shared" si="47"/>
        <v>0</v>
      </c>
      <c r="Q318">
        <f t="shared" si="48"/>
        <v>0</v>
      </c>
      <c r="R318" t="str">
        <f t="shared" si="49"/>
        <v/>
      </c>
    </row>
    <row r="319" spans="1:18" x14ac:dyDescent="0.35">
      <c r="A319">
        <f>IF(AND(DATA!A320&lt;&gt;"",TRIM(DATA!D320)&lt;&gt;""),1,0)</f>
        <v>0</v>
      </c>
      <c r="B319" t="str">
        <f>IF(A319=1,DATA!A320,"")</f>
        <v/>
      </c>
      <c r="C319" t="str">
        <f>IF(A319=1,TRIM(DATA!B320),"")</f>
        <v/>
      </c>
      <c r="D319" t="str">
        <f>IF(A319=1,TRIM(DATA!C320),"")</f>
        <v/>
      </c>
      <c r="E319" t="str">
        <f>IF(A319=1,TRIM(DATA!D320),"")</f>
        <v/>
      </c>
      <c r="F319" t="str">
        <f t="shared" si="42"/>
        <v/>
      </c>
      <c r="G319">
        <f>A319*N(DATA!E320)</f>
        <v>0</v>
      </c>
      <c r="H319">
        <f>A319*N(DATA!F320)</f>
        <v>0</v>
      </c>
      <c r="I319">
        <f>A319*N(DATA!G320)</f>
        <v>0</v>
      </c>
      <c r="J319">
        <f>A319*N(DATA!H320)</f>
        <v>0</v>
      </c>
      <c r="K319">
        <f t="shared" si="43"/>
        <v>0</v>
      </c>
      <c r="L319">
        <f t="shared" si="44"/>
        <v>0</v>
      </c>
      <c r="M319">
        <f t="shared" si="45"/>
        <v>0</v>
      </c>
      <c r="N319">
        <f t="shared" si="41"/>
        <v>0</v>
      </c>
      <c r="O319">
        <f t="shared" si="46"/>
        <v>0</v>
      </c>
      <c r="P319">
        <f t="shared" si="47"/>
        <v>0</v>
      </c>
      <c r="Q319">
        <f t="shared" si="48"/>
        <v>0</v>
      </c>
      <c r="R319" t="str">
        <f t="shared" si="49"/>
        <v/>
      </c>
    </row>
    <row r="320" spans="1:18" x14ac:dyDescent="0.35">
      <c r="A320">
        <f>IF(AND(DATA!A321&lt;&gt;"",TRIM(DATA!D321)&lt;&gt;""),1,0)</f>
        <v>0</v>
      </c>
      <c r="B320" t="str">
        <f>IF(A320=1,DATA!A321,"")</f>
        <v/>
      </c>
      <c r="C320" t="str">
        <f>IF(A320=1,TRIM(DATA!B321),"")</f>
        <v/>
      </c>
      <c r="D320" t="str">
        <f>IF(A320=1,TRIM(DATA!C321),"")</f>
        <v/>
      </c>
      <c r="E320" t="str">
        <f>IF(A320=1,TRIM(DATA!D321),"")</f>
        <v/>
      </c>
      <c r="F320" t="str">
        <f t="shared" si="42"/>
        <v/>
      </c>
      <c r="G320">
        <f>A320*N(DATA!E321)</f>
        <v>0</v>
      </c>
      <c r="H320">
        <f>A320*N(DATA!F321)</f>
        <v>0</v>
      </c>
      <c r="I320">
        <f>A320*N(DATA!G321)</f>
        <v>0</v>
      </c>
      <c r="J320">
        <f>A320*N(DATA!H321)</f>
        <v>0</v>
      </c>
      <c r="K320">
        <f t="shared" si="43"/>
        <v>0</v>
      </c>
      <c r="L320">
        <f t="shared" si="44"/>
        <v>0</v>
      </c>
      <c r="M320">
        <f t="shared" si="45"/>
        <v>0</v>
      </c>
      <c r="N320">
        <f t="shared" si="41"/>
        <v>0</v>
      </c>
      <c r="O320">
        <f t="shared" si="46"/>
        <v>0</v>
      </c>
      <c r="P320">
        <f t="shared" si="47"/>
        <v>0</v>
      </c>
      <c r="Q320">
        <f t="shared" si="48"/>
        <v>0</v>
      </c>
      <c r="R320" t="str">
        <f t="shared" si="49"/>
        <v/>
      </c>
    </row>
    <row r="321" spans="1:18" x14ac:dyDescent="0.35">
      <c r="A321">
        <f>IF(AND(DATA!A322&lt;&gt;"",TRIM(DATA!D322)&lt;&gt;""),1,0)</f>
        <v>0</v>
      </c>
      <c r="B321" t="str">
        <f>IF(A321=1,DATA!A322,"")</f>
        <v/>
      </c>
      <c r="C321" t="str">
        <f>IF(A321=1,TRIM(DATA!B322),"")</f>
        <v/>
      </c>
      <c r="D321" t="str">
        <f>IF(A321=1,TRIM(DATA!C322),"")</f>
        <v/>
      </c>
      <c r="E321" t="str">
        <f>IF(A321=1,TRIM(DATA!D322),"")</f>
        <v/>
      </c>
      <c r="F321" t="str">
        <f t="shared" si="42"/>
        <v/>
      </c>
      <c r="G321">
        <f>A321*N(DATA!E322)</f>
        <v>0</v>
      </c>
      <c r="H321">
        <f>A321*N(DATA!F322)</f>
        <v>0</v>
      </c>
      <c r="I321">
        <f>A321*N(DATA!G322)</f>
        <v>0</v>
      </c>
      <c r="J321">
        <f>A321*N(DATA!H322)</f>
        <v>0</v>
      </c>
      <c r="K321">
        <f t="shared" si="43"/>
        <v>0</v>
      </c>
      <c r="L321">
        <f t="shared" si="44"/>
        <v>0</v>
      </c>
      <c r="M321">
        <f t="shared" si="45"/>
        <v>0</v>
      </c>
      <c r="N321">
        <f t="shared" si="41"/>
        <v>0</v>
      </c>
      <c r="O321">
        <f t="shared" si="46"/>
        <v>0</v>
      </c>
      <c r="P321">
        <f t="shared" si="47"/>
        <v>0</v>
      </c>
      <c r="Q321">
        <f t="shared" si="48"/>
        <v>0</v>
      </c>
      <c r="R321" t="str">
        <f t="shared" si="49"/>
        <v/>
      </c>
    </row>
    <row r="322" spans="1:18" x14ac:dyDescent="0.35">
      <c r="A322">
        <f>IF(AND(DATA!A323&lt;&gt;"",TRIM(DATA!D323)&lt;&gt;""),1,0)</f>
        <v>0</v>
      </c>
      <c r="B322" t="str">
        <f>IF(A322=1,DATA!A323,"")</f>
        <v/>
      </c>
      <c r="C322" t="str">
        <f>IF(A322=1,TRIM(DATA!B323),"")</f>
        <v/>
      </c>
      <c r="D322" t="str">
        <f>IF(A322=1,TRIM(DATA!C323),"")</f>
        <v/>
      </c>
      <c r="E322" t="str">
        <f>IF(A322=1,TRIM(DATA!D323),"")</f>
        <v/>
      </c>
      <c r="F322" t="str">
        <f t="shared" si="42"/>
        <v/>
      </c>
      <c r="G322">
        <f>A322*N(DATA!E323)</f>
        <v>0</v>
      </c>
      <c r="H322">
        <f>A322*N(DATA!F323)</f>
        <v>0</v>
      </c>
      <c r="I322">
        <f>A322*N(DATA!G323)</f>
        <v>0</v>
      </c>
      <c r="J322">
        <f>A322*N(DATA!H323)</f>
        <v>0</v>
      </c>
      <c r="K322">
        <f t="shared" si="43"/>
        <v>0</v>
      </c>
      <c r="L322">
        <f t="shared" si="44"/>
        <v>0</v>
      </c>
      <c r="M322">
        <f t="shared" si="45"/>
        <v>0</v>
      </c>
      <c r="N322">
        <f t="shared" ref="N322:N385" si="50">A322*IF(F322="EVET",--prm_KKTC,1)*OR(prm_Duzey="Tümü",C322=prm_Duzey)*OR(prm_Fak="Tümü",D322=prm_Fak)*OR(prm_Prog="Tümü",E322=prm_Prog)</f>
        <v>0</v>
      </c>
      <c r="O322">
        <f t="shared" si="46"/>
        <v>0</v>
      </c>
      <c r="P322">
        <f t="shared" si="47"/>
        <v>0</v>
      </c>
      <c r="Q322">
        <f t="shared" si="48"/>
        <v>0</v>
      </c>
      <c r="R322" t="str">
        <f t="shared" si="49"/>
        <v/>
      </c>
    </row>
    <row r="323" spans="1:18" x14ac:dyDescent="0.35">
      <c r="A323">
        <f>IF(AND(DATA!A324&lt;&gt;"",TRIM(DATA!D324)&lt;&gt;""),1,0)</f>
        <v>0</v>
      </c>
      <c r="B323" t="str">
        <f>IF(A323=1,DATA!A324,"")</f>
        <v/>
      </c>
      <c r="C323" t="str">
        <f>IF(A323=1,TRIM(DATA!B324),"")</f>
        <v/>
      </c>
      <c r="D323" t="str">
        <f>IF(A323=1,TRIM(DATA!C324),"")</f>
        <v/>
      </c>
      <c r="E323" t="str">
        <f>IF(A323=1,TRIM(DATA!D324),"")</f>
        <v/>
      </c>
      <c r="F323" t="str">
        <f t="shared" ref="F323:F386" si="51">IF(A323=1,IF(ISNUMBER(SEARCH("KKTC Uyruklu",E323)),"EVET","HAYIR"),"")</f>
        <v/>
      </c>
      <c r="G323">
        <f>A323*N(DATA!E324)</f>
        <v>0</v>
      </c>
      <c r="H323">
        <f>A323*N(DATA!F324)</f>
        <v>0</v>
      </c>
      <c r="I323">
        <f>A323*N(DATA!G324)</f>
        <v>0</v>
      </c>
      <c r="J323">
        <f>A323*N(DATA!H324)</f>
        <v>0</v>
      </c>
      <c r="K323">
        <f t="shared" ref="K323:K386" si="52">G323+I323</f>
        <v>0</v>
      </c>
      <c r="L323">
        <f t="shared" ref="L323:L386" si="53">H323+J323</f>
        <v>0</v>
      </c>
      <c r="M323">
        <f t="shared" ref="M323:M386" si="54">MAX(0,K323-L323)</f>
        <v>0</v>
      </c>
      <c r="N323">
        <f t="shared" si="50"/>
        <v>0</v>
      </c>
      <c r="O323">
        <f t="shared" ref="O323:O386" si="55">N323*(K323&gt;0)*(L323&gt;=K323)</f>
        <v>0</v>
      </c>
      <c r="P323">
        <f t="shared" ref="P323:P386" si="56">N323*(K323&gt;0)*(L323=0)</f>
        <v>0</v>
      </c>
      <c r="Q323">
        <f t="shared" ref="Q323:Q386" si="57">N323*(F323="EVET")</f>
        <v>0</v>
      </c>
      <c r="R323" t="str">
        <f t="shared" ref="R323:R386" si="58">IF(D323="","",SUBSTITUTE(SUBSTITUTE(SUBSTITUTE(SUBSTITUTE(SUBSTITUTE(SUBSTITUTE(D323,"İKTİSADİ VE İDARİ BİLİMLER FAKÜLTESİ","İİBF"),"ORGANİZE SANAYİ BÖLGESİ","OSB"),"MESLEK YÜKSEKOKULU","MYO"),"UYGULAMALI BİLİMLER","UB"),"FAKÜLTESİ","FAK."),"YÜKSEKOKULU","YO"))</f>
        <v/>
      </c>
    </row>
    <row r="324" spans="1:18" x14ac:dyDescent="0.35">
      <c r="A324">
        <f>IF(AND(DATA!A325&lt;&gt;"",TRIM(DATA!D325)&lt;&gt;""),1,0)</f>
        <v>0</v>
      </c>
      <c r="B324" t="str">
        <f>IF(A324=1,DATA!A325,"")</f>
        <v/>
      </c>
      <c r="C324" t="str">
        <f>IF(A324=1,TRIM(DATA!B325),"")</f>
        <v/>
      </c>
      <c r="D324" t="str">
        <f>IF(A324=1,TRIM(DATA!C325),"")</f>
        <v/>
      </c>
      <c r="E324" t="str">
        <f>IF(A324=1,TRIM(DATA!D325),"")</f>
        <v/>
      </c>
      <c r="F324" t="str">
        <f t="shared" si="51"/>
        <v/>
      </c>
      <c r="G324">
        <f>A324*N(DATA!E325)</f>
        <v>0</v>
      </c>
      <c r="H324">
        <f>A324*N(DATA!F325)</f>
        <v>0</v>
      </c>
      <c r="I324">
        <f>A324*N(DATA!G325)</f>
        <v>0</v>
      </c>
      <c r="J324">
        <f>A324*N(DATA!H325)</f>
        <v>0</v>
      </c>
      <c r="K324">
        <f t="shared" si="52"/>
        <v>0</v>
      </c>
      <c r="L324">
        <f t="shared" si="53"/>
        <v>0</v>
      </c>
      <c r="M324">
        <f t="shared" si="54"/>
        <v>0</v>
      </c>
      <c r="N324">
        <f t="shared" si="50"/>
        <v>0</v>
      </c>
      <c r="O324">
        <f t="shared" si="55"/>
        <v>0</v>
      </c>
      <c r="P324">
        <f t="shared" si="56"/>
        <v>0</v>
      </c>
      <c r="Q324">
        <f t="shared" si="57"/>
        <v>0</v>
      </c>
      <c r="R324" t="str">
        <f t="shared" si="58"/>
        <v/>
      </c>
    </row>
    <row r="325" spans="1:18" x14ac:dyDescent="0.35">
      <c r="A325">
        <f>IF(AND(DATA!A326&lt;&gt;"",TRIM(DATA!D326)&lt;&gt;""),1,0)</f>
        <v>0</v>
      </c>
      <c r="B325" t="str">
        <f>IF(A325=1,DATA!A326,"")</f>
        <v/>
      </c>
      <c r="C325" t="str">
        <f>IF(A325=1,TRIM(DATA!B326),"")</f>
        <v/>
      </c>
      <c r="D325" t="str">
        <f>IF(A325=1,TRIM(DATA!C326),"")</f>
        <v/>
      </c>
      <c r="E325" t="str">
        <f>IF(A325=1,TRIM(DATA!D326),"")</f>
        <v/>
      </c>
      <c r="F325" t="str">
        <f t="shared" si="51"/>
        <v/>
      </c>
      <c r="G325">
        <f>A325*N(DATA!E326)</f>
        <v>0</v>
      </c>
      <c r="H325">
        <f>A325*N(DATA!F326)</f>
        <v>0</v>
      </c>
      <c r="I325">
        <f>A325*N(DATA!G326)</f>
        <v>0</v>
      </c>
      <c r="J325">
        <f>A325*N(DATA!H326)</f>
        <v>0</v>
      </c>
      <c r="K325">
        <f t="shared" si="52"/>
        <v>0</v>
      </c>
      <c r="L325">
        <f t="shared" si="53"/>
        <v>0</v>
      </c>
      <c r="M325">
        <f t="shared" si="54"/>
        <v>0</v>
      </c>
      <c r="N325">
        <f t="shared" si="50"/>
        <v>0</v>
      </c>
      <c r="O325">
        <f t="shared" si="55"/>
        <v>0</v>
      </c>
      <c r="P325">
        <f t="shared" si="56"/>
        <v>0</v>
      </c>
      <c r="Q325">
        <f t="shared" si="57"/>
        <v>0</v>
      </c>
      <c r="R325" t="str">
        <f t="shared" si="58"/>
        <v/>
      </c>
    </row>
    <row r="326" spans="1:18" x14ac:dyDescent="0.35">
      <c r="A326">
        <f>IF(AND(DATA!A327&lt;&gt;"",TRIM(DATA!D327)&lt;&gt;""),1,0)</f>
        <v>0</v>
      </c>
      <c r="B326" t="str">
        <f>IF(A326=1,DATA!A327,"")</f>
        <v/>
      </c>
      <c r="C326" t="str">
        <f>IF(A326=1,TRIM(DATA!B327),"")</f>
        <v/>
      </c>
      <c r="D326" t="str">
        <f>IF(A326=1,TRIM(DATA!C327),"")</f>
        <v/>
      </c>
      <c r="E326" t="str">
        <f>IF(A326=1,TRIM(DATA!D327),"")</f>
        <v/>
      </c>
      <c r="F326" t="str">
        <f t="shared" si="51"/>
        <v/>
      </c>
      <c r="G326">
        <f>A326*N(DATA!E327)</f>
        <v>0</v>
      </c>
      <c r="H326">
        <f>A326*N(DATA!F327)</f>
        <v>0</v>
      </c>
      <c r="I326">
        <f>A326*N(DATA!G327)</f>
        <v>0</v>
      </c>
      <c r="J326">
        <f>A326*N(DATA!H327)</f>
        <v>0</v>
      </c>
      <c r="K326">
        <f t="shared" si="52"/>
        <v>0</v>
      </c>
      <c r="L326">
        <f t="shared" si="53"/>
        <v>0</v>
      </c>
      <c r="M326">
        <f t="shared" si="54"/>
        <v>0</v>
      </c>
      <c r="N326">
        <f t="shared" si="50"/>
        <v>0</v>
      </c>
      <c r="O326">
        <f t="shared" si="55"/>
        <v>0</v>
      </c>
      <c r="P326">
        <f t="shared" si="56"/>
        <v>0</v>
      </c>
      <c r="Q326">
        <f t="shared" si="57"/>
        <v>0</v>
      </c>
      <c r="R326" t="str">
        <f t="shared" si="58"/>
        <v/>
      </c>
    </row>
    <row r="327" spans="1:18" x14ac:dyDescent="0.35">
      <c r="A327">
        <f>IF(AND(DATA!A328&lt;&gt;"",TRIM(DATA!D328)&lt;&gt;""),1,0)</f>
        <v>0</v>
      </c>
      <c r="B327" t="str">
        <f>IF(A327=1,DATA!A328,"")</f>
        <v/>
      </c>
      <c r="C327" t="str">
        <f>IF(A327=1,TRIM(DATA!B328),"")</f>
        <v/>
      </c>
      <c r="D327" t="str">
        <f>IF(A327=1,TRIM(DATA!C328),"")</f>
        <v/>
      </c>
      <c r="E327" t="str">
        <f>IF(A327=1,TRIM(DATA!D328),"")</f>
        <v/>
      </c>
      <c r="F327" t="str">
        <f t="shared" si="51"/>
        <v/>
      </c>
      <c r="G327">
        <f>A327*N(DATA!E328)</f>
        <v>0</v>
      </c>
      <c r="H327">
        <f>A327*N(DATA!F328)</f>
        <v>0</v>
      </c>
      <c r="I327">
        <f>A327*N(DATA!G328)</f>
        <v>0</v>
      </c>
      <c r="J327">
        <f>A327*N(DATA!H328)</f>
        <v>0</v>
      </c>
      <c r="K327">
        <f t="shared" si="52"/>
        <v>0</v>
      </c>
      <c r="L327">
        <f t="shared" si="53"/>
        <v>0</v>
      </c>
      <c r="M327">
        <f t="shared" si="54"/>
        <v>0</v>
      </c>
      <c r="N327">
        <f t="shared" si="50"/>
        <v>0</v>
      </c>
      <c r="O327">
        <f t="shared" si="55"/>
        <v>0</v>
      </c>
      <c r="P327">
        <f t="shared" si="56"/>
        <v>0</v>
      </c>
      <c r="Q327">
        <f t="shared" si="57"/>
        <v>0</v>
      </c>
      <c r="R327" t="str">
        <f t="shared" si="58"/>
        <v/>
      </c>
    </row>
    <row r="328" spans="1:18" x14ac:dyDescent="0.35">
      <c r="A328">
        <f>IF(AND(DATA!A329&lt;&gt;"",TRIM(DATA!D329)&lt;&gt;""),1,0)</f>
        <v>0</v>
      </c>
      <c r="B328" t="str">
        <f>IF(A328=1,DATA!A329,"")</f>
        <v/>
      </c>
      <c r="C328" t="str">
        <f>IF(A328=1,TRIM(DATA!B329),"")</f>
        <v/>
      </c>
      <c r="D328" t="str">
        <f>IF(A328=1,TRIM(DATA!C329),"")</f>
        <v/>
      </c>
      <c r="E328" t="str">
        <f>IF(A328=1,TRIM(DATA!D329),"")</f>
        <v/>
      </c>
      <c r="F328" t="str">
        <f t="shared" si="51"/>
        <v/>
      </c>
      <c r="G328">
        <f>A328*N(DATA!E329)</f>
        <v>0</v>
      </c>
      <c r="H328">
        <f>A328*N(DATA!F329)</f>
        <v>0</v>
      </c>
      <c r="I328">
        <f>A328*N(DATA!G329)</f>
        <v>0</v>
      </c>
      <c r="J328">
        <f>A328*N(DATA!H329)</f>
        <v>0</v>
      </c>
      <c r="K328">
        <f t="shared" si="52"/>
        <v>0</v>
      </c>
      <c r="L328">
        <f t="shared" si="53"/>
        <v>0</v>
      </c>
      <c r="M328">
        <f t="shared" si="54"/>
        <v>0</v>
      </c>
      <c r="N328">
        <f t="shared" si="50"/>
        <v>0</v>
      </c>
      <c r="O328">
        <f t="shared" si="55"/>
        <v>0</v>
      </c>
      <c r="P328">
        <f t="shared" si="56"/>
        <v>0</v>
      </c>
      <c r="Q328">
        <f t="shared" si="57"/>
        <v>0</v>
      </c>
      <c r="R328" t="str">
        <f t="shared" si="58"/>
        <v/>
      </c>
    </row>
    <row r="329" spans="1:18" x14ac:dyDescent="0.35">
      <c r="A329">
        <f>IF(AND(DATA!A330&lt;&gt;"",TRIM(DATA!D330)&lt;&gt;""),1,0)</f>
        <v>0</v>
      </c>
      <c r="B329" t="str">
        <f>IF(A329=1,DATA!A330,"")</f>
        <v/>
      </c>
      <c r="C329" t="str">
        <f>IF(A329=1,TRIM(DATA!B330),"")</f>
        <v/>
      </c>
      <c r="D329" t="str">
        <f>IF(A329=1,TRIM(DATA!C330),"")</f>
        <v/>
      </c>
      <c r="E329" t="str">
        <f>IF(A329=1,TRIM(DATA!D330),"")</f>
        <v/>
      </c>
      <c r="F329" t="str">
        <f t="shared" si="51"/>
        <v/>
      </c>
      <c r="G329">
        <f>A329*N(DATA!E330)</f>
        <v>0</v>
      </c>
      <c r="H329">
        <f>A329*N(DATA!F330)</f>
        <v>0</v>
      </c>
      <c r="I329">
        <f>A329*N(DATA!G330)</f>
        <v>0</v>
      </c>
      <c r="J329">
        <f>A329*N(DATA!H330)</f>
        <v>0</v>
      </c>
      <c r="K329">
        <f t="shared" si="52"/>
        <v>0</v>
      </c>
      <c r="L329">
        <f t="shared" si="53"/>
        <v>0</v>
      </c>
      <c r="M329">
        <f t="shared" si="54"/>
        <v>0</v>
      </c>
      <c r="N329">
        <f t="shared" si="50"/>
        <v>0</v>
      </c>
      <c r="O329">
        <f t="shared" si="55"/>
        <v>0</v>
      </c>
      <c r="P329">
        <f t="shared" si="56"/>
        <v>0</v>
      </c>
      <c r="Q329">
        <f t="shared" si="57"/>
        <v>0</v>
      </c>
      <c r="R329" t="str">
        <f t="shared" si="58"/>
        <v/>
      </c>
    </row>
    <row r="330" spans="1:18" x14ac:dyDescent="0.35">
      <c r="A330">
        <f>IF(AND(DATA!A331&lt;&gt;"",TRIM(DATA!D331)&lt;&gt;""),1,0)</f>
        <v>0</v>
      </c>
      <c r="B330" t="str">
        <f>IF(A330=1,DATA!A331,"")</f>
        <v/>
      </c>
      <c r="C330" t="str">
        <f>IF(A330=1,TRIM(DATA!B331),"")</f>
        <v/>
      </c>
      <c r="D330" t="str">
        <f>IF(A330=1,TRIM(DATA!C331),"")</f>
        <v/>
      </c>
      <c r="E330" t="str">
        <f>IF(A330=1,TRIM(DATA!D331),"")</f>
        <v/>
      </c>
      <c r="F330" t="str">
        <f t="shared" si="51"/>
        <v/>
      </c>
      <c r="G330">
        <f>A330*N(DATA!E331)</f>
        <v>0</v>
      </c>
      <c r="H330">
        <f>A330*N(DATA!F331)</f>
        <v>0</v>
      </c>
      <c r="I330">
        <f>A330*N(DATA!G331)</f>
        <v>0</v>
      </c>
      <c r="J330">
        <f>A330*N(DATA!H331)</f>
        <v>0</v>
      </c>
      <c r="K330">
        <f t="shared" si="52"/>
        <v>0</v>
      </c>
      <c r="L330">
        <f t="shared" si="53"/>
        <v>0</v>
      </c>
      <c r="M330">
        <f t="shared" si="54"/>
        <v>0</v>
      </c>
      <c r="N330">
        <f t="shared" si="50"/>
        <v>0</v>
      </c>
      <c r="O330">
        <f t="shared" si="55"/>
        <v>0</v>
      </c>
      <c r="P330">
        <f t="shared" si="56"/>
        <v>0</v>
      </c>
      <c r="Q330">
        <f t="shared" si="57"/>
        <v>0</v>
      </c>
      <c r="R330" t="str">
        <f t="shared" si="58"/>
        <v/>
      </c>
    </row>
    <row r="331" spans="1:18" x14ac:dyDescent="0.35">
      <c r="A331">
        <f>IF(AND(DATA!A332&lt;&gt;"",TRIM(DATA!D332)&lt;&gt;""),1,0)</f>
        <v>0</v>
      </c>
      <c r="B331" t="str">
        <f>IF(A331=1,DATA!A332,"")</f>
        <v/>
      </c>
      <c r="C331" t="str">
        <f>IF(A331=1,TRIM(DATA!B332),"")</f>
        <v/>
      </c>
      <c r="D331" t="str">
        <f>IF(A331=1,TRIM(DATA!C332),"")</f>
        <v/>
      </c>
      <c r="E331" t="str">
        <f>IF(A331=1,TRIM(DATA!D332),"")</f>
        <v/>
      </c>
      <c r="F331" t="str">
        <f t="shared" si="51"/>
        <v/>
      </c>
      <c r="G331">
        <f>A331*N(DATA!E332)</f>
        <v>0</v>
      </c>
      <c r="H331">
        <f>A331*N(DATA!F332)</f>
        <v>0</v>
      </c>
      <c r="I331">
        <f>A331*N(DATA!G332)</f>
        <v>0</v>
      </c>
      <c r="J331">
        <f>A331*N(DATA!H332)</f>
        <v>0</v>
      </c>
      <c r="K331">
        <f t="shared" si="52"/>
        <v>0</v>
      </c>
      <c r="L331">
        <f t="shared" si="53"/>
        <v>0</v>
      </c>
      <c r="M331">
        <f t="shared" si="54"/>
        <v>0</v>
      </c>
      <c r="N331">
        <f t="shared" si="50"/>
        <v>0</v>
      </c>
      <c r="O331">
        <f t="shared" si="55"/>
        <v>0</v>
      </c>
      <c r="P331">
        <f t="shared" si="56"/>
        <v>0</v>
      </c>
      <c r="Q331">
        <f t="shared" si="57"/>
        <v>0</v>
      </c>
      <c r="R331" t="str">
        <f t="shared" si="58"/>
        <v/>
      </c>
    </row>
    <row r="332" spans="1:18" x14ac:dyDescent="0.35">
      <c r="A332">
        <f>IF(AND(DATA!A333&lt;&gt;"",TRIM(DATA!D333)&lt;&gt;""),1,0)</f>
        <v>0</v>
      </c>
      <c r="B332" t="str">
        <f>IF(A332=1,DATA!A333,"")</f>
        <v/>
      </c>
      <c r="C332" t="str">
        <f>IF(A332=1,TRIM(DATA!B333),"")</f>
        <v/>
      </c>
      <c r="D332" t="str">
        <f>IF(A332=1,TRIM(DATA!C333),"")</f>
        <v/>
      </c>
      <c r="E332" t="str">
        <f>IF(A332=1,TRIM(DATA!D333),"")</f>
        <v/>
      </c>
      <c r="F332" t="str">
        <f t="shared" si="51"/>
        <v/>
      </c>
      <c r="G332">
        <f>A332*N(DATA!E333)</f>
        <v>0</v>
      </c>
      <c r="H332">
        <f>A332*N(DATA!F333)</f>
        <v>0</v>
      </c>
      <c r="I332">
        <f>A332*N(DATA!G333)</f>
        <v>0</v>
      </c>
      <c r="J332">
        <f>A332*N(DATA!H333)</f>
        <v>0</v>
      </c>
      <c r="K332">
        <f t="shared" si="52"/>
        <v>0</v>
      </c>
      <c r="L332">
        <f t="shared" si="53"/>
        <v>0</v>
      </c>
      <c r="M332">
        <f t="shared" si="54"/>
        <v>0</v>
      </c>
      <c r="N332">
        <f t="shared" si="50"/>
        <v>0</v>
      </c>
      <c r="O332">
        <f t="shared" si="55"/>
        <v>0</v>
      </c>
      <c r="P332">
        <f t="shared" si="56"/>
        <v>0</v>
      </c>
      <c r="Q332">
        <f t="shared" si="57"/>
        <v>0</v>
      </c>
      <c r="R332" t="str">
        <f t="shared" si="58"/>
        <v/>
      </c>
    </row>
    <row r="333" spans="1:18" x14ac:dyDescent="0.35">
      <c r="A333">
        <f>IF(AND(DATA!A334&lt;&gt;"",TRIM(DATA!D334)&lt;&gt;""),1,0)</f>
        <v>0</v>
      </c>
      <c r="B333" t="str">
        <f>IF(A333=1,DATA!A334,"")</f>
        <v/>
      </c>
      <c r="C333" t="str">
        <f>IF(A333=1,TRIM(DATA!B334),"")</f>
        <v/>
      </c>
      <c r="D333" t="str">
        <f>IF(A333=1,TRIM(DATA!C334),"")</f>
        <v/>
      </c>
      <c r="E333" t="str">
        <f>IF(A333=1,TRIM(DATA!D334),"")</f>
        <v/>
      </c>
      <c r="F333" t="str">
        <f t="shared" si="51"/>
        <v/>
      </c>
      <c r="G333">
        <f>A333*N(DATA!E334)</f>
        <v>0</v>
      </c>
      <c r="H333">
        <f>A333*N(DATA!F334)</f>
        <v>0</v>
      </c>
      <c r="I333">
        <f>A333*N(DATA!G334)</f>
        <v>0</v>
      </c>
      <c r="J333">
        <f>A333*N(DATA!H334)</f>
        <v>0</v>
      </c>
      <c r="K333">
        <f t="shared" si="52"/>
        <v>0</v>
      </c>
      <c r="L333">
        <f t="shared" si="53"/>
        <v>0</v>
      </c>
      <c r="M333">
        <f t="shared" si="54"/>
        <v>0</v>
      </c>
      <c r="N333">
        <f t="shared" si="50"/>
        <v>0</v>
      </c>
      <c r="O333">
        <f t="shared" si="55"/>
        <v>0</v>
      </c>
      <c r="P333">
        <f t="shared" si="56"/>
        <v>0</v>
      </c>
      <c r="Q333">
        <f t="shared" si="57"/>
        <v>0</v>
      </c>
      <c r="R333" t="str">
        <f t="shared" si="58"/>
        <v/>
      </c>
    </row>
    <row r="334" spans="1:18" x14ac:dyDescent="0.35">
      <c r="A334">
        <f>IF(AND(DATA!A335&lt;&gt;"",TRIM(DATA!D335)&lt;&gt;""),1,0)</f>
        <v>0</v>
      </c>
      <c r="B334" t="str">
        <f>IF(A334=1,DATA!A335,"")</f>
        <v/>
      </c>
      <c r="C334" t="str">
        <f>IF(A334=1,TRIM(DATA!B335),"")</f>
        <v/>
      </c>
      <c r="D334" t="str">
        <f>IF(A334=1,TRIM(DATA!C335),"")</f>
        <v/>
      </c>
      <c r="E334" t="str">
        <f>IF(A334=1,TRIM(DATA!D335),"")</f>
        <v/>
      </c>
      <c r="F334" t="str">
        <f t="shared" si="51"/>
        <v/>
      </c>
      <c r="G334">
        <f>A334*N(DATA!E335)</f>
        <v>0</v>
      </c>
      <c r="H334">
        <f>A334*N(DATA!F335)</f>
        <v>0</v>
      </c>
      <c r="I334">
        <f>A334*N(DATA!G335)</f>
        <v>0</v>
      </c>
      <c r="J334">
        <f>A334*N(DATA!H335)</f>
        <v>0</v>
      </c>
      <c r="K334">
        <f t="shared" si="52"/>
        <v>0</v>
      </c>
      <c r="L334">
        <f t="shared" si="53"/>
        <v>0</v>
      </c>
      <c r="M334">
        <f t="shared" si="54"/>
        <v>0</v>
      </c>
      <c r="N334">
        <f t="shared" si="50"/>
        <v>0</v>
      </c>
      <c r="O334">
        <f t="shared" si="55"/>
        <v>0</v>
      </c>
      <c r="P334">
        <f t="shared" si="56"/>
        <v>0</v>
      </c>
      <c r="Q334">
        <f t="shared" si="57"/>
        <v>0</v>
      </c>
      <c r="R334" t="str">
        <f t="shared" si="58"/>
        <v/>
      </c>
    </row>
    <row r="335" spans="1:18" x14ac:dyDescent="0.35">
      <c r="A335">
        <f>IF(AND(DATA!A336&lt;&gt;"",TRIM(DATA!D336)&lt;&gt;""),1,0)</f>
        <v>0</v>
      </c>
      <c r="B335" t="str">
        <f>IF(A335=1,DATA!A336,"")</f>
        <v/>
      </c>
      <c r="C335" t="str">
        <f>IF(A335=1,TRIM(DATA!B336),"")</f>
        <v/>
      </c>
      <c r="D335" t="str">
        <f>IF(A335=1,TRIM(DATA!C336),"")</f>
        <v/>
      </c>
      <c r="E335" t="str">
        <f>IF(A335=1,TRIM(DATA!D336),"")</f>
        <v/>
      </c>
      <c r="F335" t="str">
        <f t="shared" si="51"/>
        <v/>
      </c>
      <c r="G335">
        <f>A335*N(DATA!E336)</f>
        <v>0</v>
      </c>
      <c r="H335">
        <f>A335*N(DATA!F336)</f>
        <v>0</v>
      </c>
      <c r="I335">
        <f>A335*N(DATA!G336)</f>
        <v>0</v>
      </c>
      <c r="J335">
        <f>A335*N(DATA!H336)</f>
        <v>0</v>
      </c>
      <c r="K335">
        <f t="shared" si="52"/>
        <v>0</v>
      </c>
      <c r="L335">
        <f t="shared" si="53"/>
        <v>0</v>
      </c>
      <c r="M335">
        <f t="shared" si="54"/>
        <v>0</v>
      </c>
      <c r="N335">
        <f t="shared" si="50"/>
        <v>0</v>
      </c>
      <c r="O335">
        <f t="shared" si="55"/>
        <v>0</v>
      </c>
      <c r="P335">
        <f t="shared" si="56"/>
        <v>0</v>
      </c>
      <c r="Q335">
        <f t="shared" si="57"/>
        <v>0</v>
      </c>
      <c r="R335" t="str">
        <f t="shared" si="58"/>
        <v/>
      </c>
    </row>
    <row r="336" spans="1:18" x14ac:dyDescent="0.35">
      <c r="A336">
        <f>IF(AND(DATA!A337&lt;&gt;"",TRIM(DATA!D337)&lt;&gt;""),1,0)</f>
        <v>0</v>
      </c>
      <c r="B336" t="str">
        <f>IF(A336=1,DATA!A337,"")</f>
        <v/>
      </c>
      <c r="C336" t="str">
        <f>IF(A336=1,TRIM(DATA!B337),"")</f>
        <v/>
      </c>
      <c r="D336" t="str">
        <f>IF(A336=1,TRIM(DATA!C337),"")</f>
        <v/>
      </c>
      <c r="E336" t="str">
        <f>IF(A336=1,TRIM(DATA!D337),"")</f>
        <v/>
      </c>
      <c r="F336" t="str">
        <f t="shared" si="51"/>
        <v/>
      </c>
      <c r="G336">
        <f>A336*N(DATA!E337)</f>
        <v>0</v>
      </c>
      <c r="H336">
        <f>A336*N(DATA!F337)</f>
        <v>0</v>
      </c>
      <c r="I336">
        <f>A336*N(DATA!G337)</f>
        <v>0</v>
      </c>
      <c r="J336">
        <f>A336*N(DATA!H337)</f>
        <v>0</v>
      </c>
      <c r="K336">
        <f t="shared" si="52"/>
        <v>0</v>
      </c>
      <c r="L336">
        <f t="shared" si="53"/>
        <v>0</v>
      </c>
      <c r="M336">
        <f t="shared" si="54"/>
        <v>0</v>
      </c>
      <c r="N336">
        <f t="shared" si="50"/>
        <v>0</v>
      </c>
      <c r="O336">
        <f t="shared" si="55"/>
        <v>0</v>
      </c>
      <c r="P336">
        <f t="shared" si="56"/>
        <v>0</v>
      </c>
      <c r="Q336">
        <f t="shared" si="57"/>
        <v>0</v>
      </c>
      <c r="R336" t="str">
        <f t="shared" si="58"/>
        <v/>
      </c>
    </row>
    <row r="337" spans="1:18" x14ac:dyDescent="0.35">
      <c r="A337">
        <f>IF(AND(DATA!A338&lt;&gt;"",TRIM(DATA!D338)&lt;&gt;""),1,0)</f>
        <v>0</v>
      </c>
      <c r="B337" t="str">
        <f>IF(A337=1,DATA!A338,"")</f>
        <v/>
      </c>
      <c r="C337" t="str">
        <f>IF(A337=1,TRIM(DATA!B338),"")</f>
        <v/>
      </c>
      <c r="D337" t="str">
        <f>IF(A337=1,TRIM(DATA!C338),"")</f>
        <v/>
      </c>
      <c r="E337" t="str">
        <f>IF(A337=1,TRIM(DATA!D338),"")</f>
        <v/>
      </c>
      <c r="F337" t="str">
        <f t="shared" si="51"/>
        <v/>
      </c>
      <c r="G337">
        <f>A337*N(DATA!E338)</f>
        <v>0</v>
      </c>
      <c r="H337">
        <f>A337*N(DATA!F338)</f>
        <v>0</v>
      </c>
      <c r="I337">
        <f>A337*N(DATA!G338)</f>
        <v>0</v>
      </c>
      <c r="J337">
        <f>A337*N(DATA!H338)</f>
        <v>0</v>
      </c>
      <c r="K337">
        <f t="shared" si="52"/>
        <v>0</v>
      </c>
      <c r="L337">
        <f t="shared" si="53"/>
        <v>0</v>
      </c>
      <c r="M337">
        <f t="shared" si="54"/>
        <v>0</v>
      </c>
      <c r="N337">
        <f t="shared" si="50"/>
        <v>0</v>
      </c>
      <c r="O337">
        <f t="shared" si="55"/>
        <v>0</v>
      </c>
      <c r="P337">
        <f t="shared" si="56"/>
        <v>0</v>
      </c>
      <c r="Q337">
        <f t="shared" si="57"/>
        <v>0</v>
      </c>
      <c r="R337" t="str">
        <f t="shared" si="58"/>
        <v/>
      </c>
    </row>
    <row r="338" spans="1:18" x14ac:dyDescent="0.35">
      <c r="A338">
        <f>IF(AND(DATA!A339&lt;&gt;"",TRIM(DATA!D339)&lt;&gt;""),1,0)</f>
        <v>0</v>
      </c>
      <c r="B338" t="str">
        <f>IF(A338=1,DATA!A339,"")</f>
        <v/>
      </c>
      <c r="C338" t="str">
        <f>IF(A338=1,TRIM(DATA!B339),"")</f>
        <v/>
      </c>
      <c r="D338" t="str">
        <f>IF(A338=1,TRIM(DATA!C339),"")</f>
        <v/>
      </c>
      <c r="E338" t="str">
        <f>IF(A338=1,TRIM(DATA!D339),"")</f>
        <v/>
      </c>
      <c r="F338" t="str">
        <f t="shared" si="51"/>
        <v/>
      </c>
      <c r="G338">
        <f>A338*N(DATA!E339)</f>
        <v>0</v>
      </c>
      <c r="H338">
        <f>A338*N(DATA!F339)</f>
        <v>0</v>
      </c>
      <c r="I338">
        <f>A338*N(DATA!G339)</f>
        <v>0</v>
      </c>
      <c r="J338">
        <f>A338*N(DATA!H339)</f>
        <v>0</v>
      </c>
      <c r="K338">
        <f t="shared" si="52"/>
        <v>0</v>
      </c>
      <c r="L338">
        <f t="shared" si="53"/>
        <v>0</v>
      </c>
      <c r="M338">
        <f t="shared" si="54"/>
        <v>0</v>
      </c>
      <c r="N338">
        <f t="shared" si="50"/>
        <v>0</v>
      </c>
      <c r="O338">
        <f t="shared" si="55"/>
        <v>0</v>
      </c>
      <c r="P338">
        <f t="shared" si="56"/>
        <v>0</v>
      </c>
      <c r="Q338">
        <f t="shared" si="57"/>
        <v>0</v>
      </c>
      <c r="R338" t="str">
        <f t="shared" si="58"/>
        <v/>
      </c>
    </row>
    <row r="339" spans="1:18" x14ac:dyDescent="0.35">
      <c r="A339">
        <f>IF(AND(DATA!A340&lt;&gt;"",TRIM(DATA!D340)&lt;&gt;""),1,0)</f>
        <v>0</v>
      </c>
      <c r="B339" t="str">
        <f>IF(A339=1,DATA!A340,"")</f>
        <v/>
      </c>
      <c r="C339" t="str">
        <f>IF(A339=1,TRIM(DATA!B340),"")</f>
        <v/>
      </c>
      <c r="D339" t="str">
        <f>IF(A339=1,TRIM(DATA!C340),"")</f>
        <v/>
      </c>
      <c r="E339" t="str">
        <f>IF(A339=1,TRIM(DATA!D340),"")</f>
        <v/>
      </c>
      <c r="F339" t="str">
        <f t="shared" si="51"/>
        <v/>
      </c>
      <c r="G339">
        <f>A339*N(DATA!E340)</f>
        <v>0</v>
      </c>
      <c r="H339">
        <f>A339*N(DATA!F340)</f>
        <v>0</v>
      </c>
      <c r="I339">
        <f>A339*N(DATA!G340)</f>
        <v>0</v>
      </c>
      <c r="J339">
        <f>A339*N(DATA!H340)</f>
        <v>0</v>
      </c>
      <c r="K339">
        <f t="shared" si="52"/>
        <v>0</v>
      </c>
      <c r="L339">
        <f t="shared" si="53"/>
        <v>0</v>
      </c>
      <c r="M339">
        <f t="shared" si="54"/>
        <v>0</v>
      </c>
      <c r="N339">
        <f t="shared" si="50"/>
        <v>0</v>
      </c>
      <c r="O339">
        <f t="shared" si="55"/>
        <v>0</v>
      </c>
      <c r="P339">
        <f t="shared" si="56"/>
        <v>0</v>
      </c>
      <c r="Q339">
        <f t="shared" si="57"/>
        <v>0</v>
      </c>
      <c r="R339" t="str">
        <f t="shared" si="58"/>
        <v/>
      </c>
    </row>
    <row r="340" spans="1:18" x14ac:dyDescent="0.35">
      <c r="A340">
        <f>IF(AND(DATA!A341&lt;&gt;"",TRIM(DATA!D341)&lt;&gt;""),1,0)</f>
        <v>0</v>
      </c>
      <c r="B340" t="str">
        <f>IF(A340=1,DATA!A341,"")</f>
        <v/>
      </c>
      <c r="C340" t="str">
        <f>IF(A340=1,TRIM(DATA!B341),"")</f>
        <v/>
      </c>
      <c r="D340" t="str">
        <f>IF(A340=1,TRIM(DATA!C341),"")</f>
        <v/>
      </c>
      <c r="E340" t="str">
        <f>IF(A340=1,TRIM(DATA!D341),"")</f>
        <v/>
      </c>
      <c r="F340" t="str">
        <f t="shared" si="51"/>
        <v/>
      </c>
      <c r="G340">
        <f>A340*N(DATA!E341)</f>
        <v>0</v>
      </c>
      <c r="H340">
        <f>A340*N(DATA!F341)</f>
        <v>0</v>
      </c>
      <c r="I340">
        <f>A340*N(DATA!G341)</f>
        <v>0</v>
      </c>
      <c r="J340">
        <f>A340*N(DATA!H341)</f>
        <v>0</v>
      </c>
      <c r="K340">
        <f t="shared" si="52"/>
        <v>0</v>
      </c>
      <c r="L340">
        <f t="shared" si="53"/>
        <v>0</v>
      </c>
      <c r="M340">
        <f t="shared" si="54"/>
        <v>0</v>
      </c>
      <c r="N340">
        <f t="shared" si="50"/>
        <v>0</v>
      </c>
      <c r="O340">
        <f t="shared" si="55"/>
        <v>0</v>
      </c>
      <c r="P340">
        <f t="shared" si="56"/>
        <v>0</v>
      </c>
      <c r="Q340">
        <f t="shared" si="57"/>
        <v>0</v>
      </c>
      <c r="R340" t="str">
        <f t="shared" si="58"/>
        <v/>
      </c>
    </row>
    <row r="341" spans="1:18" x14ac:dyDescent="0.35">
      <c r="A341">
        <f>IF(AND(DATA!A342&lt;&gt;"",TRIM(DATA!D342)&lt;&gt;""),1,0)</f>
        <v>0</v>
      </c>
      <c r="B341" t="str">
        <f>IF(A341=1,DATA!A342,"")</f>
        <v/>
      </c>
      <c r="C341" t="str">
        <f>IF(A341=1,TRIM(DATA!B342),"")</f>
        <v/>
      </c>
      <c r="D341" t="str">
        <f>IF(A341=1,TRIM(DATA!C342),"")</f>
        <v/>
      </c>
      <c r="E341" t="str">
        <f>IF(A341=1,TRIM(DATA!D342),"")</f>
        <v/>
      </c>
      <c r="F341" t="str">
        <f t="shared" si="51"/>
        <v/>
      </c>
      <c r="G341">
        <f>A341*N(DATA!E342)</f>
        <v>0</v>
      </c>
      <c r="H341">
        <f>A341*N(DATA!F342)</f>
        <v>0</v>
      </c>
      <c r="I341">
        <f>A341*N(DATA!G342)</f>
        <v>0</v>
      </c>
      <c r="J341">
        <f>A341*N(DATA!H342)</f>
        <v>0</v>
      </c>
      <c r="K341">
        <f t="shared" si="52"/>
        <v>0</v>
      </c>
      <c r="L341">
        <f t="shared" si="53"/>
        <v>0</v>
      </c>
      <c r="M341">
        <f t="shared" si="54"/>
        <v>0</v>
      </c>
      <c r="N341">
        <f t="shared" si="50"/>
        <v>0</v>
      </c>
      <c r="O341">
        <f t="shared" si="55"/>
        <v>0</v>
      </c>
      <c r="P341">
        <f t="shared" si="56"/>
        <v>0</v>
      </c>
      <c r="Q341">
        <f t="shared" si="57"/>
        <v>0</v>
      </c>
      <c r="R341" t="str">
        <f t="shared" si="58"/>
        <v/>
      </c>
    </row>
    <row r="342" spans="1:18" x14ac:dyDescent="0.35">
      <c r="A342">
        <f>IF(AND(DATA!A343&lt;&gt;"",TRIM(DATA!D343)&lt;&gt;""),1,0)</f>
        <v>0</v>
      </c>
      <c r="B342" t="str">
        <f>IF(A342=1,DATA!A343,"")</f>
        <v/>
      </c>
      <c r="C342" t="str">
        <f>IF(A342=1,TRIM(DATA!B343),"")</f>
        <v/>
      </c>
      <c r="D342" t="str">
        <f>IF(A342=1,TRIM(DATA!C343),"")</f>
        <v/>
      </c>
      <c r="E342" t="str">
        <f>IF(A342=1,TRIM(DATA!D343),"")</f>
        <v/>
      </c>
      <c r="F342" t="str">
        <f t="shared" si="51"/>
        <v/>
      </c>
      <c r="G342">
        <f>A342*N(DATA!E343)</f>
        <v>0</v>
      </c>
      <c r="H342">
        <f>A342*N(DATA!F343)</f>
        <v>0</v>
      </c>
      <c r="I342">
        <f>A342*N(DATA!G343)</f>
        <v>0</v>
      </c>
      <c r="J342">
        <f>A342*N(DATA!H343)</f>
        <v>0</v>
      </c>
      <c r="K342">
        <f t="shared" si="52"/>
        <v>0</v>
      </c>
      <c r="L342">
        <f t="shared" si="53"/>
        <v>0</v>
      </c>
      <c r="M342">
        <f t="shared" si="54"/>
        <v>0</v>
      </c>
      <c r="N342">
        <f t="shared" si="50"/>
        <v>0</v>
      </c>
      <c r="O342">
        <f t="shared" si="55"/>
        <v>0</v>
      </c>
      <c r="P342">
        <f t="shared" si="56"/>
        <v>0</v>
      </c>
      <c r="Q342">
        <f t="shared" si="57"/>
        <v>0</v>
      </c>
      <c r="R342" t="str">
        <f t="shared" si="58"/>
        <v/>
      </c>
    </row>
    <row r="343" spans="1:18" x14ac:dyDescent="0.35">
      <c r="A343">
        <f>IF(AND(DATA!A344&lt;&gt;"",TRIM(DATA!D344)&lt;&gt;""),1,0)</f>
        <v>0</v>
      </c>
      <c r="B343" t="str">
        <f>IF(A343=1,DATA!A344,"")</f>
        <v/>
      </c>
      <c r="C343" t="str">
        <f>IF(A343=1,TRIM(DATA!B344),"")</f>
        <v/>
      </c>
      <c r="D343" t="str">
        <f>IF(A343=1,TRIM(DATA!C344),"")</f>
        <v/>
      </c>
      <c r="E343" t="str">
        <f>IF(A343=1,TRIM(DATA!D344),"")</f>
        <v/>
      </c>
      <c r="F343" t="str">
        <f t="shared" si="51"/>
        <v/>
      </c>
      <c r="G343">
        <f>A343*N(DATA!E344)</f>
        <v>0</v>
      </c>
      <c r="H343">
        <f>A343*N(DATA!F344)</f>
        <v>0</v>
      </c>
      <c r="I343">
        <f>A343*N(DATA!G344)</f>
        <v>0</v>
      </c>
      <c r="J343">
        <f>A343*N(DATA!H344)</f>
        <v>0</v>
      </c>
      <c r="K343">
        <f t="shared" si="52"/>
        <v>0</v>
      </c>
      <c r="L343">
        <f t="shared" si="53"/>
        <v>0</v>
      </c>
      <c r="M343">
        <f t="shared" si="54"/>
        <v>0</v>
      </c>
      <c r="N343">
        <f t="shared" si="50"/>
        <v>0</v>
      </c>
      <c r="O343">
        <f t="shared" si="55"/>
        <v>0</v>
      </c>
      <c r="P343">
        <f t="shared" si="56"/>
        <v>0</v>
      </c>
      <c r="Q343">
        <f t="shared" si="57"/>
        <v>0</v>
      </c>
      <c r="R343" t="str">
        <f t="shared" si="58"/>
        <v/>
      </c>
    </row>
    <row r="344" spans="1:18" x14ac:dyDescent="0.35">
      <c r="A344">
        <f>IF(AND(DATA!A345&lt;&gt;"",TRIM(DATA!D345)&lt;&gt;""),1,0)</f>
        <v>0</v>
      </c>
      <c r="B344" t="str">
        <f>IF(A344=1,DATA!A345,"")</f>
        <v/>
      </c>
      <c r="C344" t="str">
        <f>IF(A344=1,TRIM(DATA!B345),"")</f>
        <v/>
      </c>
      <c r="D344" t="str">
        <f>IF(A344=1,TRIM(DATA!C345),"")</f>
        <v/>
      </c>
      <c r="E344" t="str">
        <f>IF(A344=1,TRIM(DATA!D345),"")</f>
        <v/>
      </c>
      <c r="F344" t="str">
        <f t="shared" si="51"/>
        <v/>
      </c>
      <c r="G344">
        <f>A344*N(DATA!E345)</f>
        <v>0</v>
      </c>
      <c r="H344">
        <f>A344*N(DATA!F345)</f>
        <v>0</v>
      </c>
      <c r="I344">
        <f>A344*N(DATA!G345)</f>
        <v>0</v>
      </c>
      <c r="J344">
        <f>A344*N(DATA!H345)</f>
        <v>0</v>
      </c>
      <c r="K344">
        <f t="shared" si="52"/>
        <v>0</v>
      </c>
      <c r="L344">
        <f t="shared" si="53"/>
        <v>0</v>
      </c>
      <c r="M344">
        <f t="shared" si="54"/>
        <v>0</v>
      </c>
      <c r="N344">
        <f t="shared" si="50"/>
        <v>0</v>
      </c>
      <c r="O344">
        <f t="shared" si="55"/>
        <v>0</v>
      </c>
      <c r="P344">
        <f t="shared" si="56"/>
        <v>0</v>
      </c>
      <c r="Q344">
        <f t="shared" si="57"/>
        <v>0</v>
      </c>
      <c r="R344" t="str">
        <f t="shared" si="58"/>
        <v/>
      </c>
    </row>
    <row r="345" spans="1:18" x14ac:dyDescent="0.35">
      <c r="A345">
        <f>IF(AND(DATA!A346&lt;&gt;"",TRIM(DATA!D346)&lt;&gt;""),1,0)</f>
        <v>0</v>
      </c>
      <c r="B345" t="str">
        <f>IF(A345=1,DATA!A346,"")</f>
        <v/>
      </c>
      <c r="C345" t="str">
        <f>IF(A345=1,TRIM(DATA!B346),"")</f>
        <v/>
      </c>
      <c r="D345" t="str">
        <f>IF(A345=1,TRIM(DATA!C346),"")</f>
        <v/>
      </c>
      <c r="E345" t="str">
        <f>IF(A345=1,TRIM(DATA!D346),"")</f>
        <v/>
      </c>
      <c r="F345" t="str">
        <f t="shared" si="51"/>
        <v/>
      </c>
      <c r="G345">
        <f>A345*N(DATA!E346)</f>
        <v>0</v>
      </c>
      <c r="H345">
        <f>A345*N(DATA!F346)</f>
        <v>0</v>
      </c>
      <c r="I345">
        <f>A345*N(DATA!G346)</f>
        <v>0</v>
      </c>
      <c r="J345">
        <f>A345*N(DATA!H346)</f>
        <v>0</v>
      </c>
      <c r="K345">
        <f t="shared" si="52"/>
        <v>0</v>
      </c>
      <c r="L345">
        <f t="shared" si="53"/>
        <v>0</v>
      </c>
      <c r="M345">
        <f t="shared" si="54"/>
        <v>0</v>
      </c>
      <c r="N345">
        <f t="shared" si="50"/>
        <v>0</v>
      </c>
      <c r="O345">
        <f t="shared" si="55"/>
        <v>0</v>
      </c>
      <c r="P345">
        <f t="shared" si="56"/>
        <v>0</v>
      </c>
      <c r="Q345">
        <f t="shared" si="57"/>
        <v>0</v>
      </c>
      <c r="R345" t="str">
        <f t="shared" si="58"/>
        <v/>
      </c>
    </row>
    <row r="346" spans="1:18" x14ac:dyDescent="0.35">
      <c r="A346">
        <f>IF(AND(DATA!A347&lt;&gt;"",TRIM(DATA!D347)&lt;&gt;""),1,0)</f>
        <v>0</v>
      </c>
      <c r="B346" t="str">
        <f>IF(A346=1,DATA!A347,"")</f>
        <v/>
      </c>
      <c r="C346" t="str">
        <f>IF(A346=1,TRIM(DATA!B347),"")</f>
        <v/>
      </c>
      <c r="D346" t="str">
        <f>IF(A346=1,TRIM(DATA!C347),"")</f>
        <v/>
      </c>
      <c r="E346" t="str">
        <f>IF(A346=1,TRIM(DATA!D347),"")</f>
        <v/>
      </c>
      <c r="F346" t="str">
        <f t="shared" si="51"/>
        <v/>
      </c>
      <c r="G346">
        <f>A346*N(DATA!E347)</f>
        <v>0</v>
      </c>
      <c r="H346">
        <f>A346*N(DATA!F347)</f>
        <v>0</v>
      </c>
      <c r="I346">
        <f>A346*N(DATA!G347)</f>
        <v>0</v>
      </c>
      <c r="J346">
        <f>A346*N(DATA!H347)</f>
        <v>0</v>
      </c>
      <c r="K346">
        <f t="shared" si="52"/>
        <v>0</v>
      </c>
      <c r="L346">
        <f t="shared" si="53"/>
        <v>0</v>
      </c>
      <c r="M346">
        <f t="shared" si="54"/>
        <v>0</v>
      </c>
      <c r="N346">
        <f t="shared" si="50"/>
        <v>0</v>
      </c>
      <c r="O346">
        <f t="shared" si="55"/>
        <v>0</v>
      </c>
      <c r="P346">
        <f t="shared" si="56"/>
        <v>0</v>
      </c>
      <c r="Q346">
        <f t="shared" si="57"/>
        <v>0</v>
      </c>
      <c r="R346" t="str">
        <f t="shared" si="58"/>
        <v/>
      </c>
    </row>
    <row r="347" spans="1:18" x14ac:dyDescent="0.35">
      <c r="A347">
        <f>IF(AND(DATA!A348&lt;&gt;"",TRIM(DATA!D348)&lt;&gt;""),1,0)</f>
        <v>0</v>
      </c>
      <c r="B347" t="str">
        <f>IF(A347=1,DATA!A348,"")</f>
        <v/>
      </c>
      <c r="C347" t="str">
        <f>IF(A347=1,TRIM(DATA!B348),"")</f>
        <v/>
      </c>
      <c r="D347" t="str">
        <f>IF(A347=1,TRIM(DATA!C348),"")</f>
        <v/>
      </c>
      <c r="E347" t="str">
        <f>IF(A347=1,TRIM(DATA!D348),"")</f>
        <v/>
      </c>
      <c r="F347" t="str">
        <f t="shared" si="51"/>
        <v/>
      </c>
      <c r="G347">
        <f>A347*N(DATA!E348)</f>
        <v>0</v>
      </c>
      <c r="H347">
        <f>A347*N(DATA!F348)</f>
        <v>0</v>
      </c>
      <c r="I347">
        <f>A347*N(DATA!G348)</f>
        <v>0</v>
      </c>
      <c r="J347">
        <f>A347*N(DATA!H348)</f>
        <v>0</v>
      </c>
      <c r="K347">
        <f t="shared" si="52"/>
        <v>0</v>
      </c>
      <c r="L347">
        <f t="shared" si="53"/>
        <v>0</v>
      </c>
      <c r="M347">
        <f t="shared" si="54"/>
        <v>0</v>
      </c>
      <c r="N347">
        <f t="shared" si="50"/>
        <v>0</v>
      </c>
      <c r="O347">
        <f t="shared" si="55"/>
        <v>0</v>
      </c>
      <c r="P347">
        <f t="shared" si="56"/>
        <v>0</v>
      </c>
      <c r="Q347">
        <f t="shared" si="57"/>
        <v>0</v>
      </c>
      <c r="R347" t="str">
        <f t="shared" si="58"/>
        <v/>
      </c>
    </row>
    <row r="348" spans="1:18" x14ac:dyDescent="0.35">
      <c r="A348">
        <f>IF(AND(DATA!A349&lt;&gt;"",TRIM(DATA!D349)&lt;&gt;""),1,0)</f>
        <v>0</v>
      </c>
      <c r="B348" t="str">
        <f>IF(A348=1,DATA!A349,"")</f>
        <v/>
      </c>
      <c r="C348" t="str">
        <f>IF(A348=1,TRIM(DATA!B349),"")</f>
        <v/>
      </c>
      <c r="D348" t="str">
        <f>IF(A348=1,TRIM(DATA!C349),"")</f>
        <v/>
      </c>
      <c r="E348" t="str">
        <f>IF(A348=1,TRIM(DATA!D349),"")</f>
        <v/>
      </c>
      <c r="F348" t="str">
        <f t="shared" si="51"/>
        <v/>
      </c>
      <c r="G348">
        <f>A348*N(DATA!E349)</f>
        <v>0</v>
      </c>
      <c r="H348">
        <f>A348*N(DATA!F349)</f>
        <v>0</v>
      </c>
      <c r="I348">
        <f>A348*N(DATA!G349)</f>
        <v>0</v>
      </c>
      <c r="J348">
        <f>A348*N(DATA!H349)</f>
        <v>0</v>
      </c>
      <c r="K348">
        <f t="shared" si="52"/>
        <v>0</v>
      </c>
      <c r="L348">
        <f t="shared" si="53"/>
        <v>0</v>
      </c>
      <c r="M348">
        <f t="shared" si="54"/>
        <v>0</v>
      </c>
      <c r="N348">
        <f t="shared" si="50"/>
        <v>0</v>
      </c>
      <c r="O348">
        <f t="shared" si="55"/>
        <v>0</v>
      </c>
      <c r="P348">
        <f t="shared" si="56"/>
        <v>0</v>
      </c>
      <c r="Q348">
        <f t="shared" si="57"/>
        <v>0</v>
      </c>
      <c r="R348" t="str">
        <f t="shared" si="58"/>
        <v/>
      </c>
    </row>
    <row r="349" spans="1:18" x14ac:dyDescent="0.35">
      <c r="A349">
        <f>IF(AND(DATA!A350&lt;&gt;"",TRIM(DATA!D350)&lt;&gt;""),1,0)</f>
        <v>0</v>
      </c>
      <c r="B349" t="str">
        <f>IF(A349=1,DATA!A350,"")</f>
        <v/>
      </c>
      <c r="C349" t="str">
        <f>IF(A349=1,TRIM(DATA!B350),"")</f>
        <v/>
      </c>
      <c r="D349" t="str">
        <f>IF(A349=1,TRIM(DATA!C350),"")</f>
        <v/>
      </c>
      <c r="E349" t="str">
        <f>IF(A349=1,TRIM(DATA!D350),"")</f>
        <v/>
      </c>
      <c r="F349" t="str">
        <f t="shared" si="51"/>
        <v/>
      </c>
      <c r="G349">
        <f>A349*N(DATA!E350)</f>
        <v>0</v>
      </c>
      <c r="H349">
        <f>A349*N(DATA!F350)</f>
        <v>0</v>
      </c>
      <c r="I349">
        <f>A349*N(DATA!G350)</f>
        <v>0</v>
      </c>
      <c r="J349">
        <f>A349*N(DATA!H350)</f>
        <v>0</v>
      </c>
      <c r="K349">
        <f t="shared" si="52"/>
        <v>0</v>
      </c>
      <c r="L349">
        <f t="shared" si="53"/>
        <v>0</v>
      </c>
      <c r="M349">
        <f t="shared" si="54"/>
        <v>0</v>
      </c>
      <c r="N349">
        <f t="shared" si="50"/>
        <v>0</v>
      </c>
      <c r="O349">
        <f t="shared" si="55"/>
        <v>0</v>
      </c>
      <c r="P349">
        <f t="shared" si="56"/>
        <v>0</v>
      </c>
      <c r="Q349">
        <f t="shared" si="57"/>
        <v>0</v>
      </c>
      <c r="R349" t="str">
        <f t="shared" si="58"/>
        <v/>
      </c>
    </row>
    <row r="350" spans="1:18" x14ac:dyDescent="0.35">
      <c r="A350">
        <f>IF(AND(DATA!A351&lt;&gt;"",TRIM(DATA!D351)&lt;&gt;""),1,0)</f>
        <v>0</v>
      </c>
      <c r="B350" t="str">
        <f>IF(A350=1,DATA!A351,"")</f>
        <v/>
      </c>
      <c r="C350" t="str">
        <f>IF(A350=1,TRIM(DATA!B351),"")</f>
        <v/>
      </c>
      <c r="D350" t="str">
        <f>IF(A350=1,TRIM(DATA!C351),"")</f>
        <v/>
      </c>
      <c r="E350" t="str">
        <f>IF(A350=1,TRIM(DATA!D351),"")</f>
        <v/>
      </c>
      <c r="F350" t="str">
        <f t="shared" si="51"/>
        <v/>
      </c>
      <c r="G350">
        <f>A350*N(DATA!E351)</f>
        <v>0</v>
      </c>
      <c r="H350">
        <f>A350*N(DATA!F351)</f>
        <v>0</v>
      </c>
      <c r="I350">
        <f>A350*N(DATA!G351)</f>
        <v>0</v>
      </c>
      <c r="J350">
        <f>A350*N(DATA!H351)</f>
        <v>0</v>
      </c>
      <c r="K350">
        <f t="shared" si="52"/>
        <v>0</v>
      </c>
      <c r="L350">
        <f t="shared" si="53"/>
        <v>0</v>
      </c>
      <c r="M350">
        <f t="shared" si="54"/>
        <v>0</v>
      </c>
      <c r="N350">
        <f t="shared" si="50"/>
        <v>0</v>
      </c>
      <c r="O350">
        <f t="shared" si="55"/>
        <v>0</v>
      </c>
      <c r="P350">
        <f t="shared" si="56"/>
        <v>0</v>
      </c>
      <c r="Q350">
        <f t="shared" si="57"/>
        <v>0</v>
      </c>
      <c r="R350" t="str">
        <f t="shared" si="58"/>
        <v/>
      </c>
    </row>
    <row r="351" spans="1:18" x14ac:dyDescent="0.35">
      <c r="A351">
        <f>IF(AND(DATA!A352&lt;&gt;"",TRIM(DATA!D352)&lt;&gt;""),1,0)</f>
        <v>0</v>
      </c>
      <c r="B351" t="str">
        <f>IF(A351=1,DATA!A352,"")</f>
        <v/>
      </c>
      <c r="C351" t="str">
        <f>IF(A351=1,TRIM(DATA!B352),"")</f>
        <v/>
      </c>
      <c r="D351" t="str">
        <f>IF(A351=1,TRIM(DATA!C352),"")</f>
        <v/>
      </c>
      <c r="E351" t="str">
        <f>IF(A351=1,TRIM(DATA!D352),"")</f>
        <v/>
      </c>
      <c r="F351" t="str">
        <f t="shared" si="51"/>
        <v/>
      </c>
      <c r="G351">
        <f>A351*N(DATA!E352)</f>
        <v>0</v>
      </c>
      <c r="H351">
        <f>A351*N(DATA!F352)</f>
        <v>0</v>
      </c>
      <c r="I351">
        <f>A351*N(DATA!G352)</f>
        <v>0</v>
      </c>
      <c r="J351">
        <f>A351*N(DATA!H352)</f>
        <v>0</v>
      </c>
      <c r="K351">
        <f t="shared" si="52"/>
        <v>0</v>
      </c>
      <c r="L351">
        <f t="shared" si="53"/>
        <v>0</v>
      </c>
      <c r="M351">
        <f t="shared" si="54"/>
        <v>0</v>
      </c>
      <c r="N351">
        <f t="shared" si="50"/>
        <v>0</v>
      </c>
      <c r="O351">
        <f t="shared" si="55"/>
        <v>0</v>
      </c>
      <c r="P351">
        <f t="shared" si="56"/>
        <v>0</v>
      </c>
      <c r="Q351">
        <f t="shared" si="57"/>
        <v>0</v>
      </c>
      <c r="R351" t="str">
        <f t="shared" si="58"/>
        <v/>
      </c>
    </row>
    <row r="352" spans="1:18" x14ac:dyDescent="0.35">
      <c r="A352">
        <f>IF(AND(DATA!A353&lt;&gt;"",TRIM(DATA!D353)&lt;&gt;""),1,0)</f>
        <v>0</v>
      </c>
      <c r="B352" t="str">
        <f>IF(A352=1,DATA!A353,"")</f>
        <v/>
      </c>
      <c r="C352" t="str">
        <f>IF(A352=1,TRIM(DATA!B353),"")</f>
        <v/>
      </c>
      <c r="D352" t="str">
        <f>IF(A352=1,TRIM(DATA!C353),"")</f>
        <v/>
      </c>
      <c r="E352" t="str">
        <f>IF(A352=1,TRIM(DATA!D353),"")</f>
        <v/>
      </c>
      <c r="F352" t="str">
        <f t="shared" si="51"/>
        <v/>
      </c>
      <c r="G352">
        <f>A352*N(DATA!E353)</f>
        <v>0</v>
      </c>
      <c r="H352">
        <f>A352*N(DATA!F353)</f>
        <v>0</v>
      </c>
      <c r="I352">
        <f>A352*N(DATA!G353)</f>
        <v>0</v>
      </c>
      <c r="J352">
        <f>A352*N(DATA!H353)</f>
        <v>0</v>
      </c>
      <c r="K352">
        <f t="shared" si="52"/>
        <v>0</v>
      </c>
      <c r="L352">
        <f t="shared" si="53"/>
        <v>0</v>
      </c>
      <c r="M352">
        <f t="shared" si="54"/>
        <v>0</v>
      </c>
      <c r="N352">
        <f t="shared" si="50"/>
        <v>0</v>
      </c>
      <c r="O352">
        <f t="shared" si="55"/>
        <v>0</v>
      </c>
      <c r="P352">
        <f t="shared" si="56"/>
        <v>0</v>
      </c>
      <c r="Q352">
        <f t="shared" si="57"/>
        <v>0</v>
      </c>
      <c r="R352" t="str">
        <f t="shared" si="58"/>
        <v/>
      </c>
    </row>
    <row r="353" spans="1:18" x14ac:dyDescent="0.35">
      <c r="A353">
        <f>IF(AND(DATA!A354&lt;&gt;"",TRIM(DATA!D354)&lt;&gt;""),1,0)</f>
        <v>0</v>
      </c>
      <c r="B353" t="str">
        <f>IF(A353=1,DATA!A354,"")</f>
        <v/>
      </c>
      <c r="C353" t="str">
        <f>IF(A353=1,TRIM(DATA!B354),"")</f>
        <v/>
      </c>
      <c r="D353" t="str">
        <f>IF(A353=1,TRIM(DATA!C354),"")</f>
        <v/>
      </c>
      <c r="E353" t="str">
        <f>IF(A353=1,TRIM(DATA!D354),"")</f>
        <v/>
      </c>
      <c r="F353" t="str">
        <f t="shared" si="51"/>
        <v/>
      </c>
      <c r="G353">
        <f>A353*N(DATA!E354)</f>
        <v>0</v>
      </c>
      <c r="H353">
        <f>A353*N(DATA!F354)</f>
        <v>0</v>
      </c>
      <c r="I353">
        <f>A353*N(DATA!G354)</f>
        <v>0</v>
      </c>
      <c r="J353">
        <f>A353*N(DATA!H354)</f>
        <v>0</v>
      </c>
      <c r="K353">
        <f t="shared" si="52"/>
        <v>0</v>
      </c>
      <c r="L353">
        <f t="shared" si="53"/>
        <v>0</v>
      </c>
      <c r="M353">
        <f t="shared" si="54"/>
        <v>0</v>
      </c>
      <c r="N353">
        <f t="shared" si="50"/>
        <v>0</v>
      </c>
      <c r="O353">
        <f t="shared" si="55"/>
        <v>0</v>
      </c>
      <c r="P353">
        <f t="shared" si="56"/>
        <v>0</v>
      </c>
      <c r="Q353">
        <f t="shared" si="57"/>
        <v>0</v>
      </c>
      <c r="R353" t="str">
        <f t="shared" si="58"/>
        <v/>
      </c>
    </row>
    <row r="354" spans="1:18" x14ac:dyDescent="0.35">
      <c r="A354">
        <f>IF(AND(DATA!A355&lt;&gt;"",TRIM(DATA!D355)&lt;&gt;""),1,0)</f>
        <v>0</v>
      </c>
      <c r="B354" t="str">
        <f>IF(A354=1,DATA!A355,"")</f>
        <v/>
      </c>
      <c r="C354" t="str">
        <f>IF(A354=1,TRIM(DATA!B355),"")</f>
        <v/>
      </c>
      <c r="D354" t="str">
        <f>IF(A354=1,TRIM(DATA!C355),"")</f>
        <v/>
      </c>
      <c r="E354" t="str">
        <f>IF(A354=1,TRIM(DATA!D355),"")</f>
        <v/>
      </c>
      <c r="F354" t="str">
        <f t="shared" si="51"/>
        <v/>
      </c>
      <c r="G354">
        <f>A354*N(DATA!E355)</f>
        <v>0</v>
      </c>
      <c r="H354">
        <f>A354*N(DATA!F355)</f>
        <v>0</v>
      </c>
      <c r="I354">
        <f>A354*N(DATA!G355)</f>
        <v>0</v>
      </c>
      <c r="J354">
        <f>A354*N(DATA!H355)</f>
        <v>0</v>
      </c>
      <c r="K354">
        <f t="shared" si="52"/>
        <v>0</v>
      </c>
      <c r="L354">
        <f t="shared" si="53"/>
        <v>0</v>
      </c>
      <c r="M354">
        <f t="shared" si="54"/>
        <v>0</v>
      </c>
      <c r="N354">
        <f t="shared" si="50"/>
        <v>0</v>
      </c>
      <c r="O354">
        <f t="shared" si="55"/>
        <v>0</v>
      </c>
      <c r="P354">
        <f t="shared" si="56"/>
        <v>0</v>
      </c>
      <c r="Q354">
        <f t="shared" si="57"/>
        <v>0</v>
      </c>
      <c r="R354" t="str">
        <f t="shared" si="58"/>
        <v/>
      </c>
    </row>
    <row r="355" spans="1:18" x14ac:dyDescent="0.35">
      <c r="A355">
        <f>IF(AND(DATA!A356&lt;&gt;"",TRIM(DATA!D356)&lt;&gt;""),1,0)</f>
        <v>0</v>
      </c>
      <c r="B355" t="str">
        <f>IF(A355=1,DATA!A356,"")</f>
        <v/>
      </c>
      <c r="C355" t="str">
        <f>IF(A355=1,TRIM(DATA!B356),"")</f>
        <v/>
      </c>
      <c r="D355" t="str">
        <f>IF(A355=1,TRIM(DATA!C356),"")</f>
        <v/>
      </c>
      <c r="E355" t="str">
        <f>IF(A355=1,TRIM(DATA!D356),"")</f>
        <v/>
      </c>
      <c r="F355" t="str">
        <f t="shared" si="51"/>
        <v/>
      </c>
      <c r="G355">
        <f>A355*N(DATA!E356)</f>
        <v>0</v>
      </c>
      <c r="H355">
        <f>A355*N(DATA!F356)</f>
        <v>0</v>
      </c>
      <c r="I355">
        <f>A355*N(DATA!G356)</f>
        <v>0</v>
      </c>
      <c r="J355">
        <f>A355*N(DATA!H356)</f>
        <v>0</v>
      </c>
      <c r="K355">
        <f t="shared" si="52"/>
        <v>0</v>
      </c>
      <c r="L355">
        <f t="shared" si="53"/>
        <v>0</v>
      </c>
      <c r="M355">
        <f t="shared" si="54"/>
        <v>0</v>
      </c>
      <c r="N355">
        <f t="shared" si="50"/>
        <v>0</v>
      </c>
      <c r="O355">
        <f t="shared" si="55"/>
        <v>0</v>
      </c>
      <c r="P355">
        <f t="shared" si="56"/>
        <v>0</v>
      </c>
      <c r="Q355">
        <f t="shared" si="57"/>
        <v>0</v>
      </c>
      <c r="R355" t="str">
        <f t="shared" si="58"/>
        <v/>
      </c>
    </row>
    <row r="356" spans="1:18" x14ac:dyDescent="0.35">
      <c r="A356">
        <f>IF(AND(DATA!A357&lt;&gt;"",TRIM(DATA!D357)&lt;&gt;""),1,0)</f>
        <v>0</v>
      </c>
      <c r="B356" t="str">
        <f>IF(A356=1,DATA!A357,"")</f>
        <v/>
      </c>
      <c r="C356" t="str">
        <f>IF(A356=1,TRIM(DATA!B357),"")</f>
        <v/>
      </c>
      <c r="D356" t="str">
        <f>IF(A356=1,TRIM(DATA!C357),"")</f>
        <v/>
      </c>
      <c r="E356" t="str">
        <f>IF(A356=1,TRIM(DATA!D357),"")</f>
        <v/>
      </c>
      <c r="F356" t="str">
        <f t="shared" si="51"/>
        <v/>
      </c>
      <c r="G356">
        <f>A356*N(DATA!E357)</f>
        <v>0</v>
      </c>
      <c r="H356">
        <f>A356*N(DATA!F357)</f>
        <v>0</v>
      </c>
      <c r="I356">
        <f>A356*N(DATA!G357)</f>
        <v>0</v>
      </c>
      <c r="J356">
        <f>A356*N(DATA!H357)</f>
        <v>0</v>
      </c>
      <c r="K356">
        <f t="shared" si="52"/>
        <v>0</v>
      </c>
      <c r="L356">
        <f t="shared" si="53"/>
        <v>0</v>
      </c>
      <c r="M356">
        <f t="shared" si="54"/>
        <v>0</v>
      </c>
      <c r="N356">
        <f t="shared" si="50"/>
        <v>0</v>
      </c>
      <c r="O356">
        <f t="shared" si="55"/>
        <v>0</v>
      </c>
      <c r="P356">
        <f t="shared" si="56"/>
        <v>0</v>
      </c>
      <c r="Q356">
        <f t="shared" si="57"/>
        <v>0</v>
      </c>
      <c r="R356" t="str">
        <f t="shared" si="58"/>
        <v/>
      </c>
    </row>
    <row r="357" spans="1:18" x14ac:dyDescent="0.35">
      <c r="A357">
        <f>IF(AND(DATA!A358&lt;&gt;"",TRIM(DATA!D358)&lt;&gt;""),1,0)</f>
        <v>0</v>
      </c>
      <c r="B357" t="str">
        <f>IF(A357=1,DATA!A358,"")</f>
        <v/>
      </c>
      <c r="C357" t="str">
        <f>IF(A357=1,TRIM(DATA!B358),"")</f>
        <v/>
      </c>
      <c r="D357" t="str">
        <f>IF(A357=1,TRIM(DATA!C358),"")</f>
        <v/>
      </c>
      <c r="E357" t="str">
        <f>IF(A357=1,TRIM(DATA!D358),"")</f>
        <v/>
      </c>
      <c r="F357" t="str">
        <f t="shared" si="51"/>
        <v/>
      </c>
      <c r="G357">
        <f>A357*N(DATA!E358)</f>
        <v>0</v>
      </c>
      <c r="H357">
        <f>A357*N(DATA!F358)</f>
        <v>0</v>
      </c>
      <c r="I357">
        <f>A357*N(DATA!G358)</f>
        <v>0</v>
      </c>
      <c r="J357">
        <f>A357*N(DATA!H358)</f>
        <v>0</v>
      </c>
      <c r="K357">
        <f t="shared" si="52"/>
        <v>0</v>
      </c>
      <c r="L357">
        <f t="shared" si="53"/>
        <v>0</v>
      </c>
      <c r="M357">
        <f t="shared" si="54"/>
        <v>0</v>
      </c>
      <c r="N357">
        <f t="shared" si="50"/>
        <v>0</v>
      </c>
      <c r="O357">
        <f t="shared" si="55"/>
        <v>0</v>
      </c>
      <c r="P357">
        <f t="shared" si="56"/>
        <v>0</v>
      </c>
      <c r="Q357">
        <f t="shared" si="57"/>
        <v>0</v>
      </c>
      <c r="R357" t="str">
        <f t="shared" si="58"/>
        <v/>
      </c>
    </row>
    <row r="358" spans="1:18" x14ac:dyDescent="0.35">
      <c r="A358">
        <f>IF(AND(DATA!A359&lt;&gt;"",TRIM(DATA!D359)&lt;&gt;""),1,0)</f>
        <v>0</v>
      </c>
      <c r="B358" t="str">
        <f>IF(A358=1,DATA!A359,"")</f>
        <v/>
      </c>
      <c r="C358" t="str">
        <f>IF(A358=1,TRIM(DATA!B359),"")</f>
        <v/>
      </c>
      <c r="D358" t="str">
        <f>IF(A358=1,TRIM(DATA!C359),"")</f>
        <v/>
      </c>
      <c r="E358" t="str">
        <f>IF(A358=1,TRIM(DATA!D359),"")</f>
        <v/>
      </c>
      <c r="F358" t="str">
        <f t="shared" si="51"/>
        <v/>
      </c>
      <c r="G358">
        <f>A358*N(DATA!E359)</f>
        <v>0</v>
      </c>
      <c r="H358">
        <f>A358*N(DATA!F359)</f>
        <v>0</v>
      </c>
      <c r="I358">
        <f>A358*N(DATA!G359)</f>
        <v>0</v>
      </c>
      <c r="J358">
        <f>A358*N(DATA!H359)</f>
        <v>0</v>
      </c>
      <c r="K358">
        <f t="shared" si="52"/>
        <v>0</v>
      </c>
      <c r="L358">
        <f t="shared" si="53"/>
        <v>0</v>
      </c>
      <c r="M358">
        <f t="shared" si="54"/>
        <v>0</v>
      </c>
      <c r="N358">
        <f t="shared" si="50"/>
        <v>0</v>
      </c>
      <c r="O358">
        <f t="shared" si="55"/>
        <v>0</v>
      </c>
      <c r="P358">
        <f t="shared" si="56"/>
        <v>0</v>
      </c>
      <c r="Q358">
        <f t="shared" si="57"/>
        <v>0</v>
      </c>
      <c r="R358" t="str">
        <f t="shared" si="58"/>
        <v/>
      </c>
    </row>
    <row r="359" spans="1:18" x14ac:dyDescent="0.35">
      <c r="A359">
        <f>IF(AND(DATA!A360&lt;&gt;"",TRIM(DATA!D360)&lt;&gt;""),1,0)</f>
        <v>0</v>
      </c>
      <c r="B359" t="str">
        <f>IF(A359=1,DATA!A360,"")</f>
        <v/>
      </c>
      <c r="C359" t="str">
        <f>IF(A359=1,TRIM(DATA!B360),"")</f>
        <v/>
      </c>
      <c r="D359" t="str">
        <f>IF(A359=1,TRIM(DATA!C360),"")</f>
        <v/>
      </c>
      <c r="E359" t="str">
        <f>IF(A359=1,TRIM(DATA!D360),"")</f>
        <v/>
      </c>
      <c r="F359" t="str">
        <f t="shared" si="51"/>
        <v/>
      </c>
      <c r="G359">
        <f>A359*N(DATA!E360)</f>
        <v>0</v>
      </c>
      <c r="H359">
        <f>A359*N(DATA!F360)</f>
        <v>0</v>
      </c>
      <c r="I359">
        <f>A359*N(DATA!G360)</f>
        <v>0</v>
      </c>
      <c r="J359">
        <f>A359*N(DATA!H360)</f>
        <v>0</v>
      </c>
      <c r="K359">
        <f t="shared" si="52"/>
        <v>0</v>
      </c>
      <c r="L359">
        <f t="shared" si="53"/>
        <v>0</v>
      </c>
      <c r="M359">
        <f t="shared" si="54"/>
        <v>0</v>
      </c>
      <c r="N359">
        <f t="shared" si="50"/>
        <v>0</v>
      </c>
      <c r="O359">
        <f t="shared" si="55"/>
        <v>0</v>
      </c>
      <c r="P359">
        <f t="shared" si="56"/>
        <v>0</v>
      </c>
      <c r="Q359">
        <f t="shared" si="57"/>
        <v>0</v>
      </c>
      <c r="R359" t="str">
        <f t="shared" si="58"/>
        <v/>
      </c>
    </row>
    <row r="360" spans="1:18" x14ac:dyDescent="0.35">
      <c r="A360">
        <f>IF(AND(DATA!A361&lt;&gt;"",TRIM(DATA!D361)&lt;&gt;""),1,0)</f>
        <v>0</v>
      </c>
      <c r="B360" t="str">
        <f>IF(A360=1,DATA!A361,"")</f>
        <v/>
      </c>
      <c r="C360" t="str">
        <f>IF(A360=1,TRIM(DATA!B361),"")</f>
        <v/>
      </c>
      <c r="D360" t="str">
        <f>IF(A360=1,TRIM(DATA!C361),"")</f>
        <v/>
      </c>
      <c r="E360" t="str">
        <f>IF(A360=1,TRIM(DATA!D361),"")</f>
        <v/>
      </c>
      <c r="F360" t="str">
        <f t="shared" si="51"/>
        <v/>
      </c>
      <c r="G360">
        <f>A360*N(DATA!E361)</f>
        <v>0</v>
      </c>
      <c r="H360">
        <f>A360*N(DATA!F361)</f>
        <v>0</v>
      </c>
      <c r="I360">
        <f>A360*N(DATA!G361)</f>
        <v>0</v>
      </c>
      <c r="J360">
        <f>A360*N(DATA!H361)</f>
        <v>0</v>
      </c>
      <c r="K360">
        <f t="shared" si="52"/>
        <v>0</v>
      </c>
      <c r="L360">
        <f t="shared" si="53"/>
        <v>0</v>
      </c>
      <c r="M360">
        <f t="shared" si="54"/>
        <v>0</v>
      </c>
      <c r="N360">
        <f t="shared" si="50"/>
        <v>0</v>
      </c>
      <c r="O360">
        <f t="shared" si="55"/>
        <v>0</v>
      </c>
      <c r="P360">
        <f t="shared" si="56"/>
        <v>0</v>
      </c>
      <c r="Q360">
        <f t="shared" si="57"/>
        <v>0</v>
      </c>
      <c r="R360" t="str">
        <f t="shared" si="58"/>
        <v/>
      </c>
    </row>
    <row r="361" spans="1:18" x14ac:dyDescent="0.35">
      <c r="A361">
        <f>IF(AND(DATA!A362&lt;&gt;"",TRIM(DATA!D362)&lt;&gt;""),1,0)</f>
        <v>0</v>
      </c>
      <c r="B361" t="str">
        <f>IF(A361=1,DATA!A362,"")</f>
        <v/>
      </c>
      <c r="C361" t="str">
        <f>IF(A361=1,TRIM(DATA!B362),"")</f>
        <v/>
      </c>
      <c r="D361" t="str">
        <f>IF(A361=1,TRIM(DATA!C362),"")</f>
        <v/>
      </c>
      <c r="E361" t="str">
        <f>IF(A361=1,TRIM(DATA!D362),"")</f>
        <v/>
      </c>
      <c r="F361" t="str">
        <f t="shared" si="51"/>
        <v/>
      </c>
      <c r="G361">
        <f>A361*N(DATA!E362)</f>
        <v>0</v>
      </c>
      <c r="H361">
        <f>A361*N(DATA!F362)</f>
        <v>0</v>
      </c>
      <c r="I361">
        <f>A361*N(DATA!G362)</f>
        <v>0</v>
      </c>
      <c r="J361">
        <f>A361*N(DATA!H362)</f>
        <v>0</v>
      </c>
      <c r="K361">
        <f t="shared" si="52"/>
        <v>0</v>
      </c>
      <c r="L361">
        <f t="shared" si="53"/>
        <v>0</v>
      </c>
      <c r="M361">
        <f t="shared" si="54"/>
        <v>0</v>
      </c>
      <c r="N361">
        <f t="shared" si="50"/>
        <v>0</v>
      </c>
      <c r="O361">
        <f t="shared" si="55"/>
        <v>0</v>
      </c>
      <c r="P361">
        <f t="shared" si="56"/>
        <v>0</v>
      </c>
      <c r="Q361">
        <f t="shared" si="57"/>
        <v>0</v>
      </c>
      <c r="R361" t="str">
        <f t="shared" si="58"/>
        <v/>
      </c>
    </row>
    <row r="362" spans="1:18" x14ac:dyDescent="0.35">
      <c r="A362">
        <f>IF(AND(DATA!A363&lt;&gt;"",TRIM(DATA!D363)&lt;&gt;""),1,0)</f>
        <v>0</v>
      </c>
      <c r="B362" t="str">
        <f>IF(A362=1,DATA!A363,"")</f>
        <v/>
      </c>
      <c r="C362" t="str">
        <f>IF(A362=1,TRIM(DATA!B363),"")</f>
        <v/>
      </c>
      <c r="D362" t="str">
        <f>IF(A362=1,TRIM(DATA!C363),"")</f>
        <v/>
      </c>
      <c r="E362" t="str">
        <f>IF(A362=1,TRIM(DATA!D363),"")</f>
        <v/>
      </c>
      <c r="F362" t="str">
        <f t="shared" si="51"/>
        <v/>
      </c>
      <c r="G362">
        <f>A362*N(DATA!E363)</f>
        <v>0</v>
      </c>
      <c r="H362">
        <f>A362*N(DATA!F363)</f>
        <v>0</v>
      </c>
      <c r="I362">
        <f>A362*N(DATA!G363)</f>
        <v>0</v>
      </c>
      <c r="J362">
        <f>A362*N(DATA!H363)</f>
        <v>0</v>
      </c>
      <c r="K362">
        <f t="shared" si="52"/>
        <v>0</v>
      </c>
      <c r="L362">
        <f t="shared" si="53"/>
        <v>0</v>
      </c>
      <c r="M362">
        <f t="shared" si="54"/>
        <v>0</v>
      </c>
      <c r="N362">
        <f t="shared" si="50"/>
        <v>0</v>
      </c>
      <c r="O362">
        <f t="shared" si="55"/>
        <v>0</v>
      </c>
      <c r="P362">
        <f t="shared" si="56"/>
        <v>0</v>
      </c>
      <c r="Q362">
        <f t="shared" si="57"/>
        <v>0</v>
      </c>
      <c r="R362" t="str">
        <f t="shared" si="58"/>
        <v/>
      </c>
    </row>
    <row r="363" spans="1:18" x14ac:dyDescent="0.35">
      <c r="A363">
        <f>IF(AND(DATA!A364&lt;&gt;"",TRIM(DATA!D364)&lt;&gt;""),1,0)</f>
        <v>0</v>
      </c>
      <c r="B363" t="str">
        <f>IF(A363=1,DATA!A364,"")</f>
        <v/>
      </c>
      <c r="C363" t="str">
        <f>IF(A363=1,TRIM(DATA!B364),"")</f>
        <v/>
      </c>
      <c r="D363" t="str">
        <f>IF(A363=1,TRIM(DATA!C364),"")</f>
        <v/>
      </c>
      <c r="E363" t="str">
        <f>IF(A363=1,TRIM(DATA!D364),"")</f>
        <v/>
      </c>
      <c r="F363" t="str">
        <f t="shared" si="51"/>
        <v/>
      </c>
      <c r="G363">
        <f>A363*N(DATA!E364)</f>
        <v>0</v>
      </c>
      <c r="H363">
        <f>A363*N(DATA!F364)</f>
        <v>0</v>
      </c>
      <c r="I363">
        <f>A363*N(DATA!G364)</f>
        <v>0</v>
      </c>
      <c r="J363">
        <f>A363*N(DATA!H364)</f>
        <v>0</v>
      </c>
      <c r="K363">
        <f t="shared" si="52"/>
        <v>0</v>
      </c>
      <c r="L363">
        <f t="shared" si="53"/>
        <v>0</v>
      </c>
      <c r="M363">
        <f t="shared" si="54"/>
        <v>0</v>
      </c>
      <c r="N363">
        <f t="shared" si="50"/>
        <v>0</v>
      </c>
      <c r="O363">
        <f t="shared" si="55"/>
        <v>0</v>
      </c>
      <c r="P363">
        <f t="shared" si="56"/>
        <v>0</v>
      </c>
      <c r="Q363">
        <f t="shared" si="57"/>
        <v>0</v>
      </c>
      <c r="R363" t="str">
        <f t="shared" si="58"/>
        <v/>
      </c>
    </row>
    <row r="364" spans="1:18" x14ac:dyDescent="0.35">
      <c r="A364">
        <f>IF(AND(DATA!A365&lt;&gt;"",TRIM(DATA!D365)&lt;&gt;""),1,0)</f>
        <v>0</v>
      </c>
      <c r="B364" t="str">
        <f>IF(A364=1,DATA!A365,"")</f>
        <v/>
      </c>
      <c r="C364" t="str">
        <f>IF(A364=1,TRIM(DATA!B365),"")</f>
        <v/>
      </c>
      <c r="D364" t="str">
        <f>IF(A364=1,TRIM(DATA!C365),"")</f>
        <v/>
      </c>
      <c r="E364" t="str">
        <f>IF(A364=1,TRIM(DATA!D365),"")</f>
        <v/>
      </c>
      <c r="F364" t="str">
        <f t="shared" si="51"/>
        <v/>
      </c>
      <c r="G364">
        <f>A364*N(DATA!E365)</f>
        <v>0</v>
      </c>
      <c r="H364">
        <f>A364*N(DATA!F365)</f>
        <v>0</v>
      </c>
      <c r="I364">
        <f>A364*N(DATA!G365)</f>
        <v>0</v>
      </c>
      <c r="J364">
        <f>A364*N(DATA!H365)</f>
        <v>0</v>
      </c>
      <c r="K364">
        <f t="shared" si="52"/>
        <v>0</v>
      </c>
      <c r="L364">
        <f t="shared" si="53"/>
        <v>0</v>
      </c>
      <c r="M364">
        <f t="shared" si="54"/>
        <v>0</v>
      </c>
      <c r="N364">
        <f t="shared" si="50"/>
        <v>0</v>
      </c>
      <c r="O364">
        <f t="shared" si="55"/>
        <v>0</v>
      </c>
      <c r="P364">
        <f t="shared" si="56"/>
        <v>0</v>
      </c>
      <c r="Q364">
        <f t="shared" si="57"/>
        <v>0</v>
      </c>
      <c r="R364" t="str">
        <f t="shared" si="58"/>
        <v/>
      </c>
    </row>
    <row r="365" spans="1:18" x14ac:dyDescent="0.35">
      <c r="A365">
        <f>IF(AND(DATA!A366&lt;&gt;"",TRIM(DATA!D366)&lt;&gt;""),1,0)</f>
        <v>0</v>
      </c>
      <c r="B365" t="str">
        <f>IF(A365=1,DATA!A366,"")</f>
        <v/>
      </c>
      <c r="C365" t="str">
        <f>IF(A365=1,TRIM(DATA!B366),"")</f>
        <v/>
      </c>
      <c r="D365" t="str">
        <f>IF(A365=1,TRIM(DATA!C366),"")</f>
        <v/>
      </c>
      <c r="E365" t="str">
        <f>IF(A365=1,TRIM(DATA!D366),"")</f>
        <v/>
      </c>
      <c r="F365" t="str">
        <f t="shared" si="51"/>
        <v/>
      </c>
      <c r="G365">
        <f>A365*N(DATA!E366)</f>
        <v>0</v>
      </c>
      <c r="H365">
        <f>A365*N(DATA!F366)</f>
        <v>0</v>
      </c>
      <c r="I365">
        <f>A365*N(DATA!G366)</f>
        <v>0</v>
      </c>
      <c r="J365">
        <f>A365*N(DATA!H366)</f>
        <v>0</v>
      </c>
      <c r="K365">
        <f t="shared" si="52"/>
        <v>0</v>
      </c>
      <c r="L365">
        <f t="shared" si="53"/>
        <v>0</v>
      </c>
      <c r="M365">
        <f t="shared" si="54"/>
        <v>0</v>
      </c>
      <c r="N365">
        <f t="shared" si="50"/>
        <v>0</v>
      </c>
      <c r="O365">
        <f t="shared" si="55"/>
        <v>0</v>
      </c>
      <c r="P365">
        <f t="shared" si="56"/>
        <v>0</v>
      </c>
      <c r="Q365">
        <f t="shared" si="57"/>
        <v>0</v>
      </c>
      <c r="R365" t="str">
        <f t="shared" si="58"/>
        <v/>
      </c>
    </row>
    <row r="366" spans="1:18" x14ac:dyDescent="0.35">
      <c r="A366">
        <f>IF(AND(DATA!A367&lt;&gt;"",TRIM(DATA!D367)&lt;&gt;""),1,0)</f>
        <v>0</v>
      </c>
      <c r="B366" t="str">
        <f>IF(A366=1,DATA!A367,"")</f>
        <v/>
      </c>
      <c r="C366" t="str">
        <f>IF(A366=1,TRIM(DATA!B367),"")</f>
        <v/>
      </c>
      <c r="D366" t="str">
        <f>IF(A366=1,TRIM(DATA!C367),"")</f>
        <v/>
      </c>
      <c r="E366" t="str">
        <f>IF(A366=1,TRIM(DATA!D367),"")</f>
        <v/>
      </c>
      <c r="F366" t="str">
        <f t="shared" si="51"/>
        <v/>
      </c>
      <c r="G366">
        <f>A366*N(DATA!E367)</f>
        <v>0</v>
      </c>
      <c r="H366">
        <f>A366*N(DATA!F367)</f>
        <v>0</v>
      </c>
      <c r="I366">
        <f>A366*N(DATA!G367)</f>
        <v>0</v>
      </c>
      <c r="J366">
        <f>A366*N(DATA!H367)</f>
        <v>0</v>
      </c>
      <c r="K366">
        <f t="shared" si="52"/>
        <v>0</v>
      </c>
      <c r="L366">
        <f t="shared" si="53"/>
        <v>0</v>
      </c>
      <c r="M366">
        <f t="shared" si="54"/>
        <v>0</v>
      </c>
      <c r="N366">
        <f t="shared" si="50"/>
        <v>0</v>
      </c>
      <c r="O366">
        <f t="shared" si="55"/>
        <v>0</v>
      </c>
      <c r="P366">
        <f t="shared" si="56"/>
        <v>0</v>
      </c>
      <c r="Q366">
        <f t="shared" si="57"/>
        <v>0</v>
      </c>
      <c r="R366" t="str">
        <f t="shared" si="58"/>
        <v/>
      </c>
    </row>
    <row r="367" spans="1:18" x14ac:dyDescent="0.35">
      <c r="A367">
        <f>IF(AND(DATA!A368&lt;&gt;"",TRIM(DATA!D368)&lt;&gt;""),1,0)</f>
        <v>0</v>
      </c>
      <c r="B367" t="str">
        <f>IF(A367=1,DATA!A368,"")</f>
        <v/>
      </c>
      <c r="C367" t="str">
        <f>IF(A367=1,TRIM(DATA!B368),"")</f>
        <v/>
      </c>
      <c r="D367" t="str">
        <f>IF(A367=1,TRIM(DATA!C368),"")</f>
        <v/>
      </c>
      <c r="E367" t="str">
        <f>IF(A367=1,TRIM(DATA!D368),"")</f>
        <v/>
      </c>
      <c r="F367" t="str">
        <f t="shared" si="51"/>
        <v/>
      </c>
      <c r="G367">
        <f>A367*N(DATA!E368)</f>
        <v>0</v>
      </c>
      <c r="H367">
        <f>A367*N(DATA!F368)</f>
        <v>0</v>
      </c>
      <c r="I367">
        <f>A367*N(DATA!G368)</f>
        <v>0</v>
      </c>
      <c r="J367">
        <f>A367*N(DATA!H368)</f>
        <v>0</v>
      </c>
      <c r="K367">
        <f t="shared" si="52"/>
        <v>0</v>
      </c>
      <c r="L367">
        <f t="shared" si="53"/>
        <v>0</v>
      </c>
      <c r="M367">
        <f t="shared" si="54"/>
        <v>0</v>
      </c>
      <c r="N367">
        <f t="shared" si="50"/>
        <v>0</v>
      </c>
      <c r="O367">
        <f t="shared" si="55"/>
        <v>0</v>
      </c>
      <c r="P367">
        <f t="shared" si="56"/>
        <v>0</v>
      </c>
      <c r="Q367">
        <f t="shared" si="57"/>
        <v>0</v>
      </c>
      <c r="R367" t="str">
        <f t="shared" si="58"/>
        <v/>
      </c>
    </row>
    <row r="368" spans="1:18" x14ac:dyDescent="0.35">
      <c r="A368">
        <f>IF(AND(DATA!A369&lt;&gt;"",TRIM(DATA!D369)&lt;&gt;""),1,0)</f>
        <v>0</v>
      </c>
      <c r="B368" t="str">
        <f>IF(A368=1,DATA!A369,"")</f>
        <v/>
      </c>
      <c r="C368" t="str">
        <f>IF(A368=1,TRIM(DATA!B369),"")</f>
        <v/>
      </c>
      <c r="D368" t="str">
        <f>IF(A368=1,TRIM(DATA!C369),"")</f>
        <v/>
      </c>
      <c r="E368" t="str">
        <f>IF(A368=1,TRIM(DATA!D369),"")</f>
        <v/>
      </c>
      <c r="F368" t="str">
        <f t="shared" si="51"/>
        <v/>
      </c>
      <c r="G368">
        <f>A368*N(DATA!E369)</f>
        <v>0</v>
      </c>
      <c r="H368">
        <f>A368*N(DATA!F369)</f>
        <v>0</v>
      </c>
      <c r="I368">
        <f>A368*N(DATA!G369)</f>
        <v>0</v>
      </c>
      <c r="J368">
        <f>A368*N(DATA!H369)</f>
        <v>0</v>
      </c>
      <c r="K368">
        <f t="shared" si="52"/>
        <v>0</v>
      </c>
      <c r="L368">
        <f t="shared" si="53"/>
        <v>0</v>
      </c>
      <c r="M368">
        <f t="shared" si="54"/>
        <v>0</v>
      </c>
      <c r="N368">
        <f t="shared" si="50"/>
        <v>0</v>
      </c>
      <c r="O368">
        <f t="shared" si="55"/>
        <v>0</v>
      </c>
      <c r="P368">
        <f t="shared" si="56"/>
        <v>0</v>
      </c>
      <c r="Q368">
        <f t="shared" si="57"/>
        <v>0</v>
      </c>
      <c r="R368" t="str">
        <f t="shared" si="58"/>
        <v/>
      </c>
    </row>
    <row r="369" spans="1:18" x14ac:dyDescent="0.35">
      <c r="A369">
        <f>IF(AND(DATA!A370&lt;&gt;"",TRIM(DATA!D370)&lt;&gt;""),1,0)</f>
        <v>0</v>
      </c>
      <c r="B369" t="str">
        <f>IF(A369=1,DATA!A370,"")</f>
        <v/>
      </c>
      <c r="C369" t="str">
        <f>IF(A369=1,TRIM(DATA!B370),"")</f>
        <v/>
      </c>
      <c r="D369" t="str">
        <f>IF(A369=1,TRIM(DATA!C370),"")</f>
        <v/>
      </c>
      <c r="E369" t="str">
        <f>IF(A369=1,TRIM(DATA!D370),"")</f>
        <v/>
      </c>
      <c r="F369" t="str">
        <f t="shared" si="51"/>
        <v/>
      </c>
      <c r="G369">
        <f>A369*N(DATA!E370)</f>
        <v>0</v>
      </c>
      <c r="H369">
        <f>A369*N(DATA!F370)</f>
        <v>0</v>
      </c>
      <c r="I369">
        <f>A369*N(DATA!G370)</f>
        <v>0</v>
      </c>
      <c r="J369">
        <f>A369*N(DATA!H370)</f>
        <v>0</v>
      </c>
      <c r="K369">
        <f t="shared" si="52"/>
        <v>0</v>
      </c>
      <c r="L369">
        <f t="shared" si="53"/>
        <v>0</v>
      </c>
      <c r="M369">
        <f t="shared" si="54"/>
        <v>0</v>
      </c>
      <c r="N369">
        <f t="shared" si="50"/>
        <v>0</v>
      </c>
      <c r="O369">
        <f t="shared" si="55"/>
        <v>0</v>
      </c>
      <c r="P369">
        <f t="shared" si="56"/>
        <v>0</v>
      </c>
      <c r="Q369">
        <f t="shared" si="57"/>
        <v>0</v>
      </c>
      <c r="R369" t="str">
        <f t="shared" si="58"/>
        <v/>
      </c>
    </row>
    <row r="370" spans="1:18" x14ac:dyDescent="0.35">
      <c r="A370">
        <f>IF(AND(DATA!A371&lt;&gt;"",TRIM(DATA!D371)&lt;&gt;""),1,0)</f>
        <v>0</v>
      </c>
      <c r="B370" t="str">
        <f>IF(A370=1,DATA!A371,"")</f>
        <v/>
      </c>
      <c r="C370" t="str">
        <f>IF(A370=1,TRIM(DATA!B371),"")</f>
        <v/>
      </c>
      <c r="D370" t="str">
        <f>IF(A370=1,TRIM(DATA!C371),"")</f>
        <v/>
      </c>
      <c r="E370" t="str">
        <f>IF(A370=1,TRIM(DATA!D371),"")</f>
        <v/>
      </c>
      <c r="F370" t="str">
        <f t="shared" si="51"/>
        <v/>
      </c>
      <c r="G370">
        <f>A370*N(DATA!E371)</f>
        <v>0</v>
      </c>
      <c r="H370">
        <f>A370*N(DATA!F371)</f>
        <v>0</v>
      </c>
      <c r="I370">
        <f>A370*N(DATA!G371)</f>
        <v>0</v>
      </c>
      <c r="J370">
        <f>A370*N(DATA!H371)</f>
        <v>0</v>
      </c>
      <c r="K370">
        <f t="shared" si="52"/>
        <v>0</v>
      </c>
      <c r="L370">
        <f t="shared" si="53"/>
        <v>0</v>
      </c>
      <c r="M370">
        <f t="shared" si="54"/>
        <v>0</v>
      </c>
      <c r="N370">
        <f t="shared" si="50"/>
        <v>0</v>
      </c>
      <c r="O370">
        <f t="shared" si="55"/>
        <v>0</v>
      </c>
      <c r="P370">
        <f t="shared" si="56"/>
        <v>0</v>
      </c>
      <c r="Q370">
        <f t="shared" si="57"/>
        <v>0</v>
      </c>
      <c r="R370" t="str">
        <f t="shared" si="58"/>
        <v/>
      </c>
    </row>
    <row r="371" spans="1:18" x14ac:dyDescent="0.35">
      <c r="A371">
        <f>IF(AND(DATA!A372&lt;&gt;"",TRIM(DATA!D372)&lt;&gt;""),1,0)</f>
        <v>0</v>
      </c>
      <c r="B371" t="str">
        <f>IF(A371=1,DATA!A372,"")</f>
        <v/>
      </c>
      <c r="C371" t="str">
        <f>IF(A371=1,TRIM(DATA!B372),"")</f>
        <v/>
      </c>
      <c r="D371" t="str">
        <f>IF(A371=1,TRIM(DATA!C372),"")</f>
        <v/>
      </c>
      <c r="E371" t="str">
        <f>IF(A371=1,TRIM(DATA!D372),"")</f>
        <v/>
      </c>
      <c r="F371" t="str">
        <f t="shared" si="51"/>
        <v/>
      </c>
      <c r="G371">
        <f>A371*N(DATA!E372)</f>
        <v>0</v>
      </c>
      <c r="H371">
        <f>A371*N(DATA!F372)</f>
        <v>0</v>
      </c>
      <c r="I371">
        <f>A371*N(DATA!G372)</f>
        <v>0</v>
      </c>
      <c r="J371">
        <f>A371*N(DATA!H372)</f>
        <v>0</v>
      </c>
      <c r="K371">
        <f t="shared" si="52"/>
        <v>0</v>
      </c>
      <c r="L371">
        <f t="shared" si="53"/>
        <v>0</v>
      </c>
      <c r="M371">
        <f t="shared" si="54"/>
        <v>0</v>
      </c>
      <c r="N371">
        <f t="shared" si="50"/>
        <v>0</v>
      </c>
      <c r="O371">
        <f t="shared" si="55"/>
        <v>0</v>
      </c>
      <c r="P371">
        <f t="shared" si="56"/>
        <v>0</v>
      </c>
      <c r="Q371">
        <f t="shared" si="57"/>
        <v>0</v>
      </c>
      <c r="R371" t="str">
        <f t="shared" si="58"/>
        <v/>
      </c>
    </row>
    <row r="372" spans="1:18" x14ac:dyDescent="0.35">
      <c r="A372">
        <f>IF(AND(DATA!A373&lt;&gt;"",TRIM(DATA!D373)&lt;&gt;""),1,0)</f>
        <v>0</v>
      </c>
      <c r="B372" t="str">
        <f>IF(A372=1,DATA!A373,"")</f>
        <v/>
      </c>
      <c r="C372" t="str">
        <f>IF(A372=1,TRIM(DATA!B373),"")</f>
        <v/>
      </c>
      <c r="D372" t="str">
        <f>IF(A372=1,TRIM(DATA!C373),"")</f>
        <v/>
      </c>
      <c r="E372" t="str">
        <f>IF(A372=1,TRIM(DATA!D373),"")</f>
        <v/>
      </c>
      <c r="F372" t="str">
        <f t="shared" si="51"/>
        <v/>
      </c>
      <c r="G372">
        <f>A372*N(DATA!E373)</f>
        <v>0</v>
      </c>
      <c r="H372">
        <f>A372*N(DATA!F373)</f>
        <v>0</v>
      </c>
      <c r="I372">
        <f>A372*N(DATA!G373)</f>
        <v>0</v>
      </c>
      <c r="J372">
        <f>A372*N(DATA!H373)</f>
        <v>0</v>
      </c>
      <c r="K372">
        <f t="shared" si="52"/>
        <v>0</v>
      </c>
      <c r="L372">
        <f t="shared" si="53"/>
        <v>0</v>
      </c>
      <c r="M372">
        <f t="shared" si="54"/>
        <v>0</v>
      </c>
      <c r="N372">
        <f t="shared" si="50"/>
        <v>0</v>
      </c>
      <c r="O372">
        <f t="shared" si="55"/>
        <v>0</v>
      </c>
      <c r="P372">
        <f t="shared" si="56"/>
        <v>0</v>
      </c>
      <c r="Q372">
        <f t="shared" si="57"/>
        <v>0</v>
      </c>
      <c r="R372" t="str">
        <f t="shared" si="58"/>
        <v/>
      </c>
    </row>
    <row r="373" spans="1:18" x14ac:dyDescent="0.35">
      <c r="A373">
        <f>IF(AND(DATA!A374&lt;&gt;"",TRIM(DATA!D374)&lt;&gt;""),1,0)</f>
        <v>0</v>
      </c>
      <c r="B373" t="str">
        <f>IF(A373=1,DATA!A374,"")</f>
        <v/>
      </c>
      <c r="C373" t="str">
        <f>IF(A373=1,TRIM(DATA!B374),"")</f>
        <v/>
      </c>
      <c r="D373" t="str">
        <f>IF(A373=1,TRIM(DATA!C374),"")</f>
        <v/>
      </c>
      <c r="E373" t="str">
        <f>IF(A373=1,TRIM(DATA!D374),"")</f>
        <v/>
      </c>
      <c r="F373" t="str">
        <f t="shared" si="51"/>
        <v/>
      </c>
      <c r="G373">
        <f>A373*N(DATA!E374)</f>
        <v>0</v>
      </c>
      <c r="H373">
        <f>A373*N(DATA!F374)</f>
        <v>0</v>
      </c>
      <c r="I373">
        <f>A373*N(DATA!G374)</f>
        <v>0</v>
      </c>
      <c r="J373">
        <f>A373*N(DATA!H374)</f>
        <v>0</v>
      </c>
      <c r="K373">
        <f t="shared" si="52"/>
        <v>0</v>
      </c>
      <c r="L373">
        <f t="shared" si="53"/>
        <v>0</v>
      </c>
      <c r="M373">
        <f t="shared" si="54"/>
        <v>0</v>
      </c>
      <c r="N373">
        <f t="shared" si="50"/>
        <v>0</v>
      </c>
      <c r="O373">
        <f t="shared" si="55"/>
        <v>0</v>
      </c>
      <c r="P373">
        <f t="shared" si="56"/>
        <v>0</v>
      </c>
      <c r="Q373">
        <f t="shared" si="57"/>
        <v>0</v>
      </c>
      <c r="R373" t="str">
        <f t="shared" si="58"/>
        <v/>
      </c>
    </row>
    <row r="374" spans="1:18" x14ac:dyDescent="0.35">
      <c r="A374">
        <f>IF(AND(DATA!A375&lt;&gt;"",TRIM(DATA!D375)&lt;&gt;""),1,0)</f>
        <v>0</v>
      </c>
      <c r="B374" t="str">
        <f>IF(A374=1,DATA!A375,"")</f>
        <v/>
      </c>
      <c r="C374" t="str">
        <f>IF(A374=1,TRIM(DATA!B375),"")</f>
        <v/>
      </c>
      <c r="D374" t="str">
        <f>IF(A374=1,TRIM(DATA!C375),"")</f>
        <v/>
      </c>
      <c r="E374" t="str">
        <f>IF(A374=1,TRIM(DATA!D375),"")</f>
        <v/>
      </c>
      <c r="F374" t="str">
        <f t="shared" si="51"/>
        <v/>
      </c>
      <c r="G374">
        <f>A374*N(DATA!E375)</f>
        <v>0</v>
      </c>
      <c r="H374">
        <f>A374*N(DATA!F375)</f>
        <v>0</v>
      </c>
      <c r="I374">
        <f>A374*N(DATA!G375)</f>
        <v>0</v>
      </c>
      <c r="J374">
        <f>A374*N(DATA!H375)</f>
        <v>0</v>
      </c>
      <c r="K374">
        <f t="shared" si="52"/>
        <v>0</v>
      </c>
      <c r="L374">
        <f t="shared" si="53"/>
        <v>0</v>
      </c>
      <c r="M374">
        <f t="shared" si="54"/>
        <v>0</v>
      </c>
      <c r="N374">
        <f t="shared" si="50"/>
        <v>0</v>
      </c>
      <c r="O374">
        <f t="shared" si="55"/>
        <v>0</v>
      </c>
      <c r="P374">
        <f t="shared" si="56"/>
        <v>0</v>
      </c>
      <c r="Q374">
        <f t="shared" si="57"/>
        <v>0</v>
      </c>
      <c r="R374" t="str">
        <f t="shared" si="58"/>
        <v/>
      </c>
    </row>
    <row r="375" spans="1:18" x14ac:dyDescent="0.35">
      <c r="A375">
        <f>IF(AND(DATA!A376&lt;&gt;"",TRIM(DATA!D376)&lt;&gt;""),1,0)</f>
        <v>0</v>
      </c>
      <c r="B375" t="str">
        <f>IF(A375=1,DATA!A376,"")</f>
        <v/>
      </c>
      <c r="C375" t="str">
        <f>IF(A375=1,TRIM(DATA!B376),"")</f>
        <v/>
      </c>
      <c r="D375" t="str">
        <f>IF(A375=1,TRIM(DATA!C376),"")</f>
        <v/>
      </c>
      <c r="E375" t="str">
        <f>IF(A375=1,TRIM(DATA!D376),"")</f>
        <v/>
      </c>
      <c r="F375" t="str">
        <f t="shared" si="51"/>
        <v/>
      </c>
      <c r="G375">
        <f>A375*N(DATA!E376)</f>
        <v>0</v>
      </c>
      <c r="H375">
        <f>A375*N(DATA!F376)</f>
        <v>0</v>
      </c>
      <c r="I375">
        <f>A375*N(DATA!G376)</f>
        <v>0</v>
      </c>
      <c r="J375">
        <f>A375*N(DATA!H376)</f>
        <v>0</v>
      </c>
      <c r="K375">
        <f t="shared" si="52"/>
        <v>0</v>
      </c>
      <c r="L375">
        <f t="shared" si="53"/>
        <v>0</v>
      </c>
      <c r="M375">
        <f t="shared" si="54"/>
        <v>0</v>
      </c>
      <c r="N375">
        <f t="shared" si="50"/>
        <v>0</v>
      </c>
      <c r="O375">
        <f t="shared" si="55"/>
        <v>0</v>
      </c>
      <c r="P375">
        <f t="shared" si="56"/>
        <v>0</v>
      </c>
      <c r="Q375">
        <f t="shared" si="57"/>
        <v>0</v>
      </c>
      <c r="R375" t="str">
        <f t="shared" si="58"/>
        <v/>
      </c>
    </row>
    <row r="376" spans="1:18" x14ac:dyDescent="0.35">
      <c r="A376">
        <f>IF(AND(DATA!A377&lt;&gt;"",TRIM(DATA!D377)&lt;&gt;""),1,0)</f>
        <v>0</v>
      </c>
      <c r="B376" t="str">
        <f>IF(A376=1,DATA!A377,"")</f>
        <v/>
      </c>
      <c r="C376" t="str">
        <f>IF(A376=1,TRIM(DATA!B377),"")</f>
        <v/>
      </c>
      <c r="D376" t="str">
        <f>IF(A376=1,TRIM(DATA!C377),"")</f>
        <v/>
      </c>
      <c r="E376" t="str">
        <f>IF(A376=1,TRIM(DATA!D377),"")</f>
        <v/>
      </c>
      <c r="F376" t="str">
        <f t="shared" si="51"/>
        <v/>
      </c>
      <c r="G376">
        <f>A376*N(DATA!E377)</f>
        <v>0</v>
      </c>
      <c r="H376">
        <f>A376*N(DATA!F377)</f>
        <v>0</v>
      </c>
      <c r="I376">
        <f>A376*N(DATA!G377)</f>
        <v>0</v>
      </c>
      <c r="J376">
        <f>A376*N(DATA!H377)</f>
        <v>0</v>
      </c>
      <c r="K376">
        <f t="shared" si="52"/>
        <v>0</v>
      </c>
      <c r="L376">
        <f t="shared" si="53"/>
        <v>0</v>
      </c>
      <c r="M376">
        <f t="shared" si="54"/>
        <v>0</v>
      </c>
      <c r="N376">
        <f t="shared" si="50"/>
        <v>0</v>
      </c>
      <c r="O376">
        <f t="shared" si="55"/>
        <v>0</v>
      </c>
      <c r="P376">
        <f t="shared" si="56"/>
        <v>0</v>
      </c>
      <c r="Q376">
        <f t="shared" si="57"/>
        <v>0</v>
      </c>
      <c r="R376" t="str">
        <f t="shared" si="58"/>
        <v/>
      </c>
    </row>
    <row r="377" spans="1:18" x14ac:dyDescent="0.35">
      <c r="A377">
        <f>IF(AND(DATA!A378&lt;&gt;"",TRIM(DATA!D378)&lt;&gt;""),1,0)</f>
        <v>0</v>
      </c>
      <c r="B377" t="str">
        <f>IF(A377=1,DATA!A378,"")</f>
        <v/>
      </c>
      <c r="C377" t="str">
        <f>IF(A377=1,TRIM(DATA!B378),"")</f>
        <v/>
      </c>
      <c r="D377" t="str">
        <f>IF(A377=1,TRIM(DATA!C378),"")</f>
        <v/>
      </c>
      <c r="E377" t="str">
        <f>IF(A377=1,TRIM(DATA!D378),"")</f>
        <v/>
      </c>
      <c r="F377" t="str">
        <f t="shared" si="51"/>
        <v/>
      </c>
      <c r="G377">
        <f>A377*N(DATA!E378)</f>
        <v>0</v>
      </c>
      <c r="H377">
        <f>A377*N(DATA!F378)</f>
        <v>0</v>
      </c>
      <c r="I377">
        <f>A377*N(DATA!G378)</f>
        <v>0</v>
      </c>
      <c r="J377">
        <f>A377*N(DATA!H378)</f>
        <v>0</v>
      </c>
      <c r="K377">
        <f t="shared" si="52"/>
        <v>0</v>
      </c>
      <c r="L377">
        <f t="shared" si="53"/>
        <v>0</v>
      </c>
      <c r="M377">
        <f t="shared" si="54"/>
        <v>0</v>
      </c>
      <c r="N377">
        <f t="shared" si="50"/>
        <v>0</v>
      </c>
      <c r="O377">
        <f t="shared" si="55"/>
        <v>0</v>
      </c>
      <c r="P377">
        <f t="shared" si="56"/>
        <v>0</v>
      </c>
      <c r="Q377">
        <f t="shared" si="57"/>
        <v>0</v>
      </c>
      <c r="R377" t="str">
        <f t="shared" si="58"/>
        <v/>
      </c>
    </row>
    <row r="378" spans="1:18" x14ac:dyDescent="0.35">
      <c r="A378">
        <f>IF(AND(DATA!A379&lt;&gt;"",TRIM(DATA!D379)&lt;&gt;""),1,0)</f>
        <v>0</v>
      </c>
      <c r="B378" t="str">
        <f>IF(A378=1,DATA!A379,"")</f>
        <v/>
      </c>
      <c r="C378" t="str">
        <f>IF(A378=1,TRIM(DATA!B379),"")</f>
        <v/>
      </c>
      <c r="D378" t="str">
        <f>IF(A378=1,TRIM(DATA!C379),"")</f>
        <v/>
      </c>
      <c r="E378" t="str">
        <f>IF(A378=1,TRIM(DATA!D379),"")</f>
        <v/>
      </c>
      <c r="F378" t="str">
        <f t="shared" si="51"/>
        <v/>
      </c>
      <c r="G378">
        <f>A378*N(DATA!E379)</f>
        <v>0</v>
      </c>
      <c r="H378">
        <f>A378*N(DATA!F379)</f>
        <v>0</v>
      </c>
      <c r="I378">
        <f>A378*N(DATA!G379)</f>
        <v>0</v>
      </c>
      <c r="J378">
        <f>A378*N(DATA!H379)</f>
        <v>0</v>
      </c>
      <c r="K378">
        <f t="shared" si="52"/>
        <v>0</v>
      </c>
      <c r="L378">
        <f t="shared" si="53"/>
        <v>0</v>
      </c>
      <c r="M378">
        <f t="shared" si="54"/>
        <v>0</v>
      </c>
      <c r="N378">
        <f t="shared" si="50"/>
        <v>0</v>
      </c>
      <c r="O378">
        <f t="shared" si="55"/>
        <v>0</v>
      </c>
      <c r="P378">
        <f t="shared" si="56"/>
        <v>0</v>
      </c>
      <c r="Q378">
        <f t="shared" si="57"/>
        <v>0</v>
      </c>
      <c r="R378" t="str">
        <f t="shared" si="58"/>
        <v/>
      </c>
    </row>
    <row r="379" spans="1:18" x14ac:dyDescent="0.35">
      <c r="A379">
        <f>IF(AND(DATA!A380&lt;&gt;"",TRIM(DATA!D380)&lt;&gt;""),1,0)</f>
        <v>0</v>
      </c>
      <c r="B379" t="str">
        <f>IF(A379=1,DATA!A380,"")</f>
        <v/>
      </c>
      <c r="C379" t="str">
        <f>IF(A379=1,TRIM(DATA!B380),"")</f>
        <v/>
      </c>
      <c r="D379" t="str">
        <f>IF(A379=1,TRIM(DATA!C380),"")</f>
        <v/>
      </c>
      <c r="E379" t="str">
        <f>IF(A379=1,TRIM(DATA!D380),"")</f>
        <v/>
      </c>
      <c r="F379" t="str">
        <f t="shared" si="51"/>
        <v/>
      </c>
      <c r="G379">
        <f>A379*N(DATA!E380)</f>
        <v>0</v>
      </c>
      <c r="H379">
        <f>A379*N(DATA!F380)</f>
        <v>0</v>
      </c>
      <c r="I379">
        <f>A379*N(DATA!G380)</f>
        <v>0</v>
      </c>
      <c r="J379">
        <f>A379*N(DATA!H380)</f>
        <v>0</v>
      </c>
      <c r="K379">
        <f t="shared" si="52"/>
        <v>0</v>
      </c>
      <c r="L379">
        <f t="shared" si="53"/>
        <v>0</v>
      </c>
      <c r="M379">
        <f t="shared" si="54"/>
        <v>0</v>
      </c>
      <c r="N379">
        <f t="shared" si="50"/>
        <v>0</v>
      </c>
      <c r="O379">
        <f t="shared" si="55"/>
        <v>0</v>
      </c>
      <c r="P379">
        <f t="shared" si="56"/>
        <v>0</v>
      </c>
      <c r="Q379">
        <f t="shared" si="57"/>
        <v>0</v>
      </c>
      <c r="R379" t="str">
        <f t="shared" si="58"/>
        <v/>
      </c>
    </row>
    <row r="380" spans="1:18" x14ac:dyDescent="0.35">
      <c r="A380">
        <f>IF(AND(DATA!A381&lt;&gt;"",TRIM(DATA!D381)&lt;&gt;""),1,0)</f>
        <v>0</v>
      </c>
      <c r="B380" t="str">
        <f>IF(A380=1,DATA!A381,"")</f>
        <v/>
      </c>
      <c r="C380" t="str">
        <f>IF(A380=1,TRIM(DATA!B381),"")</f>
        <v/>
      </c>
      <c r="D380" t="str">
        <f>IF(A380=1,TRIM(DATA!C381),"")</f>
        <v/>
      </c>
      <c r="E380" t="str">
        <f>IF(A380=1,TRIM(DATA!D381),"")</f>
        <v/>
      </c>
      <c r="F380" t="str">
        <f t="shared" si="51"/>
        <v/>
      </c>
      <c r="G380">
        <f>A380*N(DATA!E381)</f>
        <v>0</v>
      </c>
      <c r="H380">
        <f>A380*N(DATA!F381)</f>
        <v>0</v>
      </c>
      <c r="I380">
        <f>A380*N(DATA!G381)</f>
        <v>0</v>
      </c>
      <c r="J380">
        <f>A380*N(DATA!H381)</f>
        <v>0</v>
      </c>
      <c r="K380">
        <f t="shared" si="52"/>
        <v>0</v>
      </c>
      <c r="L380">
        <f t="shared" si="53"/>
        <v>0</v>
      </c>
      <c r="M380">
        <f t="shared" si="54"/>
        <v>0</v>
      </c>
      <c r="N380">
        <f t="shared" si="50"/>
        <v>0</v>
      </c>
      <c r="O380">
        <f t="shared" si="55"/>
        <v>0</v>
      </c>
      <c r="P380">
        <f t="shared" si="56"/>
        <v>0</v>
      </c>
      <c r="Q380">
        <f t="shared" si="57"/>
        <v>0</v>
      </c>
      <c r="R380" t="str">
        <f t="shared" si="58"/>
        <v/>
      </c>
    </row>
    <row r="381" spans="1:18" x14ac:dyDescent="0.35">
      <c r="A381">
        <f>IF(AND(DATA!A382&lt;&gt;"",TRIM(DATA!D382)&lt;&gt;""),1,0)</f>
        <v>0</v>
      </c>
      <c r="B381" t="str">
        <f>IF(A381=1,DATA!A382,"")</f>
        <v/>
      </c>
      <c r="C381" t="str">
        <f>IF(A381=1,TRIM(DATA!B382),"")</f>
        <v/>
      </c>
      <c r="D381" t="str">
        <f>IF(A381=1,TRIM(DATA!C382),"")</f>
        <v/>
      </c>
      <c r="E381" t="str">
        <f>IF(A381=1,TRIM(DATA!D382),"")</f>
        <v/>
      </c>
      <c r="F381" t="str">
        <f t="shared" si="51"/>
        <v/>
      </c>
      <c r="G381">
        <f>A381*N(DATA!E382)</f>
        <v>0</v>
      </c>
      <c r="H381">
        <f>A381*N(DATA!F382)</f>
        <v>0</v>
      </c>
      <c r="I381">
        <f>A381*N(DATA!G382)</f>
        <v>0</v>
      </c>
      <c r="J381">
        <f>A381*N(DATA!H382)</f>
        <v>0</v>
      </c>
      <c r="K381">
        <f t="shared" si="52"/>
        <v>0</v>
      </c>
      <c r="L381">
        <f t="shared" si="53"/>
        <v>0</v>
      </c>
      <c r="M381">
        <f t="shared" si="54"/>
        <v>0</v>
      </c>
      <c r="N381">
        <f t="shared" si="50"/>
        <v>0</v>
      </c>
      <c r="O381">
        <f t="shared" si="55"/>
        <v>0</v>
      </c>
      <c r="P381">
        <f t="shared" si="56"/>
        <v>0</v>
      </c>
      <c r="Q381">
        <f t="shared" si="57"/>
        <v>0</v>
      </c>
      <c r="R381" t="str">
        <f t="shared" si="58"/>
        <v/>
      </c>
    </row>
    <row r="382" spans="1:18" x14ac:dyDescent="0.35">
      <c r="A382">
        <f>IF(AND(DATA!A383&lt;&gt;"",TRIM(DATA!D383)&lt;&gt;""),1,0)</f>
        <v>0</v>
      </c>
      <c r="B382" t="str">
        <f>IF(A382=1,DATA!A383,"")</f>
        <v/>
      </c>
      <c r="C382" t="str">
        <f>IF(A382=1,TRIM(DATA!B383),"")</f>
        <v/>
      </c>
      <c r="D382" t="str">
        <f>IF(A382=1,TRIM(DATA!C383),"")</f>
        <v/>
      </c>
      <c r="E382" t="str">
        <f>IF(A382=1,TRIM(DATA!D383),"")</f>
        <v/>
      </c>
      <c r="F382" t="str">
        <f t="shared" si="51"/>
        <v/>
      </c>
      <c r="G382">
        <f>A382*N(DATA!E383)</f>
        <v>0</v>
      </c>
      <c r="H382">
        <f>A382*N(DATA!F383)</f>
        <v>0</v>
      </c>
      <c r="I382">
        <f>A382*N(DATA!G383)</f>
        <v>0</v>
      </c>
      <c r="J382">
        <f>A382*N(DATA!H383)</f>
        <v>0</v>
      </c>
      <c r="K382">
        <f t="shared" si="52"/>
        <v>0</v>
      </c>
      <c r="L382">
        <f t="shared" si="53"/>
        <v>0</v>
      </c>
      <c r="M382">
        <f t="shared" si="54"/>
        <v>0</v>
      </c>
      <c r="N382">
        <f t="shared" si="50"/>
        <v>0</v>
      </c>
      <c r="O382">
        <f t="shared" si="55"/>
        <v>0</v>
      </c>
      <c r="P382">
        <f t="shared" si="56"/>
        <v>0</v>
      </c>
      <c r="Q382">
        <f t="shared" si="57"/>
        <v>0</v>
      </c>
      <c r="R382" t="str">
        <f t="shared" si="58"/>
        <v/>
      </c>
    </row>
    <row r="383" spans="1:18" x14ac:dyDescent="0.35">
      <c r="A383">
        <f>IF(AND(DATA!A384&lt;&gt;"",TRIM(DATA!D384)&lt;&gt;""),1,0)</f>
        <v>0</v>
      </c>
      <c r="B383" t="str">
        <f>IF(A383=1,DATA!A384,"")</f>
        <v/>
      </c>
      <c r="C383" t="str">
        <f>IF(A383=1,TRIM(DATA!B384),"")</f>
        <v/>
      </c>
      <c r="D383" t="str">
        <f>IF(A383=1,TRIM(DATA!C384),"")</f>
        <v/>
      </c>
      <c r="E383" t="str">
        <f>IF(A383=1,TRIM(DATA!D384),"")</f>
        <v/>
      </c>
      <c r="F383" t="str">
        <f t="shared" si="51"/>
        <v/>
      </c>
      <c r="G383">
        <f>A383*N(DATA!E384)</f>
        <v>0</v>
      </c>
      <c r="H383">
        <f>A383*N(DATA!F384)</f>
        <v>0</v>
      </c>
      <c r="I383">
        <f>A383*N(DATA!G384)</f>
        <v>0</v>
      </c>
      <c r="J383">
        <f>A383*N(DATA!H384)</f>
        <v>0</v>
      </c>
      <c r="K383">
        <f t="shared" si="52"/>
        <v>0</v>
      </c>
      <c r="L383">
        <f t="shared" si="53"/>
        <v>0</v>
      </c>
      <c r="M383">
        <f t="shared" si="54"/>
        <v>0</v>
      </c>
      <c r="N383">
        <f t="shared" si="50"/>
        <v>0</v>
      </c>
      <c r="O383">
        <f t="shared" si="55"/>
        <v>0</v>
      </c>
      <c r="P383">
        <f t="shared" si="56"/>
        <v>0</v>
      </c>
      <c r="Q383">
        <f t="shared" si="57"/>
        <v>0</v>
      </c>
      <c r="R383" t="str">
        <f t="shared" si="58"/>
        <v/>
      </c>
    </row>
    <row r="384" spans="1:18" x14ac:dyDescent="0.35">
      <c r="A384">
        <f>IF(AND(DATA!A385&lt;&gt;"",TRIM(DATA!D385)&lt;&gt;""),1,0)</f>
        <v>0</v>
      </c>
      <c r="B384" t="str">
        <f>IF(A384=1,DATA!A385,"")</f>
        <v/>
      </c>
      <c r="C384" t="str">
        <f>IF(A384=1,TRIM(DATA!B385),"")</f>
        <v/>
      </c>
      <c r="D384" t="str">
        <f>IF(A384=1,TRIM(DATA!C385),"")</f>
        <v/>
      </c>
      <c r="E384" t="str">
        <f>IF(A384=1,TRIM(DATA!D385),"")</f>
        <v/>
      </c>
      <c r="F384" t="str">
        <f t="shared" si="51"/>
        <v/>
      </c>
      <c r="G384">
        <f>A384*N(DATA!E385)</f>
        <v>0</v>
      </c>
      <c r="H384">
        <f>A384*N(DATA!F385)</f>
        <v>0</v>
      </c>
      <c r="I384">
        <f>A384*N(DATA!G385)</f>
        <v>0</v>
      </c>
      <c r="J384">
        <f>A384*N(DATA!H385)</f>
        <v>0</v>
      </c>
      <c r="K384">
        <f t="shared" si="52"/>
        <v>0</v>
      </c>
      <c r="L384">
        <f t="shared" si="53"/>
        <v>0</v>
      </c>
      <c r="M384">
        <f t="shared" si="54"/>
        <v>0</v>
      </c>
      <c r="N384">
        <f t="shared" si="50"/>
        <v>0</v>
      </c>
      <c r="O384">
        <f t="shared" si="55"/>
        <v>0</v>
      </c>
      <c r="P384">
        <f t="shared" si="56"/>
        <v>0</v>
      </c>
      <c r="Q384">
        <f t="shared" si="57"/>
        <v>0</v>
      </c>
      <c r="R384" t="str">
        <f t="shared" si="58"/>
        <v/>
      </c>
    </row>
    <row r="385" spans="1:18" x14ac:dyDescent="0.35">
      <c r="A385">
        <f>IF(AND(DATA!A386&lt;&gt;"",TRIM(DATA!D386)&lt;&gt;""),1,0)</f>
        <v>0</v>
      </c>
      <c r="B385" t="str">
        <f>IF(A385=1,DATA!A386,"")</f>
        <v/>
      </c>
      <c r="C385" t="str">
        <f>IF(A385=1,TRIM(DATA!B386),"")</f>
        <v/>
      </c>
      <c r="D385" t="str">
        <f>IF(A385=1,TRIM(DATA!C386),"")</f>
        <v/>
      </c>
      <c r="E385" t="str">
        <f>IF(A385=1,TRIM(DATA!D386),"")</f>
        <v/>
      </c>
      <c r="F385" t="str">
        <f t="shared" si="51"/>
        <v/>
      </c>
      <c r="G385">
        <f>A385*N(DATA!E386)</f>
        <v>0</v>
      </c>
      <c r="H385">
        <f>A385*N(DATA!F386)</f>
        <v>0</v>
      </c>
      <c r="I385">
        <f>A385*N(DATA!G386)</f>
        <v>0</v>
      </c>
      <c r="J385">
        <f>A385*N(DATA!H386)</f>
        <v>0</v>
      </c>
      <c r="K385">
        <f t="shared" si="52"/>
        <v>0</v>
      </c>
      <c r="L385">
        <f t="shared" si="53"/>
        <v>0</v>
      </c>
      <c r="M385">
        <f t="shared" si="54"/>
        <v>0</v>
      </c>
      <c r="N385">
        <f t="shared" si="50"/>
        <v>0</v>
      </c>
      <c r="O385">
        <f t="shared" si="55"/>
        <v>0</v>
      </c>
      <c r="P385">
        <f t="shared" si="56"/>
        <v>0</v>
      </c>
      <c r="Q385">
        <f t="shared" si="57"/>
        <v>0</v>
      </c>
      <c r="R385" t="str">
        <f t="shared" si="58"/>
        <v/>
      </c>
    </row>
    <row r="386" spans="1:18" x14ac:dyDescent="0.35">
      <c r="A386">
        <f>IF(AND(DATA!A387&lt;&gt;"",TRIM(DATA!D387)&lt;&gt;""),1,0)</f>
        <v>0</v>
      </c>
      <c r="B386" t="str">
        <f>IF(A386=1,DATA!A387,"")</f>
        <v/>
      </c>
      <c r="C386" t="str">
        <f>IF(A386=1,TRIM(DATA!B387),"")</f>
        <v/>
      </c>
      <c r="D386" t="str">
        <f>IF(A386=1,TRIM(DATA!C387),"")</f>
        <v/>
      </c>
      <c r="E386" t="str">
        <f>IF(A386=1,TRIM(DATA!D387),"")</f>
        <v/>
      </c>
      <c r="F386" t="str">
        <f t="shared" si="51"/>
        <v/>
      </c>
      <c r="G386">
        <f>A386*N(DATA!E387)</f>
        <v>0</v>
      </c>
      <c r="H386">
        <f>A386*N(DATA!F387)</f>
        <v>0</v>
      </c>
      <c r="I386">
        <f>A386*N(DATA!G387)</f>
        <v>0</v>
      </c>
      <c r="J386">
        <f>A386*N(DATA!H387)</f>
        <v>0</v>
      </c>
      <c r="K386">
        <f t="shared" si="52"/>
        <v>0</v>
      </c>
      <c r="L386">
        <f t="shared" si="53"/>
        <v>0</v>
      </c>
      <c r="M386">
        <f t="shared" si="54"/>
        <v>0</v>
      </c>
      <c r="N386">
        <f t="shared" ref="N386:N449" si="59">A386*IF(F386="EVET",--prm_KKTC,1)*OR(prm_Duzey="Tümü",C386=prm_Duzey)*OR(prm_Fak="Tümü",D386=prm_Fak)*OR(prm_Prog="Tümü",E386=prm_Prog)</f>
        <v>0</v>
      </c>
      <c r="O386">
        <f t="shared" si="55"/>
        <v>0</v>
      </c>
      <c r="P386">
        <f t="shared" si="56"/>
        <v>0</v>
      </c>
      <c r="Q386">
        <f t="shared" si="57"/>
        <v>0</v>
      </c>
      <c r="R386" t="str">
        <f t="shared" si="58"/>
        <v/>
      </c>
    </row>
    <row r="387" spans="1:18" x14ac:dyDescent="0.35">
      <c r="A387">
        <f>IF(AND(DATA!A388&lt;&gt;"",TRIM(DATA!D388)&lt;&gt;""),1,0)</f>
        <v>0</v>
      </c>
      <c r="B387" t="str">
        <f>IF(A387=1,DATA!A388,"")</f>
        <v/>
      </c>
      <c r="C387" t="str">
        <f>IF(A387=1,TRIM(DATA!B388),"")</f>
        <v/>
      </c>
      <c r="D387" t="str">
        <f>IF(A387=1,TRIM(DATA!C388),"")</f>
        <v/>
      </c>
      <c r="E387" t="str">
        <f>IF(A387=1,TRIM(DATA!D388),"")</f>
        <v/>
      </c>
      <c r="F387" t="str">
        <f t="shared" ref="F387:F450" si="60">IF(A387=1,IF(ISNUMBER(SEARCH("KKTC Uyruklu",E387)),"EVET","HAYIR"),"")</f>
        <v/>
      </c>
      <c r="G387">
        <f>A387*N(DATA!E388)</f>
        <v>0</v>
      </c>
      <c r="H387">
        <f>A387*N(DATA!F388)</f>
        <v>0</v>
      </c>
      <c r="I387">
        <f>A387*N(DATA!G388)</f>
        <v>0</v>
      </c>
      <c r="J387">
        <f>A387*N(DATA!H388)</f>
        <v>0</v>
      </c>
      <c r="K387">
        <f t="shared" ref="K387:K450" si="61">G387+I387</f>
        <v>0</v>
      </c>
      <c r="L387">
        <f t="shared" ref="L387:L450" si="62">H387+J387</f>
        <v>0</v>
      </c>
      <c r="M387">
        <f t="shared" ref="M387:M450" si="63">MAX(0,K387-L387)</f>
        <v>0</v>
      </c>
      <c r="N387">
        <f t="shared" si="59"/>
        <v>0</v>
      </c>
      <c r="O387">
        <f t="shared" ref="O387:O450" si="64">N387*(K387&gt;0)*(L387&gt;=K387)</f>
        <v>0</v>
      </c>
      <c r="P387">
        <f t="shared" ref="P387:P450" si="65">N387*(K387&gt;0)*(L387=0)</f>
        <v>0</v>
      </c>
      <c r="Q387">
        <f t="shared" ref="Q387:Q450" si="66">N387*(F387="EVET")</f>
        <v>0</v>
      </c>
      <c r="R387" t="str">
        <f t="shared" ref="R387:R450" si="67">IF(D387="","",SUBSTITUTE(SUBSTITUTE(SUBSTITUTE(SUBSTITUTE(SUBSTITUTE(SUBSTITUTE(D387,"İKTİSADİ VE İDARİ BİLİMLER FAKÜLTESİ","İİBF"),"ORGANİZE SANAYİ BÖLGESİ","OSB"),"MESLEK YÜKSEKOKULU","MYO"),"UYGULAMALI BİLİMLER","UB"),"FAKÜLTESİ","FAK."),"YÜKSEKOKULU","YO"))</f>
        <v/>
      </c>
    </row>
    <row r="388" spans="1:18" x14ac:dyDescent="0.35">
      <c r="A388">
        <f>IF(AND(DATA!A389&lt;&gt;"",TRIM(DATA!D389)&lt;&gt;""),1,0)</f>
        <v>0</v>
      </c>
      <c r="B388" t="str">
        <f>IF(A388=1,DATA!A389,"")</f>
        <v/>
      </c>
      <c r="C388" t="str">
        <f>IF(A388=1,TRIM(DATA!B389),"")</f>
        <v/>
      </c>
      <c r="D388" t="str">
        <f>IF(A388=1,TRIM(DATA!C389),"")</f>
        <v/>
      </c>
      <c r="E388" t="str">
        <f>IF(A388=1,TRIM(DATA!D389),"")</f>
        <v/>
      </c>
      <c r="F388" t="str">
        <f t="shared" si="60"/>
        <v/>
      </c>
      <c r="G388">
        <f>A388*N(DATA!E389)</f>
        <v>0</v>
      </c>
      <c r="H388">
        <f>A388*N(DATA!F389)</f>
        <v>0</v>
      </c>
      <c r="I388">
        <f>A388*N(DATA!G389)</f>
        <v>0</v>
      </c>
      <c r="J388">
        <f>A388*N(DATA!H389)</f>
        <v>0</v>
      </c>
      <c r="K388">
        <f t="shared" si="61"/>
        <v>0</v>
      </c>
      <c r="L388">
        <f t="shared" si="62"/>
        <v>0</v>
      </c>
      <c r="M388">
        <f t="shared" si="63"/>
        <v>0</v>
      </c>
      <c r="N388">
        <f t="shared" si="59"/>
        <v>0</v>
      </c>
      <c r="O388">
        <f t="shared" si="64"/>
        <v>0</v>
      </c>
      <c r="P388">
        <f t="shared" si="65"/>
        <v>0</v>
      </c>
      <c r="Q388">
        <f t="shared" si="66"/>
        <v>0</v>
      </c>
      <c r="R388" t="str">
        <f t="shared" si="67"/>
        <v/>
      </c>
    </row>
    <row r="389" spans="1:18" x14ac:dyDescent="0.35">
      <c r="A389">
        <f>IF(AND(DATA!A390&lt;&gt;"",TRIM(DATA!D390)&lt;&gt;""),1,0)</f>
        <v>0</v>
      </c>
      <c r="B389" t="str">
        <f>IF(A389=1,DATA!A390,"")</f>
        <v/>
      </c>
      <c r="C389" t="str">
        <f>IF(A389=1,TRIM(DATA!B390),"")</f>
        <v/>
      </c>
      <c r="D389" t="str">
        <f>IF(A389=1,TRIM(DATA!C390),"")</f>
        <v/>
      </c>
      <c r="E389" t="str">
        <f>IF(A389=1,TRIM(DATA!D390),"")</f>
        <v/>
      </c>
      <c r="F389" t="str">
        <f t="shared" si="60"/>
        <v/>
      </c>
      <c r="G389">
        <f>A389*N(DATA!E390)</f>
        <v>0</v>
      </c>
      <c r="H389">
        <f>A389*N(DATA!F390)</f>
        <v>0</v>
      </c>
      <c r="I389">
        <f>A389*N(DATA!G390)</f>
        <v>0</v>
      </c>
      <c r="J389">
        <f>A389*N(DATA!H390)</f>
        <v>0</v>
      </c>
      <c r="K389">
        <f t="shared" si="61"/>
        <v>0</v>
      </c>
      <c r="L389">
        <f t="shared" si="62"/>
        <v>0</v>
      </c>
      <c r="M389">
        <f t="shared" si="63"/>
        <v>0</v>
      </c>
      <c r="N389">
        <f t="shared" si="59"/>
        <v>0</v>
      </c>
      <c r="O389">
        <f t="shared" si="64"/>
        <v>0</v>
      </c>
      <c r="P389">
        <f t="shared" si="65"/>
        <v>0</v>
      </c>
      <c r="Q389">
        <f t="shared" si="66"/>
        <v>0</v>
      </c>
      <c r="R389" t="str">
        <f t="shared" si="67"/>
        <v/>
      </c>
    </row>
    <row r="390" spans="1:18" x14ac:dyDescent="0.35">
      <c r="A390">
        <f>IF(AND(DATA!A391&lt;&gt;"",TRIM(DATA!D391)&lt;&gt;""),1,0)</f>
        <v>0</v>
      </c>
      <c r="B390" t="str">
        <f>IF(A390=1,DATA!A391,"")</f>
        <v/>
      </c>
      <c r="C390" t="str">
        <f>IF(A390=1,TRIM(DATA!B391),"")</f>
        <v/>
      </c>
      <c r="D390" t="str">
        <f>IF(A390=1,TRIM(DATA!C391),"")</f>
        <v/>
      </c>
      <c r="E390" t="str">
        <f>IF(A390=1,TRIM(DATA!D391),"")</f>
        <v/>
      </c>
      <c r="F390" t="str">
        <f t="shared" si="60"/>
        <v/>
      </c>
      <c r="G390">
        <f>A390*N(DATA!E391)</f>
        <v>0</v>
      </c>
      <c r="H390">
        <f>A390*N(DATA!F391)</f>
        <v>0</v>
      </c>
      <c r="I390">
        <f>A390*N(DATA!G391)</f>
        <v>0</v>
      </c>
      <c r="J390">
        <f>A390*N(DATA!H391)</f>
        <v>0</v>
      </c>
      <c r="K390">
        <f t="shared" si="61"/>
        <v>0</v>
      </c>
      <c r="L390">
        <f t="shared" si="62"/>
        <v>0</v>
      </c>
      <c r="M390">
        <f t="shared" si="63"/>
        <v>0</v>
      </c>
      <c r="N390">
        <f t="shared" si="59"/>
        <v>0</v>
      </c>
      <c r="O390">
        <f t="shared" si="64"/>
        <v>0</v>
      </c>
      <c r="P390">
        <f t="shared" si="65"/>
        <v>0</v>
      </c>
      <c r="Q390">
        <f t="shared" si="66"/>
        <v>0</v>
      </c>
      <c r="R390" t="str">
        <f t="shared" si="67"/>
        <v/>
      </c>
    </row>
    <row r="391" spans="1:18" x14ac:dyDescent="0.35">
      <c r="A391">
        <f>IF(AND(DATA!A392&lt;&gt;"",TRIM(DATA!D392)&lt;&gt;""),1,0)</f>
        <v>0</v>
      </c>
      <c r="B391" t="str">
        <f>IF(A391=1,DATA!A392,"")</f>
        <v/>
      </c>
      <c r="C391" t="str">
        <f>IF(A391=1,TRIM(DATA!B392),"")</f>
        <v/>
      </c>
      <c r="D391" t="str">
        <f>IF(A391=1,TRIM(DATA!C392),"")</f>
        <v/>
      </c>
      <c r="E391" t="str">
        <f>IF(A391=1,TRIM(DATA!D392),"")</f>
        <v/>
      </c>
      <c r="F391" t="str">
        <f t="shared" si="60"/>
        <v/>
      </c>
      <c r="G391">
        <f>A391*N(DATA!E392)</f>
        <v>0</v>
      </c>
      <c r="H391">
        <f>A391*N(DATA!F392)</f>
        <v>0</v>
      </c>
      <c r="I391">
        <f>A391*N(DATA!G392)</f>
        <v>0</v>
      </c>
      <c r="J391">
        <f>A391*N(DATA!H392)</f>
        <v>0</v>
      </c>
      <c r="K391">
        <f t="shared" si="61"/>
        <v>0</v>
      </c>
      <c r="L391">
        <f t="shared" si="62"/>
        <v>0</v>
      </c>
      <c r="M391">
        <f t="shared" si="63"/>
        <v>0</v>
      </c>
      <c r="N391">
        <f t="shared" si="59"/>
        <v>0</v>
      </c>
      <c r="O391">
        <f t="shared" si="64"/>
        <v>0</v>
      </c>
      <c r="P391">
        <f t="shared" si="65"/>
        <v>0</v>
      </c>
      <c r="Q391">
        <f t="shared" si="66"/>
        <v>0</v>
      </c>
      <c r="R391" t="str">
        <f t="shared" si="67"/>
        <v/>
      </c>
    </row>
    <row r="392" spans="1:18" x14ac:dyDescent="0.35">
      <c r="A392">
        <f>IF(AND(DATA!A393&lt;&gt;"",TRIM(DATA!D393)&lt;&gt;""),1,0)</f>
        <v>0</v>
      </c>
      <c r="B392" t="str">
        <f>IF(A392=1,DATA!A393,"")</f>
        <v/>
      </c>
      <c r="C392" t="str">
        <f>IF(A392=1,TRIM(DATA!B393),"")</f>
        <v/>
      </c>
      <c r="D392" t="str">
        <f>IF(A392=1,TRIM(DATA!C393),"")</f>
        <v/>
      </c>
      <c r="E392" t="str">
        <f>IF(A392=1,TRIM(DATA!D393),"")</f>
        <v/>
      </c>
      <c r="F392" t="str">
        <f t="shared" si="60"/>
        <v/>
      </c>
      <c r="G392">
        <f>A392*N(DATA!E393)</f>
        <v>0</v>
      </c>
      <c r="H392">
        <f>A392*N(DATA!F393)</f>
        <v>0</v>
      </c>
      <c r="I392">
        <f>A392*N(DATA!G393)</f>
        <v>0</v>
      </c>
      <c r="J392">
        <f>A392*N(DATA!H393)</f>
        <v>0</v>
      </c>
      <c r="K392">
        <f t="shared" si="61"/>
        <v>0</v>
      </c>
      <c r="L392">
        <f t="shared" si="62"/>
        <v>0</v>
      </c>
      <c r="M392">
        <f t="shared" si="63"/>
        <v>0</v>
      </c>
      <c r="N392">
        <f t="shared" si="59"/>
        <v>0</v>
      </c>
      <c r="O392">
        <f t="shared" si="64"/>
        <v>0</v>
      </c>
      <c r="P392">
        <f t="shared" si="65"/>
        <v>0</v>
      </c>
      <c r="Q392">
        <f t="shared" si="66"/>
        <v>0</v>
      </c>
      <c r="R392" t="str">
        <f t="shared" si="67"/>
        <v/>
      </c>
    </row>
    <row r="393" spans="1:18" x14ac:dyDescent="0.35">
      <c r="A393">
        <f>IF(AND(DATA!A394&lt;&gt;"",TRIM(DATA!D394)&lt;&gt;""),1,0)</f>
        <v>0</v>
      </c>
      <c r="B393" t="str">
        <f>IF(A393=1,DATA!A394,"")</f>
        <v/>
      </c>
      <c r="C393" t="str">
        <f>IF(A393=1,TRIM(DATA!B394),"")</f>
        <v/>
      </c>
      <c r="D393" t="str">
        <f>IF(A393=1,TRIM(DATA!C394),"")</f>
        <v/>
      </c>
      <c r="E393" t="str">
        <f>IF(A393=1,TRIM(DATA!D394),"")</f>
        <v/>
      </c>
      <c r="F393" t="str">
        <f t="shared" si="60"/>
        <v/>
      </c>
      <c r="G393">
        <f>A393*N(DATA!E394)</f>
        <v>0</v>
      </c>
      <c r="H393">
        <f>A393*N(DATA!F394)</f>
        <v>0</v>
      </c>
      <c r="I393">
        <f>A393*N(DATA!G394)</f>
        <v>0</v>
      </c>
      <c r="J393">
        <f>A393*N(DATA!H394)</f>
        <v>0</v>
      </c>
      <c r="K393">
        <f t="shared" si="61"/>
        <v>0</v>
      </c>
      <c r="L393">
        <f t="shared" si="62"/>
        <v>0</v>
      </c>
      <c r="M393">
        <f t="shared" si="63"/>
        <v>0</v>
      </c>
      <c r="N393">
        <f t="shared" si="59"/>
        <v>0</v>
      </c>
      <c r="O393">
        <f t="shared" si="64"/>
        <v>0</v>
      </c>
      <c r="P393">
        <f t="shared" si="65"/>
        <v>0</v>
      </c>
      <c r="Q393">
        <f t="shared" si="66"/>
        <v>0</v>
      </c>
      <c r="R393" t="str">
        <f t="shared" si="67"/>
        <v/>
      </c>
    </row>
    <row r="394" spans="1:18" x14ac:dyDescent="0.35">
      <c r="A394">
        <f>IF(AND(DATA!A395&lt;&gt;"",TRIM(DATA!D395)&lt;&gt;""),1,0)</f>
        <v>0</v>
      </c>
      <c r="B394" t="str">
        <f>IF(A394=1,DATA!A395,"")</f>
        <v/>
      </c>
      <c r="C394" t="str">
        <f>IF(A394=1,TRIM(DATA!B395),"")</f>
        <v/>
      </c>
      <c r="D394" t="str">
        <f>IF(A394=1,TRIM(DATA!C395),"")</f>
        <v/>
      </c>
      <c r="E394" t="str">
        <f>IF(A394=1,TRIM(DATA!D395),"")</f>
        <v/>
      </c>
      <c r="F394" t="str">
        <f t="shared" si="60"/>
        <v/>
      </c>
      <c r="G394">
        <f>A394*N(DATA!E395)</f>
        <v>0</v>
      </c>
      <c r="H394">
        <f>A394*N(DATA!F395)</f>
        <v>0</v>
      </c>
      <c r="I394">
        <f>A394*N(DATA!G395)</f>
        <v>0</v>
      </c>
      <c r="J394">
        <f>A394*N(DATA!H395)</f>
        <v>0</v>
      </c>
      <c r="K394">
        <f t="shared" si="61"/>
        <v>0</v>
      </c>
      <c r="L394">
        <f t="shared" si="62"/>
        <v>0</v>
      </c>
      <c r="M394">
        <f t="shared" si="63"/>
        <v>0</v>
      </c>
      <c r="N394">
        <f t="shared" si="59"/>
        <v>0</v>
      </c>
      <c r="O394">
        <f t="shared" si="64"/>
        <v>0</v>
      </c>
      <c r="P394">
        <f t="shared" si="65"/>
        <v>0</v>
      </c>
      <c r="Q394">
        <f t="shared" si="66"/>
        <v>0</v>
      </c>
      <c r="R394" t="str">
        <f t="shared" si="67"/>
        <v/>
      </c>
    </row>
    <row r="395" spans="1:18" x14ac:dyDescent="0.35">
      <c r="A395">
        <f>IF(AND(DATA!A396&lt;&gt;"",TRIM(DATA!D396)&lt;&gt;""),1,0)</f>
        <v>0</v>
      </c>
      <c r="B395" t="str">
        <f>IF(A395=1,DATA!A396,"")</f>
        <v/>
      </c>
      <c r="C395" t="str">
        <f>IF(A395=1,TRIM(DATA!B396),"")</f>
        <v/>
      </c>
      <c r="D395" t="str">
        <f>IF(A395=1,TRIM(DATA!C396),"")</f>
        <v/>
      </c>
      <c r="E395" t="str">
        <f>IF(A395=1,TRIM(DATA!D396),"")</f>
        <v/>
      </c>
      <c r="F395" t="str">
        <f t="shared" si="60"/>
        <v/>
      </c>
      <c r="G395">
        <f>A395*N(DATA!E396)</f>
        <v>0</v>
      </c>
      <c r="H395">
        <f>A395*N(DATA!F396)</f>
        <v>0</v>
      </c>
      <c r="I395">
        <f>A395*N(DATA!G396)</f>
        <v>0</v>
      </c>
      <c r="J395">
        <f>A395*N(DATA!H396)</f>
        <v>0</v>
      </c>
      <c r="K395">
        <f t="shared" si="61"/>
        <v>0</v>
      </c>
      <c r="L395">
        <f t="shared" si="62"/>
        <v>0</v>
      </c>
      <c r="M395">
        <f t="shared" si="63"/>
        <v>0</v>
      </c>
      <c r="N395">
        <f t="shared" si="59"/>
        <v>0</v>
      </c>
      <c r="O395">
        <f t="shared" si="64"/>
        <v>0</v>
      </c>
      <c r="P395">
        <f t="shared" si="65"/>
        <v>0</v>
      </c>
      <c r="Q395">
        <f t="shared" si="66"/>
        <v>0</v>
      </c>
      <c r="R395" t="str">
        <f t="shared" si="67"/>
        <v/>
      </c>
    </row>
    <row r="396" spans="1:18" x14ac:dyDescent="0.35">
      <c r="A396">
        <f>IF(AND(DATA!A397&lt;&gt;"",TRIM(DATA!D397)&lt;&gt;""),1,0)</f>
        <v>0</v>
      </c>
      <c r="B396" t="str">
        <f>IF(A396=1,DATA!A397,"")</f>
        <v/>
      </c>
      <c r="C396" t="str">
        <f>IF(A396=1,TRIM(DATA!B397),"")</f>
        <v/>
      </c>
      <c r="D396" t="str">
        <f>IF(A396=1,TRIM(DATA!C397),"")</f>
        <v/>
      </c>
      <c r="E396" t="str">
        <f>IF(A396=1,TRIM(DATA!D397),"")</f>
        <v/>
      </c>
      <c r="F396" t="str">
        <f t="shared" si="60"/>
        <v/>
      </c>
      <c r="G396">
        <f>A396*N(DATA!E397)</f>
        <v>0</v>
      </c>
      <c r="H396">
        <f>A396*N(DATA!F397)</f>
        <v>0</v>
      </c>
      <c r="I396">
        <f>A396*N(DATA!G397)</f>
        <v>0</v>
      </c>
      <c r="J396">
        <f>A396*N(DATA!H397)</f>
        <v>0</v>
      </c>
      <c r="K396">
        <f t="shared" si="61"/>
        <v>0</v>
      </c>
      <c r="L396">
        <f t="shared" si="62"/>
        <v>0</v>
      </c>
      <c r="M396">
        <f t="shared" si="63"/>
        <v>0</v>
      </c>
      <c r="N396">
        <f t="shared" si="59"/>
        <v>0</v>
      </c>
      <c r="O396">
        <f t="shared" si="64"/>
        <v>0</v>
      </c>
      <c r="P396">
        <f t="shared" si="65"/>
        <v>0</v>
      </c>
      <c r="Q396">
        <f t="shared" si="66"/>
        <v>0</v>
      </c>
      <c r="R396" t="str">
        <f t="shared" si="67"/>
        <v/>
      </c>
    </row>
    <row r="397" spans="1:18" x14ac:dyDescent="0.35">
      <c r="A397">
        <f>IF(AND(DATA!A398&lt;&gt;"",TRIM(DATA!D398)&lt;&gt;""),1,0)</f>
        <v>0</v>
      </c>
      <c r="B397" t="str">
        <f>IF(A397=1,DATA!A398,"")</f>
        <v/>
      </c>
      <c r="C397" t="str">
        <f>IF(A397=1,TRIM(DATA!B398),"")</f>
        <v/>
      </c>
      <c r="D397" t="str">
        <f>IF(A397=1,TRIM(DATA!C398),"")</f>
        <v/>
      </c>
      <c r="E397" t="str">
        <f>IF(A397=1,TRIM(DATA!D398),"")</f>
        <v/>
      </c>
      <c r="F397" t="str">
        <f t="shared" si="60"/>
        <v/>
      </c>
      <c r="G397">
        <f>A397*N(DATA!E398)</f>
        <v>0</v>
      </c>
      <c r="H397">
        <f>A397*N(DATA!F398)</f>
        <v>0</v>
      </c>
      <c r="I397">
        <f>A397*N(DATA!G398)</f>
        <v>0</v>
      </c>
      <c r="J397">
        <f>A397*N(DATA!H398)</f>
        <v>0</v>
      </c>
      <c r="K397">
        <f t="shared" si="61"/>
        <v>0</v>
      </c>
      <c r="L397">
        <f t="shared" si="62"/>
        <v>0</v>
      </c>
      <c r="M397">
        <f t="shared" si="63"/>
        <v>0</v>
      </c>
      <c r="N397">
        <f t="shared" si="59"/>
        <v>0</v>
      </c>
      <c r="O397">
        <f t="shared" si="64"/>
        <v>0</v>
      </c>
      <c r="P397">
        <f t="shared" si="65"/>
        <v>0</v>
      </c>
      <c r="Q397">
        <f t="shared" si="66"/>
        <v>0</v>
      </c>
      <c r="R397" t="str">
        <f t="shared" si="67"/>
        <v/>
      </c>
    </row>
    <row r="398" spans="1:18" x14ac:dyDescent="0.35">
      <c r="A398">
        <f>IF(AND(DATA!A399&lt;&gt;"",TRIM(DATA!D399)&lt;&gt;""),1,0)</f>
        <v>0</v>
      </c>
      <c r="B398" t="str">
        <f>IF(A398=1,DATA!A399,"")</f>
        <v/>
      </c>
      <c r="C398" t="str">
        <f>IF(A398=1,TRIM(DATA!B399),"")</f>
        <v/>
      </c>
      <c r="D398" t="str">
        <f>IF(A398=1,TRIM(DATA!C399),"")</f>
        <v/>
      </c>
      <c r="E398" t="str">
        <f>IF(A398=1,TRIM(DATA!D399),"")</f>
        <v/>
      </c>
      <c r="F398" t="str">
        <f t="shared" si="60"/>
        <v/>
      </c>
      <c r="G398">
        <f>A398*N(DATA!E399)</f>
        <v>0</v>
      </c>
      <c r="H398">
        <f>A398*N(DATA!F399)</f>
        <v>0</v>
      </c>
      <c r="I398">
        <f>A398*N(DATA!G399)</f>
        <v>0</v>
      </c>
      <c r="J398">
        <f>A398*N(DATA!H399)</f>
        <v>0</v>
      </c>
      <c r="K398">
        <f t="shared" si="61"/>
        <v>0</v>
      </c>
      <c r="L398">
        <f t="shared" si="62"/>
        <v>0</v>
      </c>
      <c r="M398">
        <f t="shared" si="63"/>
        <v>0</v>
      </c>
      <c r="N398">
        <f t="shared" si="59"/>
        <v>0</v>
      </c>
      <c r="O398">
        <f t="shared" si="64"/>
        <v>0</v>
      </c>
      <c r="P398">
        <f t="shared" si="65"/>
        <v>0</v>
      </c>
      <c r="Q398">
        <f t="shared" si="66"/>
        <v>0</v>
      </c>
      <c r="R398" t="str">
        <f t="shared" si="67"/>
        <v/>
      </c>
    </row>
    <row r="399" spans="1:18" x14ac:dyDescent="0.35">
      <c r="A399">
        <f>IF(AND(DATA!A400&lt;&gt;"",TRIM(DATA!D400)&lt;&gt;""),1,0)</f>
        <v>0</v>
      </c>
      <c r="B399" t="str">
        <f>IF(A399=1,DATA!A400,"")</f>
        <v/>
      </c>
      <c r="C399" t="str">
        <f>IF(A399=1,TRIM(DATA!B400),"")</f>
        <v/>
      </c>
      <c r="D399" t="str">
        <f>IF(A399=1,TRIM(DATA!C400),"")</f>
        <v/>
      </c>
      <c r="E399" t="str">
        <f>IF(A399=1,TRIM(DATA!D400),"")</f>
        <v/>
      </c>
      <c r="F399" t="str">
        <f t="shared" si="60"/>
        <v/>
      </c>
      <c r="G399">
        <f>A399*N(DATA!E400)</f>
        <v>0</v>
      </c>
      <c r="H399">
        <f>A399*N(DATA!F400)</f>
        <v>0</v>
      </c>
      <c r="I399">
        <f>A399*N(DATA!G400)</f>
        <v>0</v>
      </c>
      <c r="J399">
        <f>A399*N(DATA!H400)</f>
        <v>0</v>
      </c>
      <c r="K399">
        <f t="shared" si="61"/>
        <v>0</v>
      </c>
      <c r="L399">
        <f t="shared" si="62"/>
        <v>0</v>
      </c>
      <c r="M399">
        <f t="shared" si="63"/>
        <v>0</v>
      </c>
      <c r="N399">
        <f t="shared" si="59"/>
        <v>0</v>
      </c>
      <c r="O399">
        <f t="shared" si="64"/>
        <v>0</v>
      </c>
      <c r="P399">
        <f t="shared" si="65"/>
        <v>0</v>
      </c>
      <c r="Q399">
        <f t="shared" si="66"/>
        <v>0</v>
      </c>
      <c r="R399" t="str">
        <f t="shared" si="67"/>
        <v/>
      </c>
    </row>
    <row r="400" spans="1:18" x14ac:dyDescent="0.35">
      <c r="A400">
        <f>IF(AND(DATA!A401&lt;&gt;"",TRIM(DATA!D401)&lt;&gt;""),1,0)</f>
        <v>0</v>
      </c>
      <c r="B400" t="str">
        <f>IF(A400=1,DATA!A401,"")</f>
        <v/>
      </c>
      <c r="C400" t="str">
        <f>IF(A400=1,TRIM(DATA!B401),"")</f>
        <v/>
      </c>
      <c r="D400" t="str">
        <f>IF(A400=1,TRIM(DATA!C401),"")</f>
        <v/>
      </c>
      <c r="E400" t="str">
        <f>IF(A400=1,TRIM(DATA!D401),"")</f>
        <v/>
      </c>
      <c r="F400" t="str">
        <f t="shared" si="60"/>
        <v/>
      </c>
      <c r="G400">
        <f>A400*N(DATA!E401)</f>
        <v>0</v>
      </c>
      <c r="H400">
        <f>A400*N(DATA!F401)</f>
        <v>0</v>
      </c>
      <c r="I400">
        <f>A400*N(DATA!G401)</f>
        <v>0</v>
      </c>
      <c r="J400">
        <f>A400*N(DATA!H401)</f>
        <v>0</v>
      </c>
      <c r="K400">
        <f t="shared" si="61"/>
        <v>0</v>
      </c>
      <c r="L400">
        <f t="shared" si="62"/>
        <v>0</v>
      </c>
      <c r="M400">
        <f t="shared" si="63"/>
        <v>0</v>
      </c>
      <c r="N400">
        <f t="shared" si="59"/>
        <v>0</v>
      </c>
      <c r="O400">
        <f t="shared" si="64"/>
        <v>0</v>
      </c>
      <c r="P400">
        <f t="shared" si="65"/>
        <v>0</v>
      </c>
      <c r="Q400">
        <f t="shared" si="66"/>
        <v>0</v>
      </c>
      <c r="R400" t="str">
        <f t="shared" si="67"/>
        <v/>
      </c>
    </row>
    <row r="401" spans="1:18" x14ac:dyDescent="0.35">
      <c r="A401">
        <f>IF(AND(DATA!A402&lt;&gt;"",TRIM(DATA!D402)&lt;&gt;""),1,0)</f>
        <v>0</v>
      </c>
      <c r="B401" t="str">
        <f>IF(A401=1,DATA!A402,"")</f>
        <v/>
      </c>
      <c r="C401" t="str">
        <f>IF(A401=1,TRIM(DATA!B402),"")</f>
        <v/>
      </c>
      <c r="D401" t="str">
        <f>IF(A401=1,TRIM(DATA!C402),"")</f>
        <v/>
      </c>
      <c r="E401" t="str">
        <f>IF(A401=1,TRIM(DATA!D402),"")</f>
        <v/>
      </c>
      <c r="F401" t="str">
        <f t="shared" si="60"/>
        <v/>
      </c>
      <c r="G401">
        <f>A401*N(DATA!E402)</f>
        <v>0</v>
      </c>
      <c r="H401">
        <f>A401*N(DATA!F402)</f>
        <v>0</v>
      </c>
      <c r="I401">
        <f>A401*N(DATA!G402)</f>
        <v>0</v>
      </c>
      <c r="J401">
        <f>A401*N(DATA!H402)</f>
        <v>0</v>
      </c>
      <c r="K401">
        <f t="shared" si="61"/>
        <v>0</v>
      </c>
      <c r="L401">
        <f t="shared" si="62"/>
        <v>0</v>
      </c>
      <c r="M401">
        <f t="shared" si="63"/>
        <v>0</v>
      </c>
      <c r="N401">
        <f t="shared" si="59"/>
        <v>0</v>
      </c>
      <c r="O401">
        <f t="shared" si="64"/>
        <v>0</v>
      </c>
      <c r="P401">
        <f t="shared" si="65"/>
        <v>0</v>
      </c>
      <c r="Q401">
        <f t="shared" si="66"/>
        <v>0</v>
      </c>
      <c r="R401" t="str">
        <f t="shared" si="67"/>
        <v/>
      </c>
    </row>
    <row r="402" spans="1:18" x14ac:dyDescent="0.35">
      <c r="A402">
        <f>IF(AND(DATA!A403&lt;&gt;"",TRIM(DATA!D403)&lt;&gt;""),1,0)</f>
        <v>0</v>
      </c>
      <c r="B402" t="str">
        <f>IF(A402=1,DATA!A403,"")</f>
        <v/>
      </c>
      <c r="C402" t="str">
        <f>IF(A402=1,TRIM(DATA!B403),"")</f>
        <v/>
      </c>
      <c r="D402" t="str">
        <f>IF(A402=1,TRIM(DATA!C403),"")</f>
        <v/>
      </c>
      <c r="E402" t="str">
        <f>IF(A402=1,TRIM(DATA!D403),"")</f>
        <v/>
      </c>
      <c r="F402" t="str">
        <f t="shared" si="60"/>
        <v/>
      </c>
      <c r="G402">
        <f>A402*N(DATA!E403)</f>
        <v>0</v>
      </c>
      <c r="H402">
        <f>A402*N(DATA!F403)</f>
        <v>0</v>
      </c>
      <c r="I402">
        <f>A402*N(DATA!G403)</f>
        <v>0</v>
      </c>
      <c r="J402">
        <f>A402*N(DATA!H403)</f>
        <v>0</v>
      </c>
      <c r="K402">
        <f t="shared" si="61"/>
        <v>0</v>
      </c>
      <c r="L402">
        <f t="shared" si="62"/>
        <v>0</v>
      </c>
      <c r="M402">
        <f t="shared" si="63"/>
        <v>0</v>
      </c>
      <c r="N402">
        <f t="shared" si="59"/>
        <v>0</v>
      </c>
      <c r="O402">
        <f t="shared" si="64"/>
        <v>0</v>
      </c>
      <c r="P402">
        <f t="shared" si="65"/>
        <v>0</v>
      </c>
      <c r="Q402">
        <f t="shared" si="66"/>
        <v>0</v>
      </c>
      <c r="R402" t="str">
        <f t="shared" si="67"/>
        <v/>
      </c>
    </row>
    <row r="403" spans="1:18" x14ac:dyDescent="0.35">
      <c r="A403">
        <f>IF(AND(DATA!A404&lt;&gt;"",TRIM(DATA!D404)&lt;&gt;""),1,0)</f>
        <v>0</v>
      </c>
      <c r="B403" t="str">
        <f>IF(A403=1,DATA!A404,"")</f>
        <v/>
      </c>
      <c r="C403" t="str">
        <f>IF(A403=1,TRIM(DATA!B404),"")</f>
        <v/>
      </c>
      <c r="D403" t="str">
        <f>IF(A403=1,TRIM(DATA!C404),"")</f>
        <v/>
      </c>
      <c r="E403" t="str">
        <f>IF(A403=1,TRIM(DATA!D404),"")</f>
        <v/>
      </c>
      <c r="F403" t="str">
        <f t="shared" si="60"/>
        <v/>
      </c>
      <c r="G403">
        <f>A403*N(DATA!E404)</f>
        <v>0</v>
      </c>
      <c r="H403">
        <f>A403*N(DATA!F404)</f>
        <v>0</v>
      </c>
      <c r="I403">
        <f>A403*N(DATA!G404)</f>
        <v>0</v>
      </c>
      <c r="J403">
        <f>A403*N(DATA!H404)</f>
        <v>0</v>
      </c>
      <c r="K403">
        <f t="shared" si="61"/>
        <v>0</v>
      </c>
      <c r="L403">
        <f t="shared" si="62"/>
        <v>0</v>
      </c>
      <c r="M403">
        <f t="shared" si="63"/>
        <v>0</v>
      </c>
      <c r="N403">
        <f t="shared" si="59"/>
        <v>0</v>
      </c>
      <c r="O403">
        <f t="shared" si="64"/>
        <v>0</v>
      </c>
      <c r="P403">
        <f t="shared" si="65"/>
        <v>0</v>
      </c>
      <c r="Q403">
        <f t="shared" si="66"/>
        <v>0</v>
      </c>
      <c r="R403" t="str">
        <f t="shared" si="67"/>
        <v/>
      </c>
    </row>
    <row r="404" spans="1:18" x14ac:dyDescent="0.35">
      <c r="A404">
        <f>IF(AND(DATA!A405&lt;&gt;"",TRIM(DATA!D405)&lt;&gt;""),1,0)</f>
        <v>0</v>
      </c>
      <c r="B404" t="str">
        <f>IF(A404=1,DATA!A405,"")</f>
        <v/>
      </c>
      <c r="C404" t="str">
        <f>IF(A404=1,TRIM(DATA!B405),"")</f>
        <v/>
      </c>
      <c r="D404" t="str">
        <f>IF(A404=1,TRIM(DATA!C405),"")</f>
        <v/>
      </c>
      <c r="E404" t="str">
        <f>IF(A404=1,TRIM(DATA!D405),"")</f>
        <v/>
      </c>
      <c r="F404" t="str">
        <f t="shared" si="60"/>
        <v/>
      </c>
      <c r="G404">
        <f>A404*N(DATA!E405)</f>
        <v>0</v>
      </c>
      <c r="H404">
        <f>A404*N(DATA!F405)</f>
        <v>0</v>
      </c>
      <c r="I404">
        <f>A404*N(DATA!G405)</f>
        <v>0</v>
      </c>
      <c r="J404">
        <f>A404*N(DATA!H405)</f>
        <v>0</v>
      </c>
      <c r="K404">
        <f t="shared" si="61"/>
        <v>0</v>
      </c>
      <c r="L404">
        <f t="shared" si="62"/>
        <v>0</v>
      </c>
      <c r="M404">
        <f t="shared" si="63"/>
        <v>0</v>
      </c>
      <c r="N404">
        <f t="shared" si="59"/>
        <v>0</v>
      </c>
      <c r="O404">
        <f t="shared" si="64"/>
        <v>0</v>
      </c>
      <c r="P404">
        <f t="shared" si="65"/>
        <v>0</v>
      </c>
      <c r="Q404">
        <f t="shared" si="66"/>
        <v>0</v>
      </c>
      <c r="R404" t="str">
        <f t="shared" si="67"/>
        <v/>
      </c>
    </row>
    <row r="405" spans="1:18" x14ac:dyDescent="0.35">
      <c r="A405">
        <f>IF(AND(DATA!A406&lt;&gt;"",TRIM(DATA!D406)&lt;&gt;""),1,0)</f>
        <v>0</v>
      </c>
      <c r="B405" t="str">
        <f>IF(A405=1,DATA!A406,"")</f>
        <v/>
      </c>
      <c r="C405" t="str">
        <f>IF(A405=1,TRIM(DATA!B406),"")</f>
        <v/>
      </c>
      <c r="D405" t="str">
        <f>IF(A405=1,TRIM(DATA!C406),"")</f>
        <v/>
      </c>
      <c r="E405" t="str">
        <f>IF(A405=1,TRIM(DATA!D406),"")</f>
        <v/>
      </c>
      <c r="F405" t="str">
        <f t="shared" si="60"/>
        <v/>
      </c>
      <c r="G405">
        <f>A405*N(DATA!E406)</f>
        <v>0</v>
      </c>
      <c r="H405">
        <f>A405*N(DATA!F406)</f>
        <v>0</v>
      </c>
      <c r="I405">
        <f>A405*N(DATA!G406)</f>
        <v>0</v>
      </c>
      <c r="J405">
        <f>A405*N(DATA!H406)</f>
        <v>0</v>
      </c>
      <c r="K405">
        <f t="shared" si="61"/>
        <v>0</v>
      </c>
      <c r="L405">
        <f t="shared" si="62"/>
        <v>0</v>
      </c>
      <c r="M405">
        <f t="shared" si="63"/>
        <v>0</v>
      </c>
      <c r="N405">
        <f t="shared" si="59"/>
        <v>0</v>
      </c>
      <c r="O405">
        <f t="shared" si="64"/>
        <v>0</v>
      </c>
      <c r="P405">
        <f t="shared" si="65"/>
        <v>0</v>
      </c>
      <c r="Q405">
        <f t="shared" si="66"/>
        <v>0</v>
      </c>
      <c r="R405" t="str">
        <f t="shared" si="67"/>
        <v/>
      </c>
    </row>
    <row r="406" spans="1:18" x14ac:dyDescent="0.35">
      <c r="A406">
        <f>IF(AND(DATA!A407&lt;&gt;"",TRIM(DATA!D407)&lt;&gt;""),1,0)</f>
        <v>0</v>
      </c>
      <c r="B406" t="str">
        <f>IF(A406=1,DATA!A407,"")</f>
        <v/>
      </c>
      <c r="C406" t="str">
        <f>IF(A406=1,TRIM(DATA!B407),"")</f>
        <v/>
      </c>
      <c r="D406" t="str">
        <f>IF(A406=1,TRIM(DATA!C407),"")</f>
        <v/>
      </c>
      <c r="E406" t="str">
        <f>IF(A406=1,TRIM(DATA!D407),"")</f>
        <v/>
      </c>
      <c r="F406" t="str">
        <f t="shared" si="60"/>
        <v/>
      </c>
      <c r="G406">
        <f>A406*N(DATA!E407)</f>
        <v>0</v>
      </c>
      <c r="H406">
        <f>A406*N(DATA!F407)</f>
        <v>0</v>
      </c>
      <c r="I406">
        <f>A406*N(DATA!G407)</f>
        <v>0</v>
      </c>
      <c r="J406">
        <f>A406*N(DATA!H407)</f>
        <v>0</v>
      </c>
      <c r="K406">
        <f t="shared" si="61"/>
        <v>0</v>
      </c>
      <c r="L406">
        <f t="shared" si="62"/>
        <v>0</v>
      </c>
      <c r="M406">
        <f t="shared" si="63"/>
        <v>0</v>
      </c>
      <c r="N406">
        <f t="shared" si="59"/>
        <v>0</v>
      </c>
      <c r="O406">
        <f t="shared" si="64"/>
        <v>0</v>
      </c>
      <c r="P406">
        <f t="shared" si="65"/>
        <v>0</v>
      </c>
      <c r="Q406">
        <f t="shared" si="66"/>
        <v>0</v>
      </c>
      <c r="R406" t="str">
        <f t="shared" si="67"/>
        <v/>
      </c>
    </row>
    <row r="407" spans="1:18" x14ac:dyDescent="0.35">
      <c r="A407">
        <f>IF(AND(DATA!A408&lt;&gt;"",TRIM(DATA!D408)&lt;&gt;""),1,0)</f>
        <v>0</v>
      </c>
      <c r="B407" t="str">
        <f>IF(A407=1,DATA!A408,"")</f>
        <v/>
      </c>
      <c r="C407" t="str">
        <f>IF(A407=1,TRIM(DATA!B408),"")</f>
        <v/>
      </c>
      <c r="D407" t="str">
        <f>IF(A407=1,TRIM(DATA!C408),"")</f>
        <v/>
      </c>
      <c r="E407" t="str">
        <f>IF(A407=1,TRIM(DATA!D408),"")</f>
        <v/>
      </c>
      <c r="F407" t="str">
        <f t="shared" si="60"/>
        <v/>
      </c>
      <c r="G407">
        <f>A407*N(DATA!E408)</f>
        <v>0</v>
      </c>
      <c r="H407">
        <f>A407*N(DATA!F408)</f>
        <v>0</v>
      </c>
      <c r="I407">
        <f>A407*N(DATA!G408)</f>
        <v>0</v>
      </c>
      <c r="J407">
        <f>A407*N(DATA!H408)</f>
        <v>0</v>
      </c>
      <c r="K407">
        <f t="shared" si="61"/>
        <v>0</v>
      </c>
      <c r="L407">
        <f t="shared" si="62"/>
        <v>0</v>
      </c>
      <c r="M407">
        <f t="shared" si="63"/>
        <v>0</v>
      </c>
      <c r="N407">
        <f t="shared" si="59"/>
        <v>0</v>
      </c>
      <c r="O407">
        <f t="shared" si="64"/>
        <v>0</v>
      </c>
      <c r="P407">
        <f t="shared" si="65"/>
        <v>0</v>
      </c>
      <c r="Q407">
        <f t="shared" si="66"/>
        <v>0</v>
      </c>
      <c r="R407" t="str">
        <f t="shared" si="67"/>
        <v/>
      </c>
    </row>
    <row r="408" spans="1:18" x14ac:dyDescent="0.35">
      <c r="A408">
        <f>IF(AND(DATA!A409&lt;&gt;"",TRIM(DATA!D409)&lt;&gt;""),1,0)</f>
        <v>0</v>
      </c>
      <c r="B408" t="str">
        <f>IF(A408=1,DATA!A409,"")</f>
        <v/>
      </c>
      <c r="C408" t="str">
        <f>IF(A408=1,TRIM(DATA!B409),"")</f>
        <v/>
      </c>
      <c r="D408" t="str">
        <f>IF(A408=1,TRIM(DATA!C409),"")</f>
        <v/>
      </c>
      <c r="E408" t="str">
        <f>IF(A408=1,TRIM(DATA!D409),"")</f>
        <v/>
      </c>
      <c r="F408" t="str">
        <f t="shared" si="60"/>
        <v/>
      </c>
      <c r="G408">
        <f>A408*N(DATA!E409)</f>
        <v>0</v>
      </c>
      <c r="H408">
        <f>A408*N(DATA!F409)</f>
        <v>0</v>
      </c>
      <c r="I408">
        <f>A408*N(DATA!G409)</f>
        <v>0</v>
      </c>
      <c r="J408">
        <f>A408*N(DATA!H409)</f>
        <v>0</v>
      </c>
      <c r="K408">
        <f t="shared" si="61"/>
        <v>0</v>
      </c>
      <c r="L408">
        <f t="shared" si="62"/>
        <v>0</v>
      </c>
      <c r="M408">
        <f t="shared" si="63"/>
        <v>0</v>
      </c>
      <c r="N408">
        <f t="shared" si="59"/>
        <v>0</v>
      </c>
      <c r="O408">
        <f t="shared" si="64"/>
        <v>0</v>
      </c>
      <c r="P408">
        <f t="shared" si="65"/>
        <v>0</v>
      </c>
      <c r="Q408">
        <f t="shared" si="66"/>
        <v>0</v>
      </c>
      <c r="R408" t="str">
        <f t="shared" si="67"/>
        <v/>
      </c>
    </row>
    <row r="409" spans="1:18" x14ac:dyDescent="0.35">
      <c r="A409">
        <f>IF(AND(DATA!A410&lt;&gt;"",TRIM(DATA!D410)&lt;&gt;""),1,0)</f>
        <v>0</v>
      </c>
      <c r="B409" t="str">
        <f>IF(A409=1,DATA!A410,"")</f>
        <v/>
      </c>
      <c r="C409" t="str">
        <f>IF(A409=1,TRIM(DATA!B410),"")</f>
        <v/>
      </c>
      <c r="D409" t="str">
        <f>IF(A409=1,TRIM(DATA!C410),"")</f>
        <v/>
      </c>
      <c r="E409" t="str">
        <f>IF(A409=1,TRIM(DATA!D410),"")</f>
        <v/>
      </c>
      <c r="F409" t="str">
        <f t="shared" si="60"/>
        <v/>
      </c>
      <c r="G409">
        <f>A409*N(DATA!E410)</f>
        <v>0</v>
      </c>
      <c r="H409">
        <f>A409*N(DATA!F410)</f>
        <v>0</v>
      </c>
      <c r="I409">
        <f>A409*N(DATA!G410)</f>
        <v>0</v>
      </c>
      <c r="J409">
        <f>A409*N(DATA!H410)</f>
        <v>0</v>
      </c>
      <c r="K409">
        <f t="shared" si="61"/>
        <v>0</v>
      </c>
      <c r="L409">
        <f t="shared" si="62"/>
        <v>0</v>
      </c>
      <c r="M409">
        <f t="shared" si="63"/>
        <v>0</v>
      </c>
      <c r="N409">
        <f t="shared" si="59"/>
        <v>0</v>
      </c>
      <c r="O409">
        <f t="shared" si="64"/>
        <v>0</v>
      </c>
      <c r="P409">
        <f t="shared" si="65"/>
        <v>0</v>
      </c>
      <c r="Q409">
        <f t="shared" si="66"/>
        <v>0</v>
      </c>
      <c r="R409" t="str">
        <f t="shared" si="67"/>
        <v/>
      </c>
    </row>
    <row r="410" spans="1:18" x14ac:dyDescent="0.35">
      <c r="A410">
        <f>IF(AND(DATA!A411&lt;&gt;"",TRIM(DATA!D411)&lt;&gt;""),1,0)</f>
        <v>0</v>
      </c>
      <c r="B410" t="str">
        <f>IF(A410=1,DATA!A411,"")</f>
        <v/>
      </c>
      <c r="C410" t="str">
        <f>IF(A410=1,TRIM(DATA!B411),"")</f>
        <v/>
      </c>
      <c r="D410" t="str">
        <f>IF(A410=1,TRIM(DATA!C411),"")</f>
        <v/>
      </c>
      <c r="E410" t="str">
        <f>IF(A410=1,TRIM(DATA!D411),"")</f>
        <v/>
      </c>
      <c r="F410" t="str">
        <f t="shared" si="60"/>
        <v/>
      </c>
      <c r="G410">
        <f>A410*N(DATA!E411)</f>
        <v>0</v>
      </c>
      <c r="H410">
        <f>A410*N(DATA!F411)</f>
        <v>0</v>
      </c>
      <c r="I410">
        <f>A410*N(DATA!G411)</f>
        <v>0</v>
      </c>
      <c r="J410">
        <f>A410*N(DATA!H411)</f>
        <v>0</v>
      </c>
      <c r="K410">
        <f t="shared" si="61"/>
        <v>0</v>
      </c>
      <c r="L410">
        <f t="shared" si="62"/>
        <v>0</v>
      </c>
      <c r="M410">
        <f t="shared" si="63"/>
        <v>0</v>
      </c>
      <c r="N410">
        <f t="shared" si="59"/>
        <v>0</v>
      </c>
      <c r="O410">
        <f t="shared" si="64"/>
        <v>0</v>
      </c>
      <c r="P410">
        <f t="shared" si="65"/>
        <v>0</v>
      </c>
      <c r="Q410">
        <f t="shared" si="66"/>
        <v>0</v>
      </c>
      <c r="R410" t="str">
        <f t="shared" si="67"/>
        <v/>
      </c>
    </row>
    <row r="411" spans="1:18" x14ac:dyDescent="0.35">
      <c r="A411">
        <f>IF(AND(DATA!A412&lt;&gt;"",TRIM(DATA!D412)&lt;&gt;""),1,0)</f>
        <v>0</v>
      </c>
      <c r="B411" t="str">
        <f>IF(A411=1,DATA!A412,"")</f>
        <v/>
      </c>
      <c r="C411" t="str">
        <f>IF(A411=1,TRIM(DATA!B412),"")</f>
        <v/>
      </c>
      <c r="D411" t="str">
        <f>IF(A411=1,TRIM(DATA!C412),"")</f>
        <v/>
      </c>
      <c r="E411" t="str">
        <f>IF(A411=1,TRIM(DATA!D412),"")</f>
        <v/>
      </c>
      <c r="F411" t="str">
        <f t="shared" si="60"/>
        <v/>
      </c>
      <c r="G411">
        <f>A411*N(DATA!E412)</f>
        <v>0</v>
      </c>
      <c r="H411">
        <f>A411*N(DATA!F412)</f>
        <v>0</v>
      </c>
      <c r="I411">
        <f>A411*N(DATA!G412)</f>
        <v>0</v>
      </c>
      <c r="J411">
        <f>A411*N(DATA!H412)</f>
        <v>0</v>
      </c>
      <c r="K411">
        <f t="shared" si="61"/>
        <v>0</v>
      </c>
      <c r="L411">
        <f t="shared" si="62"/>
        <v>0</v>
      </c>
      <c r="M411">
        <f t="shared" si="63"/>
        <v>0</v>
      </c>
      <c r="N411">
        <f t="shared" si="59"/>
        <v>0</v>
      </c>
      <c r="O411">
        <f t="shared" si="64"/>
        <v>0</v>
      </c>
      <c r="P411">
        <f t="shared" si="65"/>
        <v>0</v>
      </c>
      <c r="Q411">
        <f t="shared" si="66"/>
        <v>0</v>
      </c>
      <c r="R411" t="str">
        <f t="shared" si="67"/>
        <v/>
      </c>
    </row>
    <row r="412" spans="1:18" x14ac:dyDescent="0.35">
      <c r="A412">
        <f>IF(AND(DATA!A413&lt;&gt;"",TRIM(DATA!D413)&lt;&gt;""),1,0)</f>
        <v>0</v>
      </c>
      <c r="B412" t="str">
        <f>IF(A412=1,DATA!A413,"")</f>
        <v/>
      </c>
      <c r="C412" t="str">
        <f>IF(A412=1,TRIM(DATA!B413),"")</f>
        <v/>
      </c>
      <c r="D412" t="str">
        <f>IF(A412=1,TRIM(DATA!C413),"")</f>
        <v/>
      </c>
      <c r="E412" t="str">
        <f>IF(A412=1,TRIM(DATA!D413),"")</f>
        <v/>
      </c>
      <c r="F412" t="str">
        <f t="shared" si="60"/>
        <v/>
      </c>
      <c r="G412">
        <f>A412*N(DATA!E413)</f>
        <v>0</v>
      </c>
      <c r="H412">
        <f>A412*N(DATA!F413)</f>
        <v>0</v>
      </c>
      <c r="I412">
        <f>A412*N(DATA!G413)</f>
        <v>0</v>
      </c>
      <c r="J412">
        <f>A412*N(DATA!H413)</f>
        <v>0</v>
      </c>
      <c r="K412">
        <f t="shared" si="61"/>
        <v>0</v>
      </c>
      <c r="L412">
        <f t="shared" si="62"/>
        <v>0</v>
      </c>
      <c r="M412">
        <f t="shared" si="63"/>
        <v>0</v>
      </c>
      <c r="N412">
        <f t="shared" si="59"/>
        <v>0</v>
      </c>
      <c r="O412">
        <f t="shared" si="64"/>
        <v>0</v>
      </c>
      <c r="P412">
        <f t="shared" si="65"/>
        <v>0</v>
      </c>
      <c r="Q412">
        <f t="shared" si="66"/>
        <v>0</v>
      </c>
      <c r="R412" t="str">
        <f t="shared" si="67"/>
        <v/>
      </c>
    </row>
    <row r="413" spans="1:18" x14ac:dyDescent="0.35">
      <c r="A413">
        <f>IF(AND(DATA!A414&lt;&gt;"",TRIM(DATA!D414)&lt;&gt;""),1,0)</f>
        <v>0</v>
      </c>
      <c r="B413" t="str">
        <f>IF(A413=1,DATA!A414,"")</f>
        <v/>
      </c>
      <c r="C413" t="str">
        <f>IF(A413=1,TRIM(DATA!B414),"")</f>
        <v/>
      </c>
      <c r="D413" t="str">
        <f>IF(A413=1,TRIM(DATA!C414),"")</f>
        <v/>
      </c>
      <c r="E413" t="str">
        <f>IF(A413=1,TRIM(DATA!D414),"")</f>
        <v/>
      </c>
      <c r="F413" t="str">
        <f t="shared" si="60"/>
        <v/>
      </c>
      <c r="G413">
        <f>A413*N(DATA!E414)</f>
        <v>0</v>
      </c>
      <c r="H413">
        <f>A413*N(DATA!F414)</f>
        <v>0</v>
      </c>
      <c r="I413">
        <f>A413*N(DATA!G414)</f>
        <v>0</v>
      </c>
      <c r="J413">
        <f>A413*N(DATA!H414)</f>
        <v>0</v>
      </c>
      <c r="K413">
        <f t="shared" si="61"/>
        <v>0</v>
      </c>
      <c r="L413">
        <f t="shared" si="62"/>
        <v>0</v>
      </c>
      <c r="M413">
        <f t="shared" si="63"/>
        <v>0</v>
      </c>
      <c r="N413">
        <f t="shared" si="59"/>
        <v>0</v>
      </c>
      <c r="O413">
        <f t="shared" si="64"/>
        <v>0</v>
      </c>
      <c r="P413">
        <f t="shared" si="65"/>
        <v>0</v>
      </c>
      <c r="Q413">
        <f t="shared" si="66"/>
        <v>0</v>
      </c>
      <c r="R413" t="str">
        <f t="shared" si="67"/>
        <v/>
      </c>
    </row>
    <row r="414" spans="1:18" x14ac:dyDescent="0.35">
      <c r="A414">
        <f>IF(AND(DATA!A415&lt;&gt;"",TRIM(DATA!D415)&lt;&gt;""),1,0)</f>
        <v>0</v>
      </c>
      <c r="B414" t="str">
        <f>IF(A414=1,DATA!A415,"")</f>
        <v/>
      </c>
      <c r="C414" t="str">
        <f>IF(A414=1,TRIM(DATA!B415),"")</f>
        <v/>
      </c>
      <c r="D414" t="str">
        <f>IF(A414=1,TRIM(DATA!C415),"")</f>
        <v/>
      </c>
      <c r="E414" t="str">
        <f>IF(A414=1,TRIM(DATA!D415),"")</f>
        <v/>
      </c>
      <c r="F414" t="str">
        <f t="shared" si="60"/>
        <v/>
      </c>
      <c r="G414">
        <f>A414*N(DATA!E415)</f>
        <v>0</v>
      </c>
      <c r="H414">
        <f>A414*N(DATA!F415)</f>
        <v>0</v>
      </c>
      <c r="I414">
        <f>A414*N(DATA!G415)</f>
        <v>0</v>
      </c>
      <c r="J414">
        <f>A414*N(DATA!H415)</f>
        <v>0</v>
      </c>
      <c r="K414">
        <f t="shared" si="61"/>
        <v>0</v>
      </c>
      <c r="L414">
        <f t="shared" si="62"/>
        <v>0</v>
      </c>
      <c r="M414">
        <f t="shared" si="63"/>
        <v>0</v>
      </c>
      <c r="N414">
        <f t="shared" si="59"/>
        <v>0</v>
      </c>
      <c r="O414">
        <f t="shared" si="64"/>
        <v>0</v>
      </c>
      <c r="P414">
        <f t="shared" si="65"/>
        <v>0</v>
      </c>
      <c r="Q414">
        <f t="shared" si="66"/>
        <v>0</v>
      </c>
      <c r="R414" t="str">
        <f t="shared" si="67"/>
        <v/>
      </c>
    </row>
    <row r="415" spans="1:18" x14ac:dyDescent="0.35">
      <c r="A415">
        <f>IF(AND(DATA!A416&lt;&gt;"",TRIM(DATA!D416)&lt;&gt;""),1,0)</f>
        <v>0</v>
      </c>
      <c r="B415" t="str">
        <f>IF(A415=1,DATA!A416,"")</f>
        <v/>
      </c>
      <c r="C415" t="str">
        <f>IF(A415=1,TRIM(DATA!B416),"")</f>
        <v/>
      </c>
      <c r="D415" t="str">
        <f>IF(A415=1,TRIM(DATA!C416),"")</f>
        <v/>
      </c>
      <c r="E415" t="str">
        <f>IF(A415=1,TRIM(DATA!D416),"")</f>
        <v/>
      </c>
      <c r="F415" t="str">
        <f t="shared" si="60"/>
        <v/>
      </c>
      <c r="G415">
        <f>A415*N(DATA!E416)</f>
        <v>0</v>
      </c>
      <c r="H415">
        <f>A415*N(DATA!F416)</f>
        <v>0</v>
      </c>
      <c r="I415">
        <f>A415*N(DATA!G416)</f>
        <v>0</v>
      </c>
      <c r="J415">
        <f>A415*N(DATA!H416)</f>
        <v>0</v>
      </c>
      <c r="K415">
        <f t="shared" si="61"/>
        <v>0</v>
      </c>
      <c r="L415">
        <f t="shared" si="62"/>
        <v>0</v>
      </c>
      <c r="M415">
        <f t="shared" si="63"/>
        <v>0</v>
      </c>
      <c r="N415">
        <f t="shared" si="59"/>
        <v>0</v>
      </c>
      <c r="O415">
        <f t="shared" si="64"/>
        <v>0</v>
      </c>
      <c r="P415">
        <f t="shared" si="65"/>
        <v>0</v>
      </c>
      <c r="Q415">
        <f t="shared" si="66"/>
        <v>0</v>
      </c>
      <c r="R415" t="str">
        <f t="shared" si="67"/>
        <v/>
      </c>
    </row>
    <row r="416" spans="1:18" x14ac:dyDescent="0.35">
      <c r="A416">
        <f>IF(AND(DATA!A417&lt;&gt;"",TRIM(DATA!D417)&lt;&gt;""),1,0)</f>
        <v>0</v>
      </c>
      <c r="B416" t="str">
        <f>IF(A416=1,DATA!A417,"")</f>
        <v/>
      </c>
      <c r="C416" t="str">
        <f>IF(A416=1,TRIM(DATA!B417),"")</f>
        <v/>
      </c>
      <c r="D416" t="str">
        <f>IF(A416=1,TRIM(DATA!C417),"")</f>
        <v/>
      </c>
      <c r="E416" t="str">
        <f>IF(A416=1,TRIM(DATA!D417),"")</f>
        <v/>
      </c>
      <c r="F416" t="str">
        <f t="shared" si="60"/>
        <v/>
      </c>
      <c r="G416">
        <f>A416*N(DATA!E417)</f>
        <v>0</v>
      </c>
      <c r="H416">
        <f>A416*N(DATA!F417)</f>
        <v>0</v>
      </c>
      <c r="I416">
        <f>A416*N(DATA!G417)</f>
        <v>0</v>
      </c>
      <c r="J416">
        <f>A416*N(DATA!H417)</f>
        <v>0</v>
      </c>
      <c r="K416">
        <f t="shared" si="61"/>
        <v>0</v>
      </c>
      <c r="L416">
        <f t="shared" si="62"/>
        <v>0</v>
      </c>
      <c r="M416">
        <f t="shared" si="63"/>
        <v>0</v>
      </c>
      <c r="N416">
        <f t="shared" si="59"/>
        <v>0</v>
      </c>
      <c r="O416">
        <f t="shared" si="64"/>
        <v>0</v>
      </c>
      <c r="P416">
        <f t="shared" si="65"/>
        <v>0</v>
      </c>
      <c r="Q416">
        <f t="shared" si="66"/>
        <v>0</v>
      </c>
      <c r="R416" t="str">
        <f t="shared" si="67"/>
        <v/>
      </c>
    </row>
    <row r="417" spans="1:18" x14ac:dyDescent="0.35">
      <c r="A417">
        <f>IF(AND(DATA!A418&lt;&gt;"",TRIM(DATA!D418)&lt;&gt;""),1,0)</f>
        <v>0</v>
      </c>
      <c r="B417" t="str">
        <f>IF(A417=1,DATA!A418,"")</f>
        <v/>
      </c>
      <c r="C417" t="str">
        <f>IF(A417=1,TRIM(DATA!B418),"")</f>
        <v/>
      </c>
      <c r="D417" t="str">
        <f>IF(A417=1,TRIM(DATA!C418),"")</f>
        <v/>
      </c>
      <c r="E417" t="str">
        <f>IF(A417=1,TRIM(DATA!D418),"")</f>
        <v/>
      </c>
      <c r="F417" t="str">
        <f t="shared" si="60"/>
        <v/>
      </c>
      <c r="G417">
        <f>A417*N(DATA!E418)</f>
        <v>0</v>
      </c>
      <c r="H417">
        <f>A417*N(DATA!F418)</f>
        <v>0</v>
      </c>
      <c r="I417">
        <f>A417*N(DATA!G418)</f>
        <v>0</v>
      </c>
      <c r="J417">
        <f>A417*N(DATA!H418)</f>
        <v>0</v>
      </c>
      <c r="K417">
        <f t="shared" si="61"/>
        <v>0</v>
      </c>
      <c r="L417">
        <f t="shared" si="62"/>
        <v>0</v>
      </c>
      <c r="M417">
        <f t="shared" si="63"/>
        <v>0</v>
      </c>
      <c r="N417">
        <f t="shared" si="59"/>
        <v>0</v>
      </c>
      <c r="O417">
        <f t="shared" si="64"/>
        <v>0</v>
      </c>
      <c r="P417">
        <f t="shared" si="65"/>
        <v>0</v>
      </c>
      <c r="Q417">
        <f t="shared" si="66"/>
        <v>0</v>
      </c>
      <c r="R417" t="str">
        <f t="shared" si="67"/>
        <v/>
      </c>
    </row>
    <row r="418" spans="1:18" x14ac:dyDescent="0.35">
      <c r="A418">
        <f>IF(AND(DATA!A419&lt;&gt;"",TRIM(DATA!D419)&lt;&gt;""),1,0)</f>
        <v>0</v>
      </c>
      <c r="B418" t="str">
        <f>IF(A418=1,DATA!A419,"")</f>
        <v/>
      </c>
      <c r="C418" t="str">
        <f>IF(A418=1,TRIM(DATA!B419),"")</f>
        <v/>
      </c>
      <c r="D418" t="str">
        <f>IF(A418=1,TRIM(DATA!C419),"")</f>
        <v/>
      </c>
      <c r="E418" t="str">
        <f>IF(A418=1,TRIM(DATA!D419),"")</f>
        <v/>
      </c>
      <c r="F418" t="str">
        <f t="shared" si="60"/>
        <v/>
      </c>
      <c r="G418">
        <f>A418*N(DATA!E419)</f>
        <v>0</v>
      </c>
      <c r="H418">
        <f>A418*N(DATA!F419)</f>
        <v>0</v>
      </c>
      <c r="I418">
        <f>A418*N(DATA!G419)</f>
        <v>0</v>
      </c>
      <c r="J418">
        <f>A418*N(DATA!H419)</f>
        <v>0</v>
      </c>
      <c r="K418">
        <f t="shared" si="61"/>
        <v>0</v>
      </c>
      <c r="L418">
        <f t="shared" si="62"/>
        <v>0</v>
      </c>
      <c r="M418">
        <f t="shared" si="63"/>
        <v>0</v>
      </c>
      <c r="N418">
        <f t="shared" si="59"/>
        <v>0</v>
      </c>
      <c r="O418">
        <f t="shared" si="64"/>
        <v>0</v>
      </c>
      <c r="P418">
        <f t="shared" si="65"/>
        <v>0</v>
      </c>
      <c r="Q418">
        <f t="shared" si="66"/>
        <v>0</v>
      </c>
      <c r="R418" t="str">
        <f t="shared" si="67"/>
        <v/>
      </c>
    </row>
    <row r="419" spans="1:18" x14ac:dyDescent="0.35">
      <c r="A419">
        <f>IF(AND(DATA!A420&lt;&gt;"",TRIM(DATA!D420)&lt;&gt;""),1,0)</f>
        <v>0</v>
      </c>
      <c r="B419" t="str">
        <f>IF(A419=1,DATA!A420,"")</f>
        <v/>
      </c>
      <c r="C419" t="str">
        <f>IF(A419=1,TRIM(DATA!B420),"")</f>
        <v/>
      </c>
      <c r="D419" t="str">
        <f>IF(A419=1,TRIM(DATA!C420),"")</f>
        <v/>
      </c>
      <c r="E419" t="str">
        <f>IF(A419=1,TRIM(DATA!D420),"")</f>
        <v/>
      </c>
      <c r="F419" t="str">
        <f t="shared" si="60"/>
        <v/>
      </c>
      <c r="G419">
        <f>A419*N(DATA!E420)</f>
        <v>0</v>
      </c>
      <c r="H419">
        <f>A419*N(DATA!F420)</f>
        <v>0</v>
      </c>
      <c r="I419">
        <f>A419*N(DATA!G420)</f>
        <v>0</v>
      </c>
      <c r="J419">
        <f>A419*N(DATA!H420)</f>
        <v>0</v>
      </c>
      <c r="K419">
        <f t="shared" si="61"/>
        <v>0</v>
      </c>
      <c r="L419">
        <f t="shared" si="62"/>
        <v>0</v>
      </c>
      <c r="M419">
        <f t="shared" si="63"/>
        <v>0</v>
      </c>
      <c r="N419">
        <f t="shared" si="59"/>
        <v>0</v>
      </c>
      <c r="O419">
        <f t="shared" si="64"/>
        <v>0</v>
      </c>
      <c r="P419">
        <f t="shared" si="65"/>
        <v>0</v>
      </c>
      <c r="Q419">
        <f t="shared" si="66"/>
        <v>0</v>
      </c>
      <c r="R419" t="str">
        <f t="shared" si="67"/>
        <v/>
      </c>
    </row>
    <row r="420" spans="1:18" x14ac:dyDescent="0.35">
      <c r="A420">
        <f>IF(AND(DATA!A421&lt;&gt;"",TRIM(DATA!D421)&lt;&gt;""),1,0)</f>
        <v>0</v>
      </c>
      <c r="B420" t="str">
        <f>IF(A420=1,DATA!A421,"")</f>
        <v/>
      </c>
      <c r="C420" t="str">
        <f>IF(A420=1,TRIM(DATA!B421),"")</f>
        <v/>
      </c>
      <c r="D420" t="str">
        <f>IF(A420=1,TRIM(DATA!C421),"")</f>
        <v/>
      </c>
      <c r="E420" t="str">
        <f>IF(A420=1,TRIM(DATA!D421),"")</f>
        <v/>
      </c>
      <c r="F420" t="str">
        <f t="shared" si="60"/>
        <v/>
      </c>
      <c r="G420">
        <f>A420*N(DATA!E421)</f>
        <v>0</v>
      </c>
      <c r="H420">
        <f>A420*N(DATA!F421)</f>
        <v>0</v>
      </c>
      <c r="I420">
        <f>A420*N(DATA!G421)</f>
        <v>0</v>
      </c>
      <c r="J420">
        <f>A420*N(DATA!H421)</f>
        <v>0</v>
      </c>
      <c r="K420">
        <f t="shared" si="61"/>
        <v>0</v>
      </c>
      <c r="L420">
        <f t="shared" si="62"/>
        <v>0</v>
      </c>
      <c r="M420">
        <f t="shared" si="63"/>
        <v>0</v>
      </c>
      <c r="N420">
        <f t="shared" si="59"/>
        <v>0</v>
      </c>
      <c r="O420">
        <f t="shared" si="64"/>
        <v>0</v>
      </c>
      <c r="P420">
        <f t="shared" si="65"/>
        <v>0</v>
      </c>
      <c r="Q420">
        <f t="shared" si="66"/>
        <v>0</v>
      </c>
      <c r="R420" t="str">
        <f t="shared" si="67"/>
        <v/>
      </c>
    </row>
    <row r="421" spans="1:18" x14ac:dyDescent="0.35">
      <c r="A421">
        <f>IF(AND(DATA!A422&lt;&gt;"",TRIM(DATA!D422)&lt;&gt;""),1,0)</f>
        <v>0</v>
      </c>
      <c r="B421" t="str">
        <f>IF(A421=1,DATA!A422,"")</f>
        <v/>
      </c>
      <c r="C421" t="str">
        <f>IF(A421=1,TRIM(DATA!B422),"")</f>
        <v/>
      </c>
      <c r="D421" t="str">
        <f>IF(A421=1,TRIM(DATA!C422),"")</f>
        <v/>
      </c>
      <c r="E421" t="str">
        <f>IF(A421=1,TRIM(DATA!D422),"")</f>
        <v/>
      </c>
      <c r="F421" t="str">
        <f t="shared" si="60"/>
        <v/>
      </c>
      <c r="G421">
        <f>A421*N(DATA!E422)</f>
        <v>0</v>
      </c>
      <c r="H421">
        <f>A421*N(DATA!F422)</f>
        <v>0</v>
      </c>
      <c r="I421">
        <f>A421*N(DATA!G422)</f>
        <v>0</v>
      </c>
      <c r="J421">
        <f>A421*N(DATA!H422)</f>
        <v>0</v>
      </c>
      <c r="K421">
        <f t="shared" si="61"/>
        <v>0</v>
      </c>
      <c r="L421">
        <f t="shared" si="62"/>
        <v>0</v>
      </c>
      <c r="M421">
        <f t="shared" si="63"/>
        <v>0</v>
      </c>
      <c r="N421">
        <f t="shared" si="59"/>
        <v>0</v>
      </c>
      <c r="O421">
        <f t="shared" si="64"/>
        <v>0</v>
      </c>
      <c r="P421">
        <f t="shared" si="65"/>
        <v>0</v>
      </c>
      <c r="Q421">
        <f t="shared" si="66"/>
        <v>0</v>
      </c>
      <c r="R421" t="str">
        <f t="shared" si="67"/>
        <v/>
      </c>
    </row>
    <row r="422" spans="1:18" x14ac:dyDescent="0.35">
      <c r="A422">
        <f>IF(AND(DATA!A423&lt;&gt;"",TRIM(DATA!D423)&lt;&gt;""),1,0)</f>
        <v>0</v>
      </c>
      <c r="B422" t="str">
        <f>IF(A422=1,DATA!A423,"")</f>
        <v/>
      </c>
      <c r="C422" t="str">
        <f>IF(A422=1,TRIM(DATA!B423),"")</f>
        <v/>
      </c>
      <c r="D422" t="str">
        <f>IF(A422=1,TRIM(DATA!C423),"")</f>
        <v/>
      </c>
      <c r="E422" t="str">
        <f>IF(A422=1,TRIM(DATA!D423),"")</f>
        <v/>
      </c>
      <c r="F422" t="str">
        <f t="shared" si="60"/>
        <v/>
      </c>
      <c r="G422">
        <f>A422*N(DATA!E423)</f>
        <v>0</v>
      </c>
      <c r="H422">
        <f>A422*N(DATA!F423)</f>
        <v>0</v>
      </c>
      <c r="I422">
        <f>A422*N(DATA!G423)</f>
        <v>0</v>
      </c>
      <c r="J422">
        <f>A422*N(DATA!H423)</f>
        <v>0</v>
      </c>
      <c r="K422">
        <f t="shared" si="61"/>
        <v>0</v>
      </c>
      <c r="L422">
        <f t="shared" si="62"/>
        <v>0</v>
      </c>
      <c r="M422">
        <f t="shared" si="63"/>
        <v>0</v>
      </c>
      <c r="N422">
        <f t="shared" si="59"/>
        <v>0</v>
      </c>
      <c r="O422">
        <f t="shared" si="64"/>
        <v>0</v>
      </c>
      <c r="P422">
        <f t="shared" si="65"/>
        <v>0</v>
      </c>
      <c r="Q422">
        <f t="shared" si="66"/>
        <v>0</v>
      </c>
      <c r="R422" t="str">
        <f t="shared" si="67"/>
        <v/>
      </c>
    </row>
    <row r="423" spans="1:18" x14ac:dyDescent="0.35">
      <c r="A423">
        <f>IF(AND(DATA!A424&lt;&gt;"",TRIM(DATA!D424)&lt;&gt;""),1,0)</f>
        <v>0</v>
      </c>
      <c r="B423" t="str">
        <f>IF(A423=1,DATA!A424,"")</f>
        <v/>
      </c>
      <c r="C423" t="str">
        <f>IF(A423=1,TRIM(DATA!B424),"")</f>
        <v/>
      </c>
      <c r="D423" t="str">
        <f>IF(A423=1,TRIM(DATA!C424),"")</f>
        <v/>
      </c>
      <c r="E423" t="str">
        <f>IF(A423=1,TRIM(DATA!D424),"")</f>
        <v/>
      </c>
      <c r="F423" t="str">
        <f t="shared" si="60"/>
        <v/>
      </c>
      <c r="G423">
        <f>A423*N(DATA!E424)</f>
        <v>0</v>
      </c>
      <c r="H423">
        <f>A423*N(DATA!F424)</f>
        <v>0</v>
      </c>
      <c r="I423">
        <f>A423*N(DATA!G424)</f>
        <v>0</v>
      </c>
      <c r="J423">
        <f>A423*N(DATA!H424)</f>
        <v>0</v>
      </c>
      <c r="K423">
        <f t="shared" si="61"/>
        <v>0</v>
      </c>
      <c r="L423">
        <f t="shared" si="62"/>
        <v>0</v>
      </c>
      <c r="M423">
        <f t="shared" si="63"/>
        <v>0</v>
      </c>
      <c r="N423">
        <f t="shared" si="59"/>
        <v>0</v>
      </c>
      <c r="O423">
        <f t="shared" si="64"/>
        <v>0</v>
      </c>
      <c r="P423">
        <f t="shared" si="65"/>
        <v>0</v>
      </c>
      <c r="Q423">
        <f t="shared" si="66"/>
        <v>0</v>
      </c>
      <c r="R423" t="str">
        <f t="shared" si="67"/>
        <v/>
      </c>
    </row>
    <row r="424" spans="1:18" x14ac:dyDescent="0.35">
      <c r="A424">
        <f>IF(AND(DATA!A425&lt;&gt;"",TRIM(DATA!D425)&lt;&gt;""),1,0)</f>
        <v>0</v>
      </c>
      <c r="B424" t="str">
        <f>IF(A424=1,DATA!A425,"")</f>
        <v/>
      </c>
      <c r="C424" t="str">
        <f>IF(A424=1,TRIM(DATA!B425),"")</f>
        <v/>
      </c>
      <c r="D424" t="str">
        <f>IF(A424=1,TRIM(DATA!C425),"")</f>
        <v/>
      </c>
      <c r="E424" t="str">
        <f>IF(A424=1,TRIM(DATA!D425),"")</f>
        <v/>
      </c>
      <c r="F424" t="str">
        <f t="shared" si="60"/>
        <v/>
      </c>
      <c r="G424">
        <f>A424*N(DATA!E425)</f>
        <v>0</v>
      </c>
      <c r="H424">
        <f>A424*N(DATA!F425)</f>
        <v>0</v>
      </c>
      <c r="I424">
        <f>A424*N(DATA!G425)</f>
        <v>0</v>
      </c>
      <c r="J424">
        <f>A424*N(DATA!H425)</f>
        <v>0</v>
      </c>
      <c r="K424">
        <f t="shared" si="61"/>
        <v>0</v>
      </c>
      <c r="L424">
        <f t="shared" si="62"/>
        <v>0</v>
      </c>
      <c r="M424">
        <f t="shared" si="63"/>
        <v>0</v>
      </c>
      <c r="N424">
        <f t="shared" si="59"/>
        <v>0</v>
      </c>
      <c r="O424">
        <f t="shared" si="64"/>
        <v>0</v>
      </c>
      <c r="P424">
        <f t="shared" si="65"/>
        <v>0</v>
      </c>
      <c r="Q424">
        <f t="shared" si="66"/>
        <v>0</v>
      </c>
      <c r="R424" t="str">
        <f t="shared" si="67"/>
        <v/>
      </c>
    </row>
    <row r="425" spans="1:18" x14ac:dyDescent="0.35">
      <c r="A425">
        <f>IF(AND(DATA!A426&lt;&gt;"",TRIM(DATA!D426)&lt;&gt;""),1,0)</f>
        <v>0</v>
      </c>
      <c r="B425" t="str">
        <f>IF(A425=1,DATA!A426,"")</f>
        <v/>
      </c>
      <c r="C425" t="str">
        <f>IF(A425=1,TRIM(DATA!B426),"")</f>
        <v/>
      </c>
      <c r="D425" t="str">
        <f>IF(A425=1,TRIM(DATA!C426),"")</f>
        <v/>
      </c>
      <c r="E425" t="str">
        <f>IF(A425=1,TRIM(DATA!D426),"")</f>
        <v/>
      </c>
      <c r="F425" t="str">
        <f t="shared" si="60"/>
        <v/>
      </c>
      <c r="G425">
        <f>A425*N(DATA!E426)</f>
        <v>0</v>
      </c>
      <c r="H425">
        <f>A425*N(DATA!F426)</f>
        <v>0</v>
      </c>
      <c r="I425">
        <f>A425*N(DATA!G426)</f>
        <v>0</v>
      </c>
      <c r="J425">
        <f>A425*N(DATA!H426)</f>
        <v>0</v>
      </c>
      <c r="K425">
        <f t="shared" si="61"/>
        <v>0</v>
      </c>
      <c r="L425">
        <f t="shared" si="62"/>
        <v>0</v>
      </c>
      <c r="M425">
        <f t="shared" si="63"/>
        <v>0</v>
      </c>
      <c r="N425">
        <f t="shared" si="59"/>
        <v>0</v>
      </c>
      <c r="O425">
        <f t="shared" si="64"/>
        <v>0</v>
      </c>
      <c r="P425">
        <f t="shared" si="65"/>
        <v>0</v>
      </c>
      <c r="Q425">
        <f t="shared" si="66"/>
        <v>0</v>
      </c>
      <c r="R425" t="str">
        <f t="shared" si="67"/>
        <v/>
      </c>
    </row>
    <row r="426" spans="1:18" x14ac:dyDescent="0.35">
      <c r="A426">
        <f>IF(AND(DATA!A427&lt;&gt;"",TRIM(DATA!D427)&lt;&gt;""),1,0)</f>
        <v>0</v>
      </c>
      <c r="B426" t="str">
        <f>IF(A426=1,DATA!A427,"")</f>
        <v/>
      </c>
      <c r="C426" t="str">
        <f>IF(A426=1,TRIM(DATA!B427),"")</f>
        <v/>
      </c>
      <c r="D426" t="str">
        <f>IF(A426=1,TRIM(DATA!C427),"")</f>
        <v/>
      </c>
      <c r="E426" t="str">
        <f>IF(A426=1,TRIM(DATA!D427),"")</f>
        <v/>
      </c>
      <c r="F426" t="str">
        <f t="shared" si="60"/>
        <v/>
      </c>
      <c r="G426">
        <f>A426*N(DATA!E427)</f>
        <v>0</v>
      </c>
      <c r="H426">
        <f>A426*N(DATA!F427)</f>
        <v>0</v>
      </c>
      <c r="I426">
        <f>A426*N(DATA!G427)</f>
        <v>0</v>
      </c>
      <c r="J426">
        <f>A426*N(DATA!H427)</f>
        <v>0</v>
      </c>
      <c r="K426">
        <f t="shared" si="61"/>
        <v>0</v>
      </c>
      <c r="L426">
        <f t="shared" si="62"/>
        <v>0</v>
      </c>
      <c r="M426">
        <f t="shared" si="63"/>
        <v>0</v>
      </c>
      <c r="N426">
        <f t="shared" si="59"/>
        <v>0</v>
      </c>
      <c r="O426">
        <f t="shared" si="64"/>
        <v>0</v>
      </c>
      <c r="P426">
        <f t="shared" si="65"/>
        <v>0</v>
      </c>
      <c r="Q426">
        <f t="shared" si="66"/>
        <v>0</v>
      </c>
      <c r="R426" t="str">
        <f t="shared" si="67"/>
        <v/>
      </c>
    </row>
    <row r="427" spans="1:18" x14ac:dyDescent="0.35">
      <c r="A427">
        <f>IF(AND(DATA!A428&lt;&gt;"",TRIM(DATA!D428)&lt;&gt;""),1,0)</f>
        <v>0</v>
      </c>
      <c r="B427" t="str">
        <f>IF(A427=1,DATA!A428,"")</f>
        <v/>
      </c>
      <c r="C427" t="str">
        <f>IF(A427=1,TRIM(DATA!B428),"")</f>
        <v/>
      </c>
      <c r="D427" t="str">
        <f>IF(A427=1,TRIM(DATA!C428),"")</f>
        <v/>
      </c>
      <c r="E427" t="str">
        <f>IF(A427=1,TRIM(DATA!D428),"")</f>
        <v/>
      </c>
      <c r="F427" t="str">
        <f t="shared" si="60"/>
        <v/>
      </c>
      <c r="G427">
        <f>A427*N(DATA!E428)</f>
        <v>0</v>
      </c>
      <c r="H427">
        <f>A427*N(DATA!F428)</f>
        <v>0</v>
      </c>
      <c r="I427">
        <f>A427*N(DATA!G428)</f>
        <v>0</v>
      </c>
      <c r="J427">
        <f>A427*N(DATA!H428)</f>
        <v>0</v>
      </c>
      <c r="K427">
        <f t="shared" si="61"/>
        <v>0</v>
      </c>
      <c r="L427">
        <f t="shared" si="62"/>
        <v>0</v>
      </c>
      <c r="M427">
        <f t="shared" si="63"/>
        <v>0</v>
      </c>
      <c r="N427">
        <f t="shared" si="59"/>
        <v>0</v>
      </c>
      <c r="O427">
        <f t="shared" si="64"/>
        <v>0</v>
      </c>
      <c r="P427">
        <f t="shared" si="65"/>
        <v>0</v>
      </c>
      <c r="Q427">
        <f t="shared" si="66"/>
        <v>0</v>
      </c>
      <c r="R427" t="str">
        <f t="shared" si="67"/>
        <v/>
      </c>
    </row>
    <row r="428" spans="1:18" x14ac:dyDescent="0.35">
      <c r="A428">
        <f>IF(AND(DATA!A429&lt;&gt;"",TRIM(DATA!D429)&lt;&gt;""),1,0)</f>
        <v>0</v>
      </c>
      <c r="B428" t="str">
        <f>IF(A428=1,DATA!A429,"")</f>
        <v/>
      </c>
      <c r="C428" t="str">
        <f>IF(A428=1,TRIM(DATA!B429),"")</f>
        <v/>
      </c>
      <c r="D428" t="str">
        <f>IF(A428=1,TRIM(DATA!C429),"")</f>
        <v/>
      </c>
      <c r="E428" t="str">
        <f>IF(A428=1,TRIM(DATA!D429),"")</f>
        <v/>
      </c>
      <c r="F428" t="str">
        <f t="shared" si="60"/>
        <v/>
      </c>
      <c r="G428">
        <f>A428*N(DATA!E429)</f>
        <v>0</v>
      </c>
      <c r="H428">
        <f>A428*N(DATA!F429)</f>
        <v>0</v>
      </c>
      <c r="I428">
        <f>A428*N(DATA!G429)</f>
        <v>0</v>
      </c>
      <c r="J428">
        <f>A428*N(DATA!H429)</f>
        <v>0</v>
      </c>
      <c r="K428">
        <f t="shared" si="61"/>
        <v>0</v>
      </c>
      <c r="L428">
        <f t="shared" si="62"/>
        <v>0</v>
      </c>
      <c r="M428">
        <f t="shared" si="63"/>
        <v>0</v>
      </c>
      <c r="N428">
        <f t="shared" si="59"/>
        <v>0</v>
      </c>
      <c r="O428">
        <f t="shared" si="64"/>
        <v>0</v>
      </c>
      <c r="P428">
        <f t="shared" si="65"/>
        <v>0</v>
      </c>
      <c r="Q428">
        <f t="shared" si="66"/>
        <v>0</v>
      </c>
      <c r="R428" t="str">
        <f t="shared" si="67"/>
        <v/>
      </c>
    </row>
    <row r="429" spans="1:18" x14ac:dyDescent="0.35">
      <c r="A429">
        <f>IF(AND(DATA!A430&lt;&gt;"",TRIM(DATA!D430)&lt;&gt;""),1,0)</f>
        <v>0</v>
      </c>
      <c r="B429" t="str">
        <f>IF(A429=1,DATA!A430,"")</f>
        <v/>
      </c>
      <c r="C429" t="str">
        <f>IF(A429=1,TRIM(DATA!B430),"")</f>
        <v/>
      </c>
      <c r="D429" t="str">
        <f>IF(A429=1,TRIM(DATA!C430),"")</f>
        <v/>
      </c>
      <c r="E429" t="str">
        <f>IF(A429=1,TRIM(DATA!D430),"")</f>
        <v/>
      </c>
      <c r="F429" t="str">
        <f t="shared" si="60"/>
        <v/>
      </c>
      <c r="G429">
        <f>A429*N(DATA!E430)</f>
        <v>0</v>
      </c>
      <c r="H429">
        <f>A429*N(DATA!F430)</f>
        <v>0</v>
      </c>
      <c r="I429">
        <f>A429*N(DATA!G430)</f>
        <v>0</v>
      </c>
      <c r="J429">
        <f>A429*N(DATA!H430)</f>
        <v>0</v>
      </c>
      <c r="K429">
        <f t="shared" si="61"/>
        <v>0</v>
      </c>
      <c r="L429">
        <f t="shared" si="62"/>
        <v>0</v>
      </c>
      <c r="M429">
        <f t="shared" si="63"/>
        <v>0</v>
      </c>
      <c r="N429">
        <f t="shared" si="59"/>
        <v>0</v>
      </c>
      <c r="O429">
        <f t="shared" si="64"/>
        <v>0</v>
      </c>
      <c r="P429">
        <f t="shared" si="65"/>
        <v>0</v>
      </c>
      <c r="Q429">
        <f t="shared" si="66"/>
        <v>0</v>
      </c>
      <c r="R429" t="str">
        <f t="shared" si="67"/>
        <v/>
      </c>
    </row>
    <row r="430" spans="1:18" x14ac:dyDescent="0.35">
      <c r="A430">
        <f>IF(AND(DATA!A431&lt;&gt;"",TRIM(DATA!D431)&lt;&gt;""),1,0)</f>
        <v>0</v>
      </c>
      <c r="B430" t="str">
        <f>IF(A430=1,DATA!A431,"")</f>
        <v/>
      </c>
      <c r="C430" t="str">
        <f>IF(A430=1,TRIM(DATA!B431),"")</f>
        <v/>
      </c>
      <c r="D430" t="str">
        <f>IF(A430=1,TRIM(DATA!C431),"")</f>
        <v/>
      </c>
      <c r="E430" t="str">
        <f>IF(A430=1,TRIM(DATA!D431),"")</f>
        <v/>
      </c>
      <c r="F430" t="str">
        <f t="shared" si="60"/>
        <v/>
      </c>
      <c r="G430">
        <f>A430*N(DATA!E431)</f>
        <v>0</v>
      </c>
      <c r="H430">
        <f>A430*N(DATA!F431)</f>
        <v>0</v>
      </c>
      <c r="I430">
        <f>A430*N(DATA!G431)</f>
        <v>0</v>
      </c>
      <c r="J430">
        <f>A430*N(DATA!H431)</f>
        <v>0</v>
      </c>
      <c r="K430">
        <f t="shared" si="61"/>
        <v>0</v>
      </c>
      <c r="L430">
        <f t="shared" si="62"/>
        <v>0</v>
      </c>
      <c r="M430">
        <f t="shared" si="63"/>
        <v>0</v>
      </c>
      <c r="N430">
        <f t="shared" si="59"/>
        <v>0</v>
      </c>
      <c r="O430">
        <f t="shared" si="64"/>
        <v>0</v>
      </c>
      <c r="P430">
        <f t="shared" si="65"/>
        <v>0</v>
      </c>
      <c r="Q430">
        <f t="shared" si="66"/>
        <v>0</v>
      </c>
      <c r="R430" t="str">
        <f t="shared" si="67"/>
        <v/>
      </c>
    </row>
    <row r="431" spans="1:18" x14ac:dyDescent="0.35">
      <c r="A431">
        <f>IF(AND(DATA!A432&lt;&gt;"",TRIM(DATA!D432)&lt;&gt;""),1,0)</f>
        <v>0</v>
      </c>
      <c r="B431" t="str">
        <f>IF(A431=1,DATA!A432,"")</f>
        <v/>
      </c>
      <c r="C431" t="str">
        <f>IF(A431=1,TRIM(DATA!B432),"")</f>
        <v/>
      </c>
      <c r="D431" t="str">
        <f>IF(A431=1,TRIM(DATA!C432),"")</f>
        <v/>
      </c>
      <c r="E431" t="str">
        <f>IF(A431=1,TRIM(DATA!D432),"")</f>
        <v/>
      </c>
      <c r="F431" t="str">
        <f t="shared" si="60"/>
        <v/>
      </c>
      <c r="G431">
        <f>A431*N(DATA!E432)</f>
        <v>0</v>
      </c>
      <c r="H431">
        <f>A431*N(DATA!F432)</f>
        <v>0</v>
      </c>
      <c r="I431">
        <f>A431*N(DATA!G432)</f>
        <v>0</v>
      </c>
      <c r="J431">
        <f>A431*N(DATA!H432)</f>
        <v>0</v>
      </c>
      <c r="K431">
        <f t="shared" si="61"/>
        <v>0</v>
      </c>
      <c r="L431">
        <f t="shared" si="62"/>
        <v>0</v>
      </c>
      <c r="M431">
        <f t="shared" si="63"/>
        <v>0</v>
      </c>
      <c r="N431">
        <f t="shared" si="59"/>
        <v>0</v>
      </c>
      <c r="O431">
        <f t="shared" si="64"/>
        <v>0</v>
      </c>
      <c r="P431">
        <f t="shared" si="65"/>
        <v>0</v>
      </c>
      <c r="Q431">
        <f t="shared" si="66"/>
        <v>0</v>
      </c>
      <c r="R431" t="str">
        <f t="shared" si="67"/>
        <v/>
      </c>
    </row>
    <row r="432" spans="1:18" x14ac:dyDescent="0.35">
      <c r="A432">
        <f>IF(AND(DATA!A433&lt;&gt;"",TRIM(DATA!D433)&lt;&gt;""),1,0)</f>
        <v>0</v>
      </c>
      <c r="B432" t="str">
        <f>IF(A432=1,DATA!A433,"")</f>
        <v/>
      </c>
      <c r="C432" t="str">
        <f>IF(A432=1,TRIM(DATA!B433),"")</f>
        <v/>
      </c>
      <c r="D432" t="str">
        <f>IF(A432=1,TRIM(DATA!C433),"")</f>
        <v/>
      </c>
      <c r="E432" t="str">
        <f>IF(A432=1,TRIM(DATA!D433),"")</f>
        <v/>
      </c>
      <c r="F432" t="str">
        <f t="shared" si="60"/>
        <v/>
      </c>
      <c r="G432">
        <f>A432*N(DATA!E433)</f>
        <v>0</v>
      </c>
      <c r="H432">
        <f>A432*N(DATA!F433)</f>
        <v>0</v>
      </c>
      <c r="I432">
        <f>A432*N(DATA!G433)</f>
        <v>0</v>
      </c>
      <c r="J432">
        <f>A432*N(DATA!H433)</f>
        <v>0</v>
      </c>
      <c r="K432">
        <f t="shared" si="61"/>
        <v>0</v>
      </c>
      <c r="L432">
        <f t="shared" si="62"/>
        <v>0</v>
      </c>
      <c r="M432">
        <f t="shared" si="63"/>
        <v>0</v>
      </c>
      <c r="N432">
        <f t="shared" si="59"/>
        <v>0</v>
      </c>
      <c r="O432">
        <f t="shared" si="64"/>
        <v>0</v>
      </c>
      <c r="P432">
        <f t="shared" si="65"/>
        <v>0</v>
      </c>
      <c r="Q432">
        <f t="shared" si="66"/>
        <v>0</v>
      </c>
      <c r="R432" t="str">
        <f t="shared" si="67"/>
        <v/>
      </c>
    </row>
    <row r="433" spans="1:18" x14ac:dyDescent="0.35">
      <c r="A433">
        <f>IF(AND(DATA!A434&lt;&gt;"",TRIM(DATA!D434)&lt;&gt;""),1,0)</f>
        <v>0</v>
      </c>
      <c r="B433" t="str">
        <f>IF(A433=1,DATA!A434,"")</f>
        <v/>
      </c>
      <c r="C433" t="str">
        <f>IF(A433=1,TRIM(DATA!B434),"")</f>
        <v/>
      </c>
      <c r="D433" t="str">
        <f>IF(A433=1,TRIM(DATA!C434),"")</f>
        <v/>
      </c>
      <c r="E433" t="str">
        <f>IF(A433=1,TRIM(DATA!D434),"")</f>
        <v/>
      </c>
      <c r="F433" t="str">
        <f t="shared" si="60"/>
        <v/>
      </c>
      <c r="G433">
        <f>A433*N(DATA!E434)</f>
        <v>0</v>
      </c>
      <c r="H433">
        <f>A433*N(DATA!F434)</f>
        <v>0</v>
      </c>
      <c r="I433">
        <f>A433*N(DATA!G434)</f>
        <v>0</v>
      </c>
      <c r="J433">
        <f>A433*N(DATA!H434)</f>
        <v>0</v>
      </c>
      <c r="K433">
        <f t="shared" si="61"/>
        <v>0</v>
      </c>
      <c r="L433">
        <f t="shared" si="62"/>
        <v>0</v>
      </c>
      <c r="M433">
        <f t="shared" si="63"/>
        <v>0</v>
      </c>
      <c r="N433">
        <f t="shared" si="59"/>
        <v>0</v>
      </c>
      <c r="O433">
        <f t="shared" si="64"/>
        <v>0</v>
      </c>
      <c r="P433">
        <f t="shared" si="65"/>
        <v>0</v>
      </c>
      <c r="Q433">
        <f t="shared" si="66"/>
        <v>0</v>
      </c>
      <c r="R433" t="str">
        <f t="shared" si="67"/>
        <v/>
      </c>
    </row>
    <row r="434" spans="1:18" x14ac:dyDescent="0.35">
      <c r="A434">
        <f>IF(AND(DATA!A435&lt;&gt;"",TRIM(DATA!D435)&lt;&gt;""),1,0)</f>
        <v>0</v>
      </c>
      <c r="B434" t="str">
        <f>IF(A434=1,DATA!A435,"")</f>
        <v/>
      </c>
      <c r="C434" t="str">
        <f>IF(A434=1,TRIM(DATA!B435),"")</f>
        <v/>
      </c>
      <c r="D434" t="str">
        <f>IF(A434=1,TRIM(DATA!C435),"")</f>
        <v/>
      </c>
      <c r="E434" t="str">
        <f>IF(A434=1,TRIM(DATA!D435),"")</f>
        <v/>
      </c>
      <c r="F434" t="str">
        <f t="shared" si="60"/>
        <v/>
      </c>
      <c r="G434">
        <f>A434*N(DATA!E435)</f>
        <v>0</v>
      </c>
      <c r="H434">
        <f>A434*N(DATA!F435)</f>
        <v>0</v>
      </c>
      <c r="I434">
        <f>A434*N(DATA!G435)</f>
        <v>0</v>
      </c>
      <c r="J434">
        <f>A434*N(DATA!H435)</f>
        <v>0</v>
      </c>
      <c r="K434">
        <f t="shared" si="61"/>
        <v>0</v>
      </c>
      <c r="L434">
        <f t="shared" si="62"/>
        <v>0</v>
      </c>
      <c r="M434">
        <f t="shared" si="63"/>
        <v>0</v>
      </c>
      <c r="N434">
        <f t="shared" si="59"/>
        <v>0</v>
      </c>
      <c r="O434">
        <f t="shared" si="64"/>
        <v>0</v>
      </c>
      <c r="P434">
        <f t="shared" si="65"/>
        <v>0</v>
      </c>
      <c r="Q434">
        <f t="shared" si="66"/>
        <v>0</v>
      </c>
      <c r="R434" t="str">
        <f t="shared" si="67"/>
        <v/>
      </c>
    </row>
    <row r="435" spans="1:18" x14ac:dyDescent="0.35">
      <c r="A435">
        <f>IF(AND(DATA!A436&lt;&gt;"",TRIM(DATA!D436)&lt;&gt;""),1,0)</f>
        <v>0</v>
      </c>
      <c r="B435" t="str">
        <f>IF(A435=1,DATA!A436,"")</f>
        <v/>
      </c>
      <c r="C435" t="str">
        <f>IF(A435=1,TRIM(DATA!B436),"")</f>
        <v/>
      </c>
      <c r="D435" t="str">
        <f>IF(A435=1,TRIM(DATA!C436),"")</f>
        <v/>
      </c>
      <c r="E435" t="str">
        <f>IF(A435=1,TRIM(DATA!D436),"")</f>
        <v/>
      </c>
      <c r="F435" t="str">
        <f t="shared" si="60"/>
        <v/>
      </c>
      <c r="G435">
        <f>A435*N(DATA!E436)</f>
        <v>0</v>
      </c>
      <c r="H435">
        <f>A435*N(DATA!F436)</f>
        <v>0</v>
      </c>
      <c r="I435">
        <f>A435*N(DATA!G436)</f>
        <v>0</v>
      </c>
      <c r="J435">
        <f>A435*N(DATA!H436)</f>
        <v>0</v>
      </c>
      <c r="K435">
        <f t="shared" si="61"/>
        <v>0</v>
      </c>
      <c r="L435">
        <f t="shared" si="62"/>
        <v>0</v>
      </c>
      <c r="M435">
        <f t="shared" si="63"/>
        <v>0</v>
      </c>
      <c r="N435">
        <f t="shared" si="59"/>
        <v>0</v>
      </c>
      <c r="O435">
        <f t="shared" si="64"/>
        <v>0</v>
      </c>
      <c r="P435">
        <f t="shared" si="65"/>
        <v>0</v>
      </c>
      <c r="Q435">
        <f t="shared" si="66"/>
        <v>0</v>
      </c>
      <c r="R435" t="str">
        <f t="shared" si="67"/>
        <v/>
      </c>
    </row>
    <row r="436" spans="1:18" x14ac:dyDescent="0.35">
      <c r="A436">
        <f>IF(AND(DATA!A437&lt;&gt;"",TRIM(DATA!D437)&lt;&gt;""),1,0)</f>
        <v>0</v>
      </c>
      <c r="B436" t="str">
        <f>IF(A436=1,DATA!A437,"")</f>
        <v/>
      </c>
      <c r="C436" t="str">
        <f>IF(A436=1,TRIM(DATA!B437),"")</f>
        <v/>
      </c>
      <c r="D436" t="str">
        <f>IF(A436=1,TRIM(DATA!C437),"")</f>
        <v/>
      </c>
      <c r="E436" t="str">
        <f>IF(A436=1,TRIM(DATA!D437),"")</f>
        <v/>
      </c>
      <c r="F436" t="str">
        <f t="shared" si="60"/>
        <v/>
      </c>
      <c r="G436">
        <f>A436*N(DATA!E437)</f>
        <v>0</v>
      </c>
      <c r="H436">
        <f>A436*N(DATA!F437)</f>
        <v>0</v>
      </c>
      <c r="I436">
        <f>A436*N(DATA!G437)</f>
        <v>0</v>
      </c>
      <c r="J436">
        <f>A436*N(DATA!H437)</f>
        <v>0</v>
      </c>
      <c r="K436">
        <f t="shared" si="61"/>
        <v>0</v>
      </c>
      <c r="L436">
        <f t="shared" si="62"/>
        <v>0</v>
      </c>
      <c r="M436">
        <f t="shared" si="63"/>
        <v>0</v>
      </c>
      <c r="N436">
        <f t="shared" si="59"/>
        <v>0</v>
      </c>
      <c r="O436">
        <f t="shared" si="64"/>
        <v>0</v>
      </c>
      <c r="P436">
        <f t="shared" si="65"/>
        <v>0</v>
      </c>
      <c r="Q436">
        <f t="shared" si="66"/>
        <v>0</v>
      </c>
      <c r="R436" t="str">
        <f t="shared" si="67"/>
        <v/>
      </c>
    </row>
    <row r="437" spans="1:18" x14ac:dyDescent="0.35">
      <c r="A437">
        <f>IF(AND(DATA!A438&lt;&gt;"",TRIM(DATA!D438)&lt;&gt;""),1,0)</f>
        <v>0</v>
      </c>
      <c r="B437" t="str">
        <f>IF(A437=1,DATA!A438,"")</f>
        <v/>
      </c>
      <c r="C437" t="str">
        <f>IF(A437=1,TRIM(DATA!B438),"")</f>
        <v/>
      </c>
      <c r="D437" t="str">
        <f>IF(A437=1,TRIM(DATA!C438),"")</f>
        <v/>
      </c>
      <c r="E437" t="str">
        <f>IF(A437=1,TRIM(DATA!D438),"")</f>
        <v/>
      </c>
      <c r="F437" t="str">
        <f t="shared" si="60"/>
        <v/>
      </c>
      <c r="G437">
        <f>A437*N(DATA!E438)</f>
        <v>0</v>
      </c>
      <c r="H437">
        <f>A437*N(DATA!F438)</f>
        <v>0</v>
      </c>
      <c r="I437">
        <f>A437*N(DATA!G438)</f>
        <v>0</v>
      </c>
      <c r="J437">
        <f>A437*N(DATA!H438)</f>
        <v>0</v>
      </c>
      <c r="K437">
        <f t="shared" si="61"/>
        <v>0</v>
      </c>
      <c r="L437">
        <f t="shared" si="62"/>
        <v>0</v>
      </c>
      <c r="M437">
        <f t="shared" si="63"/>
        <v>0</v>
      </c>
      <c r="N437">
        <f t="shared" si="59"/>
        <v>0</v>
      </c>
      <c r="O437">
        <f t="shared" si="64"/>
        <v>0</v>
      </c>
      <c r="P437">
        <f t="shared" si="65"/>
        <v>0</v>
      </c>
      <c r="Q437">
        <f t="shared" si="66"/>
        <v>0</v>
      </c>
      <c r="R437" t="str">
        <f t="shared" si="67"/>
        <v/>
      </c>
    </row>
    <row r="438" spans="1:18" x14ac:dyDescent="0.35">
      <c r="A438">
        <f>IF(AND(DATA!A439&lt;&gt;"",TRIM(DATA!D439)&lt;&gt;""),1,0)</f>
        <v>0</v>
      </c>
      <c r="B438" t="str">
        <f>IF(A438=1,DATA!A439,"")</f>
        <v/>
      </c>
      <c r="C438" t="str">
        <f>IF(A438=1,TRIM(DATA!B439),"")</f>
        <v/>
      </c>
      <c r="D438" t="str">
        <f>IF(A438=1,TRIM(DATA!C439),"")</f>
        <v/>
      </c>
      <c r="E438" t="str">
        <f>IF(A438=1,TRIM(DATA!D439),"")</f>
        <v/>
      </c>
      <c r="F438" t="str">
        <f t="shared" si="60"/>
        <v/>
      </c>
      <c r="G438">
        <f>A438*N(DATA!E439)</f>
        <v>0</v>
      </c>
      <c r="H438">
        <f>A438*N(DATA!F439)</f>
        <v>0</v>
      </c>
      <c r="I438">
        <f>A438*N(DATA!G439)</f>
        <v>0</v>
      </c>
      <c r="J438">
        <f>A438*N(DATA!H439)</f>
        <v>0</v>
      </c>
      <c r="K438">
        <f t="shared" si="61"/>
        <v>0</v>
      </c>
      <c r="L438">
        <f t="shared" si="62"/>
        <v>0</v>
      </c>
      <c r="M438">
        <f t="shared" si="63"/>
        <v>0</v>
      </c>
      <c r="N438">
        <f t="shared" si="59"/>
        <v>0</v>
      </c>
      <c r="O438">
        <f t="shared" si="64"/>
        <v>0</v>
      </c>
      <c r="P438">
        <f t="shared" si="65"/>
        <v>0</v>
      </c>
      <c r="Q438">
        <f t="shared" si="66"/>
        <v>0</v>
      </c>
      <c r="R438" t="str">
        <f t="shared" si="67"/>
        <v/>
      </c>
    </row>
    <row r="439" spans="1:18" x14ac:dyDescent="0.35">
      <c r="A439">
        <f>IF(AND(DATA!A440&lt;&gt;"",TRIM(DATA!D440)&lt;&gt;""),1,0)</f>
        <v>0</v>
      </c>
      <c r="B439" t="str">
        <f>IF(A439=1,DATA!A440,"")</f>
        <v/>
      </c>
      <c r="C439" t="str">
        <f>IF(A439=1,TRIM(DATA!B440),"")</f>
        <v/>
      </c>
      <c r="D439" t="str">
        <f>IF(A439=1,TRIM(DATA!C440),"")</f>
        <v/>
      </c>
      <c r="E439" t="str">
        <f>IF(A439=1,TRIM(DATA!D440),"")</f>
        <v/>
      </c>
      <c r="F439" t="str">
        <f t="shared" si="60"/>
        <v/>
      </c>
      <c r="G439">
        <f>A439*N(DATA!E440)</f>
        <v>0</v>
      </c>
      <c r="H439">
        <f>A439*N(DATA!F440)</f>
        <v>0</v>
      </c>
      <c r="I439">
        <f>A439*N(DATA!G440)</f>
        <v>0</v>
      </c>
      <c r="J439">
        <f>A439*N(DATA!H440)</f>
        <v>0</v>
      </c>
      <c r="K439">
        <f t="shared" si="61"/>
        <v>0</v>
      </c>
      <c r="L439">
        <f t="shared" si="62"/>
        <v>0</v>
      </c>
      <c r="M439">
        <f t="shared" si="63"/>
        <v>0</v>
      </c>
      <c r="N439">
        <f t="shared" si="59"/>
        <v>0</v>
      </c>
      <c r="O439">
        <f t="shared" si="64"/>
        <v>0</v>
      </c>
      <c r="P439">
        <f t="shared" si="65"/>
        <v>0</v>
      </c>
      <c r="Q439">
        <f t="shared" si="66"/>
        <v>0</v>
      </c>
      <c r="R439" t="str">
        <f t="shared" si="67"/>
        <v/>
      </c>
    </row>
    <row r="440" spans="1:18" x14ac:dyDescent="0.35">
      <c r="A440">
        <f>IF(AND(DATA!A441&lt;&gt;"",TRIM(DATA!D441)&lt;&gt;""),1,0)</f>
        <v>0</v>
      </c>
      <c r="B440" t="str">
        <f>IF(A440=1,DATA!A441,"")</f>
        <v/>
      </c>
      <c r="C440" t="str">
        <f>IF(A440=1,TRIM(DATA!B441),"")</f>
        <v/>
      </c>
      <c r="D440" t="str">
        <f>IF(A440=1,TRIM(DATA!C441),"")</f>
        <v/>
      </c>
      <c r="E440" t="str">
        <f>IF(A440=1,TRIM(DATA!D441),"")</f>
        <v/>
      </c>
      <c r="F440" t="str">
        <f t="shared" si="60"/>
        <v/>
      </c>
      <c r="G440">
        <f>A440*N(DATA!E441)</f>
        <v>0</v>
      </c>
      <c r="H440">
        <f>A440*N(DATA!F441)</f>
        <v>0</v>
      </c>
      <c r="I440">
        <f>A440*N(DATA!G441)</f>
        <v>0</v>
      </c>
      <c r="J440">
        <f>A440*N(DATA!H441)</f>
        <v>0</v>
      </c>
      <c r="K440">
        <f t="shared" si="61"/>
        <v>0</v>
      </c>
      <c r="L440">
        <f t="shared" si="62"/>
        <v>0</v>
      </c>
      <c r="M440">
        <f t="shared" si="63"/>
        <v>0</v>
      </c>
      <c r="N440">
        <f t="shared" si="59"/>
        <v>0</v>
      </c>
      <c r="O440">
        <f t="shared" si="64"/>
        <v>0</v>
      </c>
      <c r="P440">
        <f t="shared" si="65"/>
        <v>0</v>
      </c>
      <c r="Q440">
        <f t="shared" si="66"/>
        <v>0</v>
      </c>
      <c r="R440" t="str">
        <f t="shared" si="67"/>
        <v/>
      </c>
    </row>
    <row r="441" spans="1:18" x14ac:dyDescent="0.35">
      <c r="A441">
        <f>IF(AND(DATA!A442&lt;&gt;"",TRIM(DATA!D442)&lt;&gt;""),1,0)</f>
        <v>0</v>
      </c>
      <c r="B441" t="str">
        <f>IF(A441=1,DATA!A442,"")</f>
        <v/>
      </c>
      <c r="C441" t="str">
        <f>IF(A441=1,TRIM(DATA!B442),"")</f>
        <v/>
      </c>
      <c r="D441" t="str">
        <f>IF(A441=1,TRIM(DATA!C442),"")</f>
        <v/>
      </c>
      <c r="E441" t="str">
        <f>IF(A441=1,TRIM(DATA!D442),"")</f>
        <v/>
      </c>
      <c r="F441" t="str">
        <f t="shared" si="60"/>
        <v/>
      </c>
      <c r="G441">
        <f>A441*N(DATA!E442)</f>
        <v>0</v>
      </c>
      <c r="H441">
        <f>A441*N(DATA!F442)</f>
        <v>0</v>
      </c>
      <c r="I441">
        <f>A441*N(DATA!G442)</f>
        <v>0</v>
      </c>
      <c r="J441">
        <f>A441*N(DATA!H442)</f>
        <v>0</v>
      </c>
      <c r="K441">
        <f t="shared" si="61"/>
        <v>0</v>
      </c>
      <c r="L441">
        <f t="shared" si="62"/>
        <v>0</v>
      </c>
      <c r="M441">
        <f t="shared" si="63"/>
        <v>0</v>
      </c>
      <c r="N441">
        <f t="shared" si="59"/>
        <v>0</v>
      </c>
      <c r="O441">
        <f t="shared" si="64"/>
        <v>0</v>
      </c>
      <c r="P441">
        <f t="shared" si="65"/>
        <v>0</v>
      </c>
      <c r="Q441">
        <f t="shared" si="66"/>
        <v>0</v>
      </c>
      <c r="R441" t="str">
        <f t="shared" si="67"/>
        <v/>
      </c>
    </row>
    <row r="442" spans="1:18" x14ac:dyDescent="0.35">
      <c r="A442">
        <f>IF(AND(DATA!A443&lt;&gt;"",TRIM(DATA!D443)&lt;&gt;""),1,0)</f>
        <v>0</v>
      </c>
      <c r="B442" t="str">
        <f>IF(A442=1,DATA!A443,"")</f>
        <v/>
      </c>
      <c r="C442" t="str">
        <f>IF(A442=1,TRIM(DATA!B443),"")</f>
        <v/>
      </c>
      <c r="D442" t="str">
        <f>IF(A442=1,TRIM(DATA!C443),"")</f>
        <v/>
      </c>
      <c r="E442" t="str">
        <f>IF(A442=1,TRIM(DATA!D443),"")</f>
        <v/>
      </c>
      <c r="F442" t="str">
        <f t="shared" si="60"/>
        <v/>
      </c>
      <c r="G442">
        <f>A442*N(DATA!E443)</f>
        <v>0</v>
      </c>
      <c r="H442">
        <f>A442*N(DATA!F443)</f>
        <v>0</v>
      </c>
      <c r="I442">
        <f>A442*N(DATA!G443)</f>
        <v>0</v>
      </c>
      <c r="J442">
        <f>A442*N(DATA!H443)</f>
        <v>0</v>
      </c>
      <c r="K442">
        <f t="shared" si="61"/>
        <v>0</v>
      </c>
      <c r="L442">
        <f t="shared" si="62"/>
        <v>0</v>
      </c>
      <c r="M442">
        <f t="shared" si="63"/>
        <v>0</v>
      </c>
      <c r="N442">
        <f t="shared" si="59"/>
        <v>0</v>
      </c>
      <c r="O442">
        <f t="shared" si="64"/>
        <v>0</v>
      </c>
      <c r="P442">
        <f t="shared" si="65"/>
        <v>0</v>
      </c>
      <c r="Q442">
        <f t="shared" si="66"/>
        <v>0</v>
      </c>
      <c r="R442" t="str">
        <f t="shared" si="67"/>
        <v/>
      </c>
    </row>
    <row r="443" spans="1:18" x14ac:dyDescent="0.35">
      <c r="A443">
        <f>IF(AND(DATA!A444&lt;&gt;"",TRIM(DATA!D444)&lt;&gt;""),1,0)</f>
        <v>0</v>
      </c>
      <c r="B443" t="str">
        <f>IF(A443=1,DATA!A444,"")</f>
        <v/>
      </c>
      <c r="C443" t="str">
        <f>IF(A443=1,TRIM(DATA!B444),"")</f>
        <v/>
      </c>
      <c r="D443" t="str">
        <f>IF(A443=1,TRIM(DATA!C444),"")</f>
        <v/>
      </c>
      <c r="E443" t="str">
        <f>IF(A443=1,TRIM(DATA!D444),"")</f>
        <v/>
      </c>
      <c r="F443" t="str">
        <f t="shared" si="60"/>
        <v/>
      </c>
      <c r="G443">
        <f>A443*N(DATA!E444)</f>
        <v>0</v>
      </c>
      <c r="H443">
        <f>A443*N(DATA!F444)</f>
        <v>0</v>
      </c>
      <c r="I443">
        <f>A443*N(DATA!G444)</f>
        <v>0</v>
      </c>
      <c r="J443">
        <f>A443*N(DATA!H444)</f>
        <v>0</v>
      </c>
      <c r="K443">
        <f t="shared" si="61"/>
        <v>0</v>
      </c>
      <c r="L443">
        <f t="shared" si="62"/>
        <v>0</v>
      </c>
      <c r="M443">
        <f t="shared" si="63"/>
        <v>0</v>
      </c>
      <c r="N443">
        <f t="shared" si="59"/>
        <v>0</v>
      </c>
      <c r="O443">
        <f t="shared" si="64"/>
        <v>0</v>
      </c>
      <c r="P443">
        <f t="shared" si="65"/>
        <v>0</v>
      </c>
      <c r="Q443">
        <f t="shared" si="66"/>
        <v>0</v>
      </c>
      <c r="R443" t="str">
        <f t="shared" si="67"/>
        <v/>
      </c>
    </row>
    <row r="444" spans="1:18" x14ac:dyDescent="0.35">
      <c r="A444">
        <f>IF(AND(DATA!A445&lt;&gt;"",TRIM(DATA!D445)&lt;&gt;""),1,0)</f>
        <v>0</v>
      </c>
      <c r="B444" t="str">
        <f>IF(A444=1,DATA!A445,"")</f>
        <v/>
      </c>
      <c r="C444" t="str">
        <f>IF(A444=1,TRIM(DATA!B445),"")</f>
        <v/>
      </c>
      <c r="D444" t="str">
        <f>IF(A444=1,TRIM(DATA!C445),"")</f>
        <v/>
      </c>
      <c r="E444" t="str">
        <f>IF(A444=1,TRIM(DATA!D445),"")</f>
        <v/>
      </c>
      <c r="F444" t="str">
        <f t="shared" si="60"/>
        <v/>
      </c>
      <c r="G444">
        <f>A444*N(DATA!E445)</f>
        <v>0</v>
      </c>
      <c r="H444">
        <f>A444*N(DATA!F445)</f>
        <v>0</v>
      </c>
      <c r="I444">
        <f>A444*N(DATA!G445)</f>
        <v>0</v>
      </c>
      <c r="J444">
        <f>A444*N(DATA!H445)</f>
        <v>0</v>
      </c>
      <c r="K444">
        <f t="shared" si="61"/>
        <v>0</v>
      </c>
      <c r="L444">
        <f t="shared" si="62"/>
        <v>0</v>
      </c>
      <c r="M444">
        <f t="shared" si="63"/>
        <v>0</v>
      </c>
      <c r="N444">
        <f t="shared" si="59"/>
        <v>0</v>
      </c>
      <c r="O444">
        <f t="shared" si="64"/>
        <v>0</v>
      </c>
      <c r="P444">
        <f t="shared" si="65"/>
        <v>0</v>
      </c>
      <c r="Q444">
        <f t="shared" si="66"/>
        <v>0</v>
      </c>
      <c r="R444" t="str">
        <f t="shared" si="67"/>
        <v/>
      </c>
    </row>
    <row r="445" spans="1:18" x14ac:dyDescent="0.35">
      <c r="A445">
        <f>IF(AND(DATA!A446&lt;&gt;"",TRIM(DATA!D446)&lt;&gt;""),1,0)</f>
        <v>0</v>
      </c>
      <c r="B445" t="str">
        <f>IF(A445=1,DATA!A446,"")</f>
        <v/>
      </c>
      <c r="C445" t="str">
        <f>IF(A445=1,TRIM(DATA!B446),"")</f>
        <v/>
      </c>
      <c r="D445" t="str">
        <f>IF(A445=1,TRIM(DATA!C446),"")</f>
        <v/>
      </c>
      <c r="E445" t="str">
        <f>IF(A445=1,TRIM(DATA!D446),"")</f>
        <v/>
      </c>
      <c r="F445" t="str">
        <f t="shared" si="60"/>
        <v/>
      </c>
      <c r="G445">
        <f>A445*N(DATA!E446)</f>
        <v>0</v>
      </c>
      <c r="H445">
        <f>A445*N(DATA!F446)</f>
        <v>0</v>
      </c>
      <c r="I445">
        <f>A445*N(DATA!G446)</f>
        <v>0</v>
      </c>
      <c r="J445">
        <f>A445*N(DATA!H446)</f>
        <v>0</v>
      </c>
      <c r="K445">
        <f t="shared" si="61"/>
        <v>0</v>
      </c>
      <c r="L445">
        <f t="shared" si="62"/>
        <v>0</v>
      </c>
      <c r="M445">
        <f t="shared" si="63"/>
        <v>0</v>
      </c>
      <c r="N445">
        <f t="shared" si="59"/>
        <v>0</v>
      </c>
      <c r="O445">
        <f t="shared" si="64"/>
        <v>0</v>
      </c>
      <c r="P445">
        <f t="shared" si="65"/>
        <v>0</v>
      </c>
      <c r="Q445">
        <f t="shared" si="66"/>
        <v>0</v>
      </c>
      <c r="R445" t="str">
        <f t="shared" si="67"/>
        <v/>
      </c>
    </row>
    <row r="446" spans="1:18" x14ac:dyDescent="0.35">
      <c r="A446">
        <f>IF(AND(DATA!A447&lt;&gt;"",TRIM(DATA!D447)&lt;&gt;""),1,0)</f>
        <v>0</v>
      </c>
      <c r="B446" t="str">
        <f>IF(A446=1,DATA!A447,"")</f>
        <v/>
      </c>
      <c r="C446" t="str">
        <f>IF(A446=1,TRIM(DATA!B447),"")</f>
        <v/>
      </c>
      <c r="D446" t="str">
        <f>IF(A446=1,TRIM(DATA!C447),"")</f>
        <v/>
      </c>
      <c r="E446" t="str">
        <f>IF(A446=1,TRIM(DATA!D447),"")</f>
        <v/>
      </c>
      <c r="F446" t="str">
        <f t="shared" si="60"/>
        <v/>
      </c>
      <c r="G446">
        <f>A446*N(DATA!E447)</f>
        <v>0</v>
      </c>
      <c r="H446">
        <f>A446*N(DATA!F447)</f>
        <v>0</v>
      </c>
      <c r="I446">
        <f>A446*N(DATA!G447)</f>
        <v>0</v>
      </c>
      <c r="J446">
        <f>A446*N(DATA!H447)</f>
        <v>0</v>
      </c>
      <c r="K446">
        <f t="shared" si="61"/>
        <v>0</v>
      </c>
      <c r="L446">
        <f t="shared" si="62"/>
        <v>0</v>
      </c>
      <c r="M446">
        <f t="shared" si="63"/>
        <v>0</v>
      </c>
      <c r="N446">
        <f t="shared" si="59"/>
        <v>0</v>
      </c>
      <c r="O446">
        <f t="shared" si="64"/>
        <v>0</v>
      </c>
      <c r="P446">
        <f t="shared" si="65"/>
        <v>0</v>
      </c>
      <c r="Q446">
        <f t="shared" si="66"/>
        <v>0</v>
      </c>
      <c r="R446" t="str">
        <f t="shared" si="67"/>
        <v/>
      </c>
    </row>
    <row r="447" spans="1:18" x14ac:dyDescent="0.35">
      <c r="A447">
        <f>IF(AND(DATA!A448&lt;&gt;"",TRIM(DATA!D448)&lt;&gt;""),1,0)</f>
        <v>0</v>
      </c>
      <c r="B447" t="str">
        <f>IF(A447=1,DATA!A448,"")</f>
        <v/>
      </c>
      <c r="C447" t="str">
        <f>IF(A447=1,TRIM(DATA!B448),"")</f>
        <v/>
      </c>
      <c r="D447" t="str">
        <f>IF(A447=1,TRIM(DATA!C448),"")</f>
        <v/>
      </c>
      <c r="E447" t="str">
        <f>IF(A447=1,TRIM(DATA!D448),"")</f>
        <v/>
      </c>
      <c r="F447" t="str">
        <f t="shared" si="60"/>
        <v/>
      </c>
      <c r="G447">
        <f>A447*N(DATA!E448)</f>
        <v>0</v>
      </c>
      <c r="H447">
        <f>A447*N(DATA!F448)</f>
        <v>0</v>
      </c>
      <c r="I447">
        <f>A447*N(DATA!G448)</f>
        <v>0</v>
      </c>
      <c r="J447">
        <f>A447*N(DATA!H448)</f>
        <v>0</v>
      </c>
      <c r="K447">
        <f t="shared" si="61"/>
        <v>0</v>
      </c>
      <c r="L447">
        <f t="shared" si="62"/>
        <v>0</v>
      </c>
      <c r="M447">
        <f t="shared" si="63"/>
        <v>0</v>
      </c>
      <c r="N447">
        <f t="shared" si="59"/>
        <v>0</v>
      </c>
      <c r="O447">
        <f t="shared" si="64"/>
        <v>0</v>
      </c>
      <c r="P447">
        <f t="shared" si="65"/>
        <v>0</v>
      </c>
      <c r="Q447">
        <f t="shared" si="66"/>
        <v>0</v>
      </c>
      <c r="R447" t="str">
        <f t="shared" si="67"/>
        <v/>
      </c>
    </row>
    <row r="448" spans="1:18" x14ac:dyDescent="0.35">
      <c r="A448">
        <f>IF(AND(DATA!A449&lt;&gt;"",TRIM(DATA!D449)&lt;&gt;""),1,0)</f>
        <v>0</v>
      </c>
      <c r="B448" t="str">
        <f>IF(A448=1,DATA!A449,"")</f>
        <v/>
      </c>
      <c r="C448" t="str">
        <f>IF(A448=1,TRIM(DATA!B449),"")</f>
        <v/>
      </c>
      <c r="D448" t="str">
        <f>IF(A448=1,TRIM(DATA!C449),"")</f>
        <v/>
      </c>
      <c r="E448" t="str">
        <f>IF(A448=1,TRIM(DATA!D449),"")</f>
        <v/>
      </c>
      <c r="F448" t="str">
        <f t="shared" si="60"/>
        <v/>
      </c>
      <c r="G448">
        <f>A448*N(DATA!E449)</f>
        <v>0</v>
      </c>
      <c r="H448">
        <f>A448*N(DATA!F449)</f>
        <v>0</v>
      </c>
      <c r="I448">
        <f>A448*N(DATA!G449)</f>
        <v>0</v>
      </c>
      <c r="J448">
        <f>A448*N(DATA!H449)</f>
        <v>0</v>
      </c>
      <c r="K448">
        <f t="shared" si="61"/>
        <v>0</v>
      </c>
      <c r="L448">
        <f t="shared" si="62"/>
        <v>0</v>
      </c>
      <c r="M448">
        <f t="shared" si="63"/>
        <v>0</v>
      </c>
      <c r="N448">
        <f t="shared" si="59"/>
        <v>0</v>
      </c>
      <c r="O448">
        <f t="shared" si="64"/>
        <v>0</v>
      </c>
      <c r="P448">
        <f t="shared" si="65"/>
        <v>0</v>
      </c>
      <c r="Q448">
        <f t="shared" si="66"/>
        <v>0</v>
      </c>
      <c r="R448" t="str">
        <f t="shared" si="67"/>
        <v/>
      </c>
    </row>
    <row r="449" spans="1:18" x14ac:dyDescent="0.35">
      <c r="A449">
        <f>IF(AND(DATA!A450&lt;&gt;"",TRIM(DATA!D450)&lt;&gt;""),1,0)</f>
        <v>0</v>
      </c>
      <c r="B449" t="str">
        <f>IF(A449=1,DATA!A450,"")</f>
        <v/>
      </c>
      <c r="C449" t="str">
        <f>IF(A449=1,TRIM(DATA!B450),"")</f>
        <v/>
      </c>
      <c r="D449" t="str">
        <f>IF(A449=1,TRIM(DATA!C450),"")</f>
        <v/>
      </c>
      <c r="E449" t="str">
        <f>IF(A449=1,TRIM(DATA!D450),"")</f>
        <v/>
      </c>
      <c r="F449" t="str">
        <f t="shared" si="60"/>
        <v/>
      </c>
      <c r="G449">
        <f>A449*N(DATA!E450)</f>
        <v>0</v>
      </c>
      <c r="H449">
        <f>A449*N(DATA!F450)</f>
        <v>0</v>
      </c>
      <c r="I449">
        <f>A449*N(DATA!G450)</f>
        <v>0</v>
      </c>
      <c r="J449">
        <f>A449*N(DATA!H450)</f>
        <v>0</v>
      </c>
      <c r="K449">
        <f t="shared" si="61"/>
        <v>0</v>
      </c>
      <c r="L449">
        <f t="shared" si="62"/>
        <v>0</v>
      </c>
      <c r="M449">
        <f t="shared" si="63"/>
        <v>0</v>
      </c>
      <c r="N449">
        <f t="shared" si="59"/>
        <v>0</v>
      </c>
      <c r="O449">
        <f t="shared" si="64"/>
        <v>0</v>
      </c>
      <c r="P449">
        <f t="shared" si="65"/>
        <v>0</v>
      </c>
      <c r="Q449">
        <f t="shared" si="66"/>
        <v>0</v>
      </c>
      <c r="R449" t="str">
        <f t="shared" si="67"/>
        <v/>
      </c>
    </row>
    <row r="450" spans="1:18" x14ac:dyDescent="0.35">
      <c r="A450">
        <f>IF(AND(DATA!A451&lt;&gt;"",TRIM(DATA!D451)&lt;&gt;""),1,0)</f>
        <v>0</v>
      </c>
      <c r="B450" t="str">
        <f>IF(A450=1,DATA!A451,"")</f>
        <v/>
      </c>
      <c r="C450" t="str">
        <f>IF(A450=1,TRIM(DATA!B451),"")</f>
        <v/>
      </c>
      <c r="D450" t="str">
        <f>IF(A450=1,TRIM(DATA!C451),"")</f>
        <v/>
      </c>
      <c r="E450" t="str">
        <f>IF(A450=1,TRIM(DATA!D451),"")</f>
        <v/>
      </c>
      <c r="F450" t="str">
        <f t="shared" si="60"/>
        <v/>
      </c>
      <c r="G450">
        <f>A450*N(DATA!E451)</f>
        <v>0</v>
      </c>
      <c r="H450">
        <f>A450*N(DATA!F451)</f>
        <v>0</v>
      </c>
      <c r="I450">
        <f>A450*N(DATA!G451)</f>
        <v>0</v>
      </c>
      <c r="J450">
        <f>A450*N(DATA!H451)</f>
        <v>0</v>
      </c>
      <c r="K450">
        <f t="shared" si="61"/>
        <v>0</v>
      </c>
      <c r="L450">
        <f t="shared" si="62"/>
        <v>0</v>
      </c>
      <c r="M450">
        <f t="shared" si="63"/>
        <v>0</v>
      </c>
      <c r="N450">
        <f t="shared" ref="N450:N513" si="68">A450*IF(F450="EVET",--prm_KKTC,1)*OR(prm_Duzey="Tümü",C450=prm_Duzey)*OR(prm_Fak="Tümü",D450=prm_Fak)*OR(prm_Prog="Tümü",E450=prm_Prog)</f>
        <v>0</v>
      </c>
      <c r="O450">
        <f t="shared" si="64"/>
        <v>0</v>
      </c>
      <c r="P450">
        <f t="shared" si="65"/>
        <v>0</v>
      </c>
      <c r="Q450">
        <f t="shared" si="66"/>
        <v>0</v>
      </c>
      <c r="R450" t="str">
        <f t="shared" si="67"/>
        <v/>
      </c>
    </row>
    <row r="451" spans="1:18" x14ac:dyDescent="0.35">
      <c r="A451">
        <f>IF(AND(DATA!A452&lt;&gt;"",TRIM(DATA!D452)&lt;&gt;""),1,0)</f>
        <v>0</v>
      </c>
      <c r="B451" t="str">
        <f>IF(A451=1,DATA!A452,"")</f>
        <v/>
      </c>
      <c r="C451" t="str">
        <f>IF(A451=1,TRIM(DATA!B452),"")</f>
        <v/>
      </c>
      <c r="D451" t="str">
        <f>IF(A451=1,TRIM(DATA!C452),"")</f>
        <v/>
      </c>
      <c r="E451" t="str">
        <f>IF(A451=1,TRIM(DATA!D452),"")</f>
        <v/>
      </c>
      <c r="F451" t="str">
        <f t="shared" ref="F451:F514" si="69">IF(A451=1,IF(ISNUMBER(SEARCH("KKTC Uyruklu",E451)),"EVET","HAYIR"),"")</f>
        <v/>
      </c>
      <c r="G451">
        <f>A451*N(DATA!E452)</f>
        <v>0</v>
      </c>
      <c r="H451">
        <f>A451*N(DATA!F452)</f>
        <v>0</v>
      </c>
      <c r="I451">
        <f>A451*N(DATA!G452)</f>
        <v>0</v>
      </c>
      <c r="J451">
        <f>A451*N(DATA!H452)</f>
        <v>0</v>
      </c>
      <c r="K451">
        <f t="shared" ref="K451:K514" si="70">G451+I451</f>
        <v>0</v>
      </c>
      <c r="L451">
        <f t="shared" ref="L451:L514" si="71">H451+J451</f>
        <v>0</v>
      </c>
      <c r="M451">
        <f t="shared" ref="M451:M514" si="72">MAX(0,K451-L451)</f>
        <v>0</v>
      </c>
      <c r="N451">
        <f t="shared" si="68"/>
        <v>0</v>
      </c>
      <c r="O451">
        <f t="shared" ref="O451:O514" si="73">N451*(K451&gt;0)*(L451&gt;=K451)</f>
        <v>0</v>
      </c>
      <c r="P451">
        <f t="shared" ref="P451:P514" si="74">N451*(K451&gt;0)*(L451=0)</f>
        <v>0</v>
      </c>
      <c r="Q451">
        <f t="shared" ref="Q451:Q514" si="75">N451*(F451="EVET")</f>
        <v>0</v>
      </c>
      <c r="R451" t="str">
        <f t="shared" ref="R451:R514" si="76">IF(D451="","",SUBSTITUTE(SUBSTITUTE(SUBSTITUTE(SUBSTITUTE(SUBSTITUTE(SUBSTITUTE(D451,"İKTİSADİ VE İDARİ BİLİMLER FAKÜLTESİ","İİBF"),"ORGANİZE SANAYİ BÖLGESİ","OSB"),"MESLEK YÜKSEKOKULU","MYO"),"UYGULAMALI BİLİMLER","UB"),"FAKÜLTESİ","FAK."),"YÜKSEKOKULU","YO"))</f>
        <v/>
      </c>
    </row>
    <row r="452" spans="1:18" x14ac:dyDescent="0.35">
      <c r="A452">
        <f>IF(AND(DATA!A453&lt;&gt;"",TRIM(DATA!D453)&lt;&gt;""),1,0)</f>
        <v>0</v>
      </c>
      <c r="B452" t="str">
        <f>IF(A452=1,DATA!A453,"")</f>
        <v/>
      </c>
      <c r="C452" t="str">
        <f>IF(A452=1,TRIM(DATA!B453),"")</f>
        <v/>
      </c>
      <c r="D452" t="str">
        <f>IF(A452=1,TRIM(DATA!C453),"")</f>
        <v/>
      </c>
      <c r="E452" t="str">
        <f>IF(A452=1,TRIM(DATA!D453),"")</f>
        <v/>
      </c>
      <c r="F452" t="str">
        <f t="shared" si="69"/>
        <v/>
      </c>
      <c r="G452">
        <f>A452*N(DATA!E453)</f>
        <v>0</v>
      </c>
      <c r="H452">
        <f>A452*N(DATA!F453)</f>
        <v>0</v>
      </c>
      <c r="I452">
        <f>A452*N(DATA!G453)</f>
        <v>0</v>
      </c>
      <c r="J452">
        <f>A452*N(DATA!H453)</f>
        <v>0</v>
      </c>
      <c r="K452">
        <f t="shared" si="70"/>
        <v>0</v>
      </c>
      <c r="L452">
        <f t="shared" si="71"/>
        <v>0</v>
      </c>
      <c r="M452">
        <f t="shared" si="72"/>
        <v>0</v>
      </c>
      <c r="N452">
        <f t="shared" si="68"/>
        <v>0</v>
      </c>
      <c r="O452">
        <f t="shared" si="73"/>
        <v>0</v>
      </c>
      <c r="P452">
        <f t="shared" si="74"/>
        <v>0</v>
      </c>
      <c r="Q452">
        <f t="shared" si="75"/>
        <v>0</v>
      </c>
      <c r="R452" t="str">
        <f t="shared" si="76"/>
        <v/>
      </c>
    </row>
    <row r="453" spans="1:18" x14ac:dyDescent="0.35">
      <c r="A453">
        <f>IF(AND(DATA!A454&lt;&gt;"",TRIM(DATA!D454)&lt;&gt;""),1,0)</f>
        <v>0</v>
      </c>
      <c r="B453" t="str">
        <f>IF(A453=1,DATA!A454,"")</f>
        <v/>
      </c>
      <c r="C453" t="str">
        <f>IF(A453=1,TRIM(DATA!B454),"")</f>
        <v/>
      </c>
      <c r="D453" t="str">
        <f>IF(A453=1,TRIM(DATA!C454),"")</f>
        <v/>
      </c>
      <c r="E453" t="str">
        <f>IF(A453=1,TRIM(DATA!D454),"")</f>
        <v/>
      </c>
      <c r="F453" t="str">
        <f t="shared" si="69"/>
        <v/>
      </c>
      <c r="G453">
        <f>A453*N(DATA!E454)</f>
        <v>0</v>
      </c>
      <c r="H453">
        <f>A453*N(DATA!F454)</f>
        <v>0</v>
      </c>
      <c r="I453">
        <f>A453*N(DATA!G454)</f>
        <v>0</v>
      </c>
      <c r="J453">
        <f>A453*N(DATA!H454)</f>
        <v>0</v>
      </c>
      <c r="K453">
        <f t="shared" si="70"/>
        <v>0</v>
      </c>
      <c r="L453">
        <f t="shared" si="71"/>
        <v>0</v>
      </c>
      <c r="M453">
        <f t="shared" si="72"/>
        <v>0</v>
      </c>
      <c r="N453">
        <f t="shared" si="68"/>
        <v>0</v>
      </c>
      <c r="O453">
        <f t="shared" si="73"/>
        <v>0</v>
      </c>
      <c r="P453">
        <f t="shared" si="74"/>
        <v>0</v>
      </c>
      <c r="Q453">
        <f t="shared" si="75"/>
        <v>0</v>
      </c>
      <c r="R453" t="str">
        <f t="shared" si="76"/>
        <v/>
      </c>
    </row>
    <row r="454" spans="1:18" x14ac:dyDescent="0.35">
      <c r="A454">
        <f>IF(AND(DATA!A455&lt;&gt;"",TRIM(DATA!D455)&lt;&gt;""),1,0)</f>
        <v>0</v>
      </c>
      <c r="B454" t="str">
        <f>IF(A454=1,DATA!A455,"")</f>
        <v/>
      </c>
      <c r="C454" t="str">
        <f>IF(A454=1,TRIM(DATA!B455),"")</f>
        <v/>
      </c>
      <c r="D454" t="str">
        <f>IF(A454=1,TRIM(DATA!C455),"")</f>
        <v/>
      </c>
      <c r="E454" t="str">
        <f>IF(A454=1,TRIM(DATA!D455),"")</f>
        <v/>
      </c>
      <c r="F454" t="str">
        <f t="shared" si="69"/>
        <v/>
      </c>
      <c r="G454">
        <f>A454*N(DATA!E455)</f>
        <v>0</v>
      </c>
      <c r="H454">
        <f>A454*N(DATA!F455)</f>
        <v>0</v>
      </c>
      <c r="I454">
        <f>A454*N(DATA!G455)</f>
        <v>0</v>
      </c>
      <c r="J454">
        <f>A454*N(DATA!H455)</f>
        <v>0</v>
      </c>
      <c r="K454">
        <f t="shared" si="70"/>
        <v>0</v>
      </c>
      <c r="L454">
        <f t="shared" si="71"/>
        <v>0</v>
      </c>
      <c r="M454">
        <f t="shared" si="72"/>
        <v>0</v>
      </c>
      <c r="N454">
        <f t="shared" si="68"/>
        <v>0</v>
      </c>
      <c r="O454">
        <f t="shared" si="73"/>
        <v>0</v>
      </c>
      <c r="P454">
        <f t="shared" si="74"/>
        <v>0</v>
      </c>
      <c r="Q454">
        <f t="shared" si="75"/>
        <v>0</v>
      </c>
      <c r="R454" t="str">
        <f t="shared" si="76"/>
        <v/>
      </c>
    </row>
    <row r="455" spans="1:18" x14ac:dyDescent="0.35">
      <c r="A455">
        <f>IF(AND(DATA!A456&lt;&gt;"",TRIM(DATA!D456)&lt;&gt;""),1,0)</f>
        <v>0</v>
      </c>
      <c r="B455" t="str">
        <f>IF(A455=1,DATA!A456,"")</f>
        <v/>
      </c>
      <c r="C455" t="str">
        <f>IF(A455=1,TRIM(DATA!B456),"")</f>
        <v/>
      </c>
      <c r="D455" t="str">
        <f>IF(A455=1,TRIM(DATA!C456),"")</f>
        <v/>
      </c>
      <c r="E455" t="str">
        <f>IF(A455=1,TRIM(DATA!D456),"")</f>
        <v/>
      </c>
      <c r="F455" t="str">
        <f t="shared" si="69"/>
        <v/>
      </c>
      <c r="G455">
        <f>A455*N(DATA!E456)</f>
        <v>0</v>
      </c>
      <c r="H455">
        <f>A455*N(DATA!F456)</f>
        <v>0</v>
      </c>
      <c r="I455">
        <f>A455*N(DATA!G456)</f>
        <v>0</v>
      </c>
      <c r="J455">
        <f>A455*N(DATA!H456)</f>
        <v>0</v>
      </c>
      <c r="K455">
        <f t="shared" si="70"/>
        <v>0</v>
      </c>
      <c r="L455">
        <f t="shared" si="71"/>
        <v>0</v>
      </c>
      <c r="M455">
        <f t="shared" si="72"/>
        <v>0</v>
      </c>
      <c r="N455">
        <f t="shared" si="68"/>
        <v>0</v>
      </c>
      <c r="O455">
        <f t="shared" si="73"/>
        <v>0</v>
      </c>
      <c r="P455">
        <f t="shared" si="74"/>
        <v>0</v>
      </c>
      <c r="Q455">
        <f t="shared" si="75"/>
        <v>0</v>
      </c>
      <c r="R455" t="str">
        <f t="shared" si="76"/>
        <v/>
      </c>
    </row>
    <row r="456" spans="1:18" x14ac:dyDescent="0.35">
      <c r="A456">
        <f>IF(AND(DATA!A457&lt;&gt;"",TRIM(DATA!D457)&lt;&gt;""),1,0)</f>
        <v>0</v>
      </c>
      <c r="B456" t="str">
        <f>IF(A456=1,DATA!A457,"")</f>
        <v/>
      </c>
      <c r="C456" t="str">
        <f>IF(A456=1,TRIM(DATA!B457),"")</f>
        <v/>
      </c>
      <c r="D456" t="str">
        <f>IF(A456=1,TRIM(DATA!C457),"")</f>
        <v/>
      </c>
      <c r="E456" t="str">
        <f>IF(A456=1,TRIM(DATA!D457),"")</f>
        <v/>
      </c>
      <c r="F456" t="str">
        <f t="shared" si="69"/>
        <v/>
      </c>
      <c r="G456">
        <f>A456*N(DATA!E457)</f>
        <v>0</v>
      </c>
      <c r="H456">
        <f>A456*N(DATA!F457)</f>
        <v>0</v>
      </c>
      <c r="I456">
        <f>A456*N(DATA!G457)</f>
        <v>0</v>
      </c>
      <c r="J456">
        <f>A456*N(DATA!H457)</f>
        <v>0</v>
      </c>
      <c r="K456">
        <f t="shared" si="70"/>
        <v>0</v>
      </c>
      <c r="L456">
        <f t="shared" si="71"/>
        <v>0</v>
      </c>
      <c r="M456">
        <f t="shared" si="72"/>
        <v>0</v>
      </c>
      <c r="N456">
        <f t="shared" si="68"/>
        <v>0</v>
      </c>
      <c r="O456">
        <f t="shared" si="73"/>
        <v>0</v>
      </c>
      <c r="P456">
        <f t="shared" si="74"/>
        <v>0</v>
      </c>
      <c r="Q456">
        <f t="shared" si="75"/>
        <v>0</v>
      </c>
      <c r="R456" t="str">
        <f t="shared" si="76"/>
        <v/>
      </c>
    </row>
    <row r="457" spans="1:18" x14ac:dyDescent="0.35">
      <c r="A457">
        <f>IF(AND(DATA!A458&lt;&gt;"",TRIM(DATA!D458)&lt;&gt;""),1,0)</f>
        <v>0</v>
      </c>
      <c r="B457" t="str">
        <f>IF(A457=1,DATA!A458,"")</f>
        <v/>
      </c>
      <c r="C457" t="str">
        <f>IF(A457=1,TRIM(DATA!B458),"")</f>
        <v/>
      </c>
      <c r="D457" t="str">
        <f>IF(A457=1,TRIM(DATA!C458),"")</f>
        <v/>
      </c>
      <c r="E457" t="str">
        <f>IF(A457=1,TRIM(DATA!D458),"")</f>
        <v/>
      </c>
      <c r="F457" t="str">
        <f t="shared" si="69"/>
        <v/>
      </c>
      <c r="G457">
        <f>A457*N(DATA!E458)</f>
        <v>0</v>
      </c>
      <c r="H457">
        <f>A457*N(DATA!F458)</f>
        <v>0</v>
      </c>
      <c r="I457">
        <f>A457*N(DATA!G458)</f>
        <v>0</v>
      </c>
      <c r="J457">
        <f>A457*N(DATA!H458)</f>
        <v>0</v>
      </c>
      <c r="K457">
        <f t="shared" si="70"/>
        <v>0</v>
      </c>
      <c r="L457">
        <f t="shared" si="71"/>
        <v>0</v>
      </c>
      <c r="M457">
        <f t="shared" si="72"/>
        <v>0</v>
      </c>
      <c r="N457">
        <f t="shared" si="68"/>
        <v>0</v>
      </c>
      <c r="O457">
        <f t="shared" si="73"/>
        <v>0</v>
      </c>
      <c r="P457">
        <f t="shared" si="74"/>
        <v>0</v>
      </c>
      <c r="Q457">
        <f t="shared" si="75"/>
        <v>0</v>
      </c>
      <c r="R457" t="str">
        <f t="shared" si="76"/>
        <v/>
      </c>
    </row>
    <row r="458" spans="1:18" x14ac:dyDescent="0.35">
      <c r="A458">
        <f>IF(AND(DATA!A459&lt;&gt;"",TRIM(DATA!D459)&lt;&gt;""),1,0)</f>
        <v>0</v>
      </c>
      <c r="B458" t="str">
        <f>IF(A458=1,DATA!A459,"")</f>
        <v/>
      </c>
      <c r="C458" t="str">
        <f>IF(A458=1,TRIM(DATA!B459),"")</f>
        <v/>
      </c>
      <c r="D458" t="str">
        <f>IF(A458=1,TRIM(DATA!C459),"")</f>
        <v/>
      </c>
      <c r="E458" t="str">
        <f>IF(A458=1,TRIM(DATA!D459),"")</f>
        <v/>
      </c>
      <c r="F458" t="str">
        <f t="shared" si="69"/>
        <v/>
      </c>
      <c r="G458">
        <f>A458*N(DATA!E459)</f>
        <v>0</v>
      </c>
      <c r="H458">
        <f>A458*N(DATA!F459)</f>
        <v>0</v>
      </c>
      <c r="I458">
        <f>A458*N(DATA!G459)</f>
        <v>0</v>
      </c>
      <c r="J458">
        <f>A458*N(DATA!H459)</f>
        <v>0</v>
      </c>
      <c r="K458">
        <f t="shared" si="70"/>
        <v>0</v>
      </c>
      <c r="L458">
        <f t="shared" si="71"/>
        <v>0</v>
      </c>
      <c r="M458">
        <f t="shared" si="72"/>
        <v>0</v>
      </c>
      <c r="N458">
        <f t="shared" si="68"/>
        <v>0</v>
      </c>
      <c r="O458">
        <f t="shared" si="73"/>
        <v>0</v>
      </c>
      <c r="P458">
        <f t="shared" si="74"/>
        <v>0</v>
      </c>
      <c r="Q458">
        <f t="shared" si="75"/>
        <v>0</v>
      </c>
      <c r="R458" t="str">
        <f t="shared" si="76"/>
        <v/>
      </c>
    </row>
    <row r="459" spans="1:18" x14ac:dyDescent="0.35">
      <c r="A459">
        <f>IF(AND(DATA!A460&lt;&gt;"",TRIM(DATA!D460)&lt;&gt;""),1,0)</f>
        <v>0</v>
      </c>
      <c r="B459" t="str">
        <f>IF(A459=1,DATA!A460,"")</f>
        <v/>
      </c>
      <c r="C459" t="str">
        <f>IF(A459=1,TRIM(DATA!B460),"")</f>
        <v/>
      </c>
      <c r="D459" t="str">
        <f>IF(A459=1,TRIM(DATA!C460),"")</f>
        <v/>
      </c>
      <c r="E459" t="str">
        <f>IF(A459=1,TRIM(DATA!D460),"")</f>
        <v/>
      </c>
      <c r="F459" t="str">
        <f t="shared" si="69"/>
        <v/>
      </c>
      <c r="G459">
        <f>A459*N(DATA!E460)</f>
        <v>0</v>
      </c>
      <c r="H459">
        <f>A459*N(DATA!F460)</f>
        <v>0</v>
      </c>
      <c r="I459">
        <f>A459*N(DATA!G460)</f>
        <v>0</v>
      </c>
      <c r="J459">
        <f>A459*N(DATA!H460)</f>
        <v>0</v>
      </c>
      <c r="K459">
        <f t="shared" si="70"/>
        <v>0</v>
      </c>
      <c r="L459">
        <f t="shared" si="71"/>
        <v>0</v>
      </c>
      <c r="M459">
        <f t="shared" si="72"/>
        <v>0</v>
      </c>
      <c r="N459">
        <f t="shared" si="68"/>
        <v>0</v>
      </c>
      <c r="O459">
        <f t="shared" si="73"/>
        <v>0</v>
      </c>
      <c r="P459">
        <f t="shared" si="74"/>
        <v>0</v>
      </c>
      <c r="Q459">
        <f t="shared" si="75"/>
        <v>0</v>
      </c>
      <c r="R459" t="str">
        <f t="shared" si="76"/>
        <v/>
      </c>
    </row>
    <row r="460" spans="1:18" x14ac:dyDescent="0.35">
      <c r="A460">
        <f>IF(AND(DATA!A461&lt;&gt;"",TRIM(DATA!D461)&lt;&gt;""),1,0)</f>
        <v>0</v>
      </c>
      <c r="B460" t="str">
        <f>IF(A460=1,DATA!A461,"")</f>
        <v/>
      </c>
      <c r="C460" t="str">
        <f>IF(A460=1,TRIM(DATA!B461),"")</f>
        <v/>
      </c>
      <c r="D460" t="str">
        <f>IF(A460=1,TRIM(DATA!C461),"")</f>
        <v/>
      </c>
      <c r="E460" t="str">
        <f>IF(A460=1,TRIM(DATA!D461),"")</f>
        <v/>
      </c>
      <c r="F460" t="str">
        <f t="shared" si="69"/>
        <v/>
      </c>
      <c r="G460">
        <f>A460*N(DATA!E461)</f>
        <v>0</v>
      </c>
      <c r="H460">
        <f>A460*N(DATA!F461)</f>
        <v>0</v>
      </c>
      <c r="I460">
        <f>A460*N(DATA!G461)</f>
        <v>0</v>
      </c>
      <c r="J460">
        <f>A460*N(DATA!H461)</f>
        <v>0</v>
      </c>
      <c r="K460">
        <f t="shared" si="70"/>
        <v>0</v>
      </c>
      <c r="L460">
        <f t="shared" si="71"/>
        <v>0</v>
      </c>
      <c r="M460">
        <f t="shared" si="72"/>
        <v>0</v>
      </c>
      <c r="N460">
        <f t="shared" si="68"/>
        <v>0</v>
      </c>
      <c r="O460">
        <f t="shared" si="73"/>
        <v>0</v>
      </c>
      <c r="P460">
        <f t="shared" si="74"/>
        <v>0</v>
      </c>
      <c r="Q460">
        <f t="shared" si="75"/>
        <v>0</v>
      </c>
      <c r="R460" t="str">
        <f t="shared" si="76"/>
        <v/>
      </c>
    </row>
    <row r="461" spans="1:18" x14ac:dyDescent="0.35">
      <c r="A461">
        <f>IF(AND(DATA!A462&lt;&gt;"",TRIM(DATA!D462)&lt;&gt;""),1,0)</f>
        <v>0</v>
      </c>
      <c r="B461" t="str">
        <f>IF(A461=1,DATA!A462,"")</f>
        <v/>
      </c>
      <c r="C461" t="str">
        <f>IF(A461=1,TRIM(DATA!B462),"")</f>
        <v/>
      </c>
      <c r="D461" t="str">
        <f>IF(A461=1,TRIM(DATA!C462),"")</f>
        <v/>
      </c>
      <c r="E461" t="str">
        <f>IF(A461=1,TRIM(DATA!D462),"")</f>
        <v/>
      </c>
      <c r="F461" t="str">
        <f t="shared" si="69"/>
        <v/>
      </c>
      <c r="G461">
        <f>A461*N(DATA!E462)</f>
        <v>0</v>
      </c>
      <c r="H461">
        <f>A461*N(DATA!F462)</f>
        <v>0</v>
      </c>
      <c r="I461">
        <f>A461*N(DATA!G462)</f>
        <v>0</v>
      </c>
      <c r="J461">
        <f>A461*N(DATA!H462)</f>
        <v>0</v>
      </c>
      <c r="K461">
        <f t="shared" si="70"/>
        <v>0</v>
      </c>
      <c r="L461">
        <f t="shared" si="71"/>
        <v>0</v>
      </c>
      <c r="M461">
        <f t="shared" si="72"/>
        <v>0</v>
      </c>
      <c r="N461">
        <f t="shared" si="68"/>
        <v>0</v>
      </c>
      <c r="O461">
        <f t="shared" si="73"/>
        <v>0</v>
      </c>
      <c r="P461">
        <f t="shared" si="74"/>
        <v>0</v>
      </c>
      <c r="Q461">
        <f t="shared" si="75"/>
        <v>0</v>
      </c>
      <c r="R461" t="str">
        <f t="shared" si="76"/>
        <v/>
      </c>
    </row>
    <row r="462" spans="1:18" x14ac:dyDescent="0.35">
      <c r="A462">
        <f>IF(AND(DATA!A463&lt;&gt;"",TRIM(DATA!D463)&lt;&gt;""),1,0)</f>
        <v>0</v>
      </c>
      <c r="B462" t="str">
        <f>IF(A462=1,DATA!A463,"")</f>
        <v/>
      </c>
      <c r="C462" t="str">
        <f>IF(A462=1,TRIM(DATA!B463),"")</f>
        <v/>
      </c>
      <c r="D462" t="str">
        <f>IF(A462=1,TRIM(DATA!C463),"")</f>
        <v/>
      </c>
      <c r="E462" t="str">
        <f>IF(A462=1,TRIM(DATA!D463),"")</f>
        <v/>
      </c>
      <c r="F462" t="str">
        <f t="shared" si="69"/>
        <v/>
      </c>
      <c r="G462">
        <f>A462*N(DATA!E463)</f>
        <v>0</v>
      </c>
      <c r="H462">
        <f>A462*N(DATA!F463)</f>
        <v>0</v>
      </c>
      <c r="I462">
        <f>A462*N(DATA!G463)</f>
        <v>0</v>
      </c>
      <c r="J462">
        <f>A462*N(DATA!H463)</f>
        <v>0</v>
      </c>
      <c r="K462">
        <f t="shared" si="70"/>
        <v>0</v>
      </c>
      <c r="L462">
        <f t="shared" si="71"/>
        <v>0</v>
      </c>
      <c r="M462">
        <f t="shared" si="72"/>
        <v>0</v>
      </c>
      <c r="N462">
        <f t="shared" si="68"/>
        <v>0</v>
      </c>
      <c r="O462">
        <f t="shared" si="73"/>
        <v>0</v>
      </c>
      <c r="P462">
        <f t="shared" si="74"/>
        <v>0</v>
      </c>
      <c r="Q462">
        <f t="shared" si="75"/>
        <v>0</v>
      </c>
      <c r="R462" t="str">
        <f t="shared" si="76"/>
        <v/>
      </c>
    </row>
    <row r="463" spans="1:18" x14ac:dyDescent="0.35">
      <c r="A463">
        <f>IF(AND(DATA!A464&lt;&gt;"",TRIM(DATA!D464)&lt;&gt;""),1,0)</f>
        <v>0</v>
      </c>
      <c r="B463" t="str">
        <f>IF(A463=1,DATA!A464,"")</f>
        <v/>
      </c>
      <c r="C463" t="str">
        <f>IF(A463=1,TRIM(DATA!B464),"")</f>
        <v/>
      </c>
      <c r="D463" t="str">
        <f>IF(A463=1,TRIM(DATA!C464),"")</f>
        <v/>
      </c>
      <c r="E463" t="str">
        <f>IF(A463=1,TRIM(DATA!D464),"")</f>
        <v/>
      </c>
      <c r="F463" t="str">
        <f t="shared" si="69"/>
        <v/>
      </c>
      <c r="G463">
        <f>A463*N(DATA!E464)</f>
        <v>0</v>
      </c>
      <c r="H463">
        <f>A463*N(DATA!F464)</f>
        <v>0</v>
      </c>
      <c r="I463">
        <f>A463*N(DATA!G464)</f>
        <v>0</v>
      </c>
      <c r="J463">
        <f>A463*N(DATA!H464)</f>
        <v>0</v>
      </c>
      <c r="K463">
        <f t="shared" si="70"/>
        <v>0</v>
      </c>
      <c r="L463">
        <f t="shared" si="71"/>
        <v>0</v>
      </c>
      <c r="M463">
        <f t="shared" si="72"/>
        <v>0</v>
      </c>
      <c r="N463">
        <f t="shared" si="68"/>
        <v>0</v>
      </c>
      <c r="O463">
        <f t="shared" si="73"/>
        <v>0</v>
      </c>
      <c r="P463">
        <f t="shared" si="74"/>
        <v>0</v>
      </c>
      <c r="Q463">
        <f t="shared" si="75"/>
        <v>0</v>
      </c>
      <c r="R463" t="str">
        <f t="shared" si="76"/>
        <v/>
      </c>
    </row>
    <row r="464" spans="1:18" x14ac:dyDescent="0.35">
      <c r="A464">
        <f>IF(AND(DATA!A465&lt;&gt;"",TRIM(DATA!D465)&lt;&gt;""),1,0)</f>
        <v>0</v>
      </c>
      <c r="B464" t="str">
        <f>IF(A464=1,DATA!A465,"")</f>
        <v/>
      </c>
      <c r="C464" t="str">
        <f>IF(A464=1,TRIM(DATA!B465),"")</f>
        <v/>
      </c>
      <c r="D464" t="str">
        <f>IF(A464=1,TRIM(DATA!C465),"")</f>
        <v/>
      </c>
      <c r="E464" t="str">
        <f>IF(A464=1,TRIM(DATA!D465),"")</f>
        <v/>
      </c>
      <c r="F464" t="str">
        <f t="shared" si="69"/>
        <v/>
      </c>
      <c r="G464">
        <f>A464*N(DATA!E465)</f>
        <v>0</v>
      </c>
      <c r="H464">
        <f>A464*N(DATA!F465)</f>
        <v>0</v>
      </c>
      <c r="I464">
        <f>A464*N(DATA!G465)</f>
        <v>0</v>
      </c>
      <c r="J464">
        <f>A464*N(DATA!H465)</f>
        <v>0</v>
      </c>
      <c r="K464">
        <f t="shared" si="70"/>
        <v>0</v>
      </c>
      <c r="L464">
        <f t="shared" si="71"/>
        <v>0</v>
      </c>
      <c r="M464">
        <f t="shared" si="72"/>
        <v>0</v>
      </c>
      <c r="N464">
        <f t="shared" si="68"/>
        <v>0</v>
      </c>
      <c r="O464">
        <f t="shared" si="73"/>
        <v>0</v>
      </c>
      <c r="P464">
        <f t="shared" si="74"/>
        <v>0</v>
      </c>
      <c r="Q464">
        <f t="shared" si="75"/>
        <v>0</v>
      </c>
      <c r="R464" t="str">
        <f t="shared" si="76"/>
        <v/>
      </c>
    </row>
    <row r="465" spans="1:18" x14ac:dyDescent="0.35">
      <c r="A465">
        <f>IF(AND(DATA!A466&lt;&gt;"",TRIM(DATA!D466)&lt;&gt;""),1,0)</f>
        <v>0</v>
      </c>
      <c r="B465" t="str">
        <f>IF(A465=1,DATA!A466,"")</f>
        <v/>
      </c>
      <c r="C465" t="str">
        <f>IF(A465=1,TRIM(DATA!B466),"")</f>
        <v/>
      </c>
      <c r="D465" t="str">
        <f>IF(A465=1,TRIM(DATA!C466),"")</f>
        <v/>
      </c>
      <c r="E465" t="str">
        <f>IF(A465=1,TRIM(DATA!D466),"")</f>
        <v/>
      </c>
      <c r="F465" t="str">
        <f t="shared" si="69"/>
        <v/>
      </c>
      <c r="G465">
        <f>A465*N(DATA!E466)</f>
        <v>0</v>
      </c>
      <c r="H465">
        <f>A465*N(DATA!F466)</f>
        <v>0</v>
      </c>
      <c r="I465">
        <f>A465*N(DATA!G466)</f>
        <v>0</v>
      </c>
      <c r="J465">
        <f>A465*N(DATA!H466)</f>
        <v>0</v>
      </c>
      <c r="K465">
        <f t="shared" si="70"/>
        <v>0</v>
      </c>
      <c r="L465">
        <f t="shared" si="71"/>
        <v>0</v>
      </c>
      <c r="M465">
        <f t="shared" si="72"/>
        <v>0</v>
      </c>
      <c r="N465">
        <f t="shared" si="68"/>
        <v>0</v>
      </c>
      <c r="O465">
        <f t="shared" si="73"/>
        <v>0</v>
      </c>
      <c r="P465">
        <f t="shared" si="74"/>
        <v>0</v>
      </c>
      <c r="Q465">
        <f t="shared" si="75"/>
        <v>0</v>
      </c>
      <c r="R465" t="str">
        <f t="shared" si="76"/>
        <v/>
      </c>
    </row>
    <row r="466" spans="1:18" x14ac:dyDescent="0.35">
      <c r="A466">
        <f>IF(AND(DATA!A467&lt;&gt;"",TRIM(DATA!D467)&lt;&gt;""),1,0)</f>
        <v>0</v>
      </c>
      <c r="B466" t="str">
        <f>IF(A466=1,DATA!A467,"")</f>
        <v/>
      </c>
      <c r="C466" t="str">
        <f>IF(A466=1,TRIM(DATA!B467),"")</f>
        <v/>
      </c>
      <c r="D466" t="str">
        <f>IF(A466=1,TRIM(DATA!C467),"")</f>
        <v/>
      </c>
      <c r="E466" t="str">
        <f>IF(A466=1,TRIM(DATA!D467),"")</f>
        <v/>
      </c>
      <c r="F466" t="str">
        <f t="shared" si="69"/>
        <v/>
      </c>
      <c r="G466">
        <f>A466*N(DATA!E467)</f>
        <v>0</v>
      </c>
      <c r="H466">
        <f>A466*N(DATA!F467)</f>
        <v>0</v>
      </c>
      <c r="I466">
        <f>A466*N(DATA!G467)</f>
        <v>0</v>
      </c>
      <c r="J466">
        <f>A466*N(DATA!H467)</f>
        <v>0</v>
      </c>
      <c r="K466">
        <f t="shared" si="70"/>
        <v>0</v>
      </c>
      <c r="L466">
        <f t="shared" si="71"/>
        <v>0</v>
      </c>
      <c r="M466">
        <f t="shared" si="72"/>
        <v>0</v>
      </c>
      <c r="N466">
        <f t="shared" si="68"/>
        <v>0</v>
      </c>
      <c r="O466">
        <f t="shared" si="73"/>
        <v>0</v>
      </c>
      <c r="P466">
        <f t="shared" si="74"/>
        <v>0</v>
      </c>
      <c r="Q466">
        <f t="shared" si="75"/>
        <v>0</v>
      </c>
      <c r="R466" t="str">
        <f t="shared" si="76"/>
        <v/>
      </c>
    </row>
    <row r="467" spans="1:18" x14ac:dyDescent="0.35">
      <c r="A467">
        <f>IF(AND(DATA!A468&lt;&gt;"",TRIM(DATA!D468)&lt;&gt;""),1,0)</f>
        <v>0</v>
      </c>
      <c r="B467" t="str">
        <f>IF(A467=1,DATA!A468,"")</f>
        <v/>
      </c>
      <c r="C467" t="str">
        <f>IF(A467=1,TRIM(DATA!B468),"")</f>
        <v/>
      </c>
      <c r="D467" t="str">
        <f>IF(A467=1,TRIM(DATA!C468),"")</f>
        <v/>
      </c>
      <c r="E467" t="str">
        <f>IF(A467=1,TRIM(DATA!D468),"")</f>
        <v/>
      </c>
      <c r="F467" t="str">
        <f t="shared" si="69"/>
        <v/>
      </c>
      <c r="G467">
        <f>A467*N(DATA!E468)</f>
        <v>0</v>
      </c>
      <c r="H467">
        <f>A467*N(DATA!F468)</f>
        <v>0</v>
      </c>
      <c r="I467">
        <f>A467*N(DATA!G468)</f>
        <v>0</v>
      </c>
      <c r="J467">
        <f>A467*N(DATA!H468)</f>
        <v>0</v>
      </c>
      <c r="K467">
        <f t="shared" si="70"/>
        <v>0</v>
      </c>
      <c r="L467">
        <f t="shared" si="71"/>
        <v>0</v>
      </c>
      <c r="M467">
        <f t="shared" si="72"/>
        <v>0</v>
      </c>
      <c r="N467">
        <f t="shared" si="68"/>
        <v>0</v>
      </c>
      <c r="O467">
        <f t="shared" si="73"/>
        <v>0</v>
      </c>
      <c r="P467">
        <f t="shared" si="74"/>
        <v>0</v>
      </c>
      <c r="Q467">
        <f t="shared" si="75"/>
        <v>0</v>
      </c>
      <c r="R467" t="str">
        <f t="shared" si="76"/>
        <v/>
      </c>
    </row>
    <row r="468" spans="1:18" x14ac:dyDescent="0.35">
      <c r="A468">
        <f>IF(AND(DATA!A469&lt;&gt;"",TRIM(DATA!D469)&lt;&gt;""),1,0)</f>
        <v>0</v>
      </c>
      <c r="B468" t="str">
        <f>IF(A468=1,DATA!A469,"")</f>
        <v/>
      </c>
      <c r="C468" t="str">
        <f>IF(A468=1,TRIM(DATA!B469),"")</f>
        <v/>
      </c>
      <c r="D468" t="str">
        <f>IF(A468=1,TRIM(DATA!C469),"")</f>
        <v/>
      </c>
      <c r="E468" t="str">
        <f>IF(A468=1,TRIM(DATA!D469),"")</f>
        <v/>
      </c>
      <c r="F468" t="str">
        <f t="shared" si="69"/>
        <v/>
      </c>
      <c r="G468">
        <f>A468*N(DATA!E469)</f>
        <v>0</v>
      </c>
      <c r="H468">
        <f>A468*N(DATA!F469)</f>
        <v>0</v>
      </c>
      <c r="I468">
        <f>A468*N(DATA!G469)</f>
        <v>0</v>
      </c>
      <c r="J468">
        <f>A468*N(DATA!H469)</f>
        <v>0</v>
      </c>
      <c r="K468">
        <f t="shared" si="70"/>
        <v>0</v>
      </c>
      <c r="L468">
        <f t="shared" si="71"/>
        <v>0</v>
      </c>
      <c r="M468">
        <f t="shared" si="72"/>
        <v>0</v>
      </c>
      <c r="N468">
        <f t="shared" si="68"/>
        <v>0</v>
      </c>
      <c r="O468">
        <f t="shared" si="73"/>
        <v>0</v>
      </c>
      <c r="P468">
        <f t="shared" si="74"/>
        <v>0</v>
      </c>
      <c r="Q468">
        <f t="shared" si="75"/>
        <v>0</v>
      </c>
      <c r="R468" t="str">
        <f t="shared" si="76"/>
        <v/>
      </c>
    </row>
    <row r="469" spans="1:18" x14ac:dyDescent="0.35">
      <c r="A469">
        <f>IF(AND(DATA!A470&lt;&gt;"",TRIM(DATA!D470)&lt;&gt;""),1,0)</f>
        <v>0</v>
      </c>
      <c r="B469" t="str">
        <f>IF(A469=1,DATA!A470,"")</f>
        <v/>
      </c>
      <c r="C469" t="str">
        <f>IF(A469=1,TRIM(DATA!B470),"")</f>
        <v/>
      </c>
      <c r="D469" t="str">
        <f>IF(A469=1,TRIM(DATA!C470),"")</f>
        <v/>
      </c>
      <c r="E469" t="str">
        <f>IF(A469=1,TRIM(DATA!D470),"")</f>
        <v/>
      </c>
      <c r="F469" t="str">
        <f t="shared" si="69"/>
        <v/>
      </c>
      <c r="G469">
        <f>A469*N(DATA!E470)</f>
        <v>0</v>
      </c>
      <c r="H469">
        <f>A469*N(DATA!F470)</f>
        <v>0</v>
      </c>
      <c r="I469">
        <f>A469*N(DATA!G470)</f>
        <v>0</v>
      </c>
      <c r="J469">
        <f>A469*N(DATA!H470)</f>
        <v>0</v>
      </c>
      <c r="K469">
        <f t="shared" si="70"/>
        <v>0</v>
      </c>
      <c r="L469">
        <f t="shared" si="71"/>
        <v>0</v>
      </c>
      <c r="M469">
        <f t="shared" si="72"/>
        <v>0</v>
      </c>
      <c r="N469">
        <f t="shared" si="68"/>
        <v>0</v>
      </c>
      <c r="O469">
        <f t="shared" si="73"/>
        <v>0</v>
      </c>
      <c r="P469">
        <f t="shared" si="74"/>
        <v>0</v>
      </c>
      <c r="Q469">
        <f t="shared" si="75"/>
        <v>0</v>
      </c>
      <c r="R469" t="str">
        <f t="shared" si="76"/>
        <v/>
      </c>
    </row>
    <row r="470" spans="1:18" x14ac:dyDescent="0.35">
      <c r="A470">
        <f>IF(AND(DATA!A471&lt;&gt;"",TRIM(DATA!D471)&lt;&gt;""),1,0)</f>
        <v>0</v>
      </c>
      <c r="B470" t="str">
        <f>IF(A470=1,DATA!A471,"")</f>
        <v/>
      </c>
      <c r="C470" t="str">
        <f>IF(A470=1,TRIM(DATA!B471),"")</f>
        <v/>
      </c>
      <c r="D470" t="str">
        <f>IF(A470=1,TRIM(DATA!C471),"")</f>
        <v/>
      </c>
      <c r="E470" t="str">
        <f>IF(A470=1,TRIM(DATA!D471),"")</f>
        <v/>
      </c>
      <c r="F470" t="str">
        <f t="shared" si="69"/>
        <v/>
      </c>
      <c r="G470">
        <f>A470*N(DATA!E471)</f>
        <v>0</v>
      </c>
      <c r="H470">
        <f>A470*N(DATA!F471)</f>
        <v>0</v>
      </c>
      <c r="I470">
        <f>A470*N(DATA!G471)</f>
        <v>0</v>
      </c>
      <c r="J470">
        <f>A470*N(DATA!H471)</f>
        <v>0</v>
      </c>
      <c r="K470">
        <f t="shared" si="70"/>
        <v>0</v>
      </c>
      <c r="L470">
        <f t="shared" si="71"/>
        <v>0</v>
      </c>
      <c r="M470">
        <f t="shared" si="72"/>
        <v>0</v>
      </c>
      <c r="N470">
        <f t="shared" si="68"/>
        <v>0</v>
      </c>
      <c r="O470">
        <f t="shared" si="73"/>
        <v>0</v>
      </c>
      <c r="P470">
        <f t="shared" si="74"/>
        <v>0</v>
      </c>
      <c r="Q470">
        <f t="shared" si="75"/>
        <v>0</v>
      </c>
      <c r="R470" t="str">
        <f t="shared" si="76"/>
        <v/>
      </c>
    </row>
    <row r="471" spans="1:18" x14ac:dyDescent="0.35">
      <c r="A471">
        <f>IF(AND(DATA!A472&lt;&gt;"",TRIM(DATA!D472)&lt;&gt;""),1,0)</f>
        <v>0</v>
      </c>
      <c r="B471" t="str">
        <f>IF(A471=1,DATA!A472,"")</f>
        <v/>
      </c>
      <c r="C471" t="str">
        <f>IF(A471=1,TRIM(DATA!B472),"")</f>
        <v/>
      </c>
      <c r="D471" t="str">
        <f>IF(A471=1,TRIM(DATA!C472),"")</f>
        <v/>
      </c>
      <c r="E471" t="str">
        <f>IF(A471=1,TRIM(DATA!D472),"")</f>
        <v/>
      </c>
      <c r="F471" t="str">
        <f t="shared" si="69"/>
        <v/>
      </c>
      <c r="G471">
        <f>A471*N(DATA!E472)</f>
        <v>0</v>
      </c>
      <c r="H471">
        <f>A471*N(DATA!F472)</f>
        <v>0</v>
      </c>
      <c r="I471">
        <f>A471*N(DATA!G472)</f>
        <v>0</v>
      </c>
      <c r="J471">
        <f>A471*N(DATA!H472)</f>
        <v>0</v>
      </c>
      <c r="K471">
        <f t="shared" si="70"/>
        <v>0</v>
      </c>
      <c r="L471">
        <f t="shared" si="71"/>
        <v>0</v>
      </c>
      <c r="M471">
        <f t="shared" si="72"/>
        <v>0</v>
      </c>
      <c r="N471">
        <f t="shared" si="68"/>
        <v>0</v>
      </c>
      <c r="O471">
        <f t="shared" si="73"/>
        <v>0</v>
      </c>
      <c r="P471">
        <f t="shared" si="74"/>
        <v>0</v>
      </c>
      <c r="Q471">
        <f t="shared" si="75"/>
        <v>0</v>
      </c>
      <c r="R471" t="str">
        <f t="shared" si="76"/>
        <v/>
      </c>
    </row>
    <row r="472" spans="1:18" x14ac:dyDescent="0.35">
      <c r="A472">
        <f>IF(AND(DATA!A473&lt;&gt;"",TRIM(DATA!D473)&lt;&gt;""),1,0)</f>
        <v>0</v>
      </c>
      <c r="B472" t="str">
        <f>IF(A472=1,DATA!A473,"")</f>
        <v/>
      </c>
      <c r="C472" t="str">
        <f>IF(A472=1,TRIM(DATA!B473),"")</f>
        <v/>
      </c>
      <c r="D472" t="str">
        <f>IF(A472=1,TRIM(DATA!C473),"")</f>
        <v/>
      </c>
      <c r="E472" t="str">
        <f>IF(A472=1,TRIM(DATA!D473),"")</f>
        <v/>
      </c>
      <c r="F472" t="str">
        <f t="shared" si="69"/>
        <v/>
      </c>
      <c r="G472">
        <f>A472*N(DATA!E473)</f>
        <v>0</v>
      </c>
      <c r="H472">
        <f>A472*N(DATA!F473)</f>
        <v>0</v>
      </c>
      <c r="I472">
        <f>A472*N(DATA!G473)</f>
        <v>0</v>
      </c>
      <c r="J472">
        <f>A472*N(DATA!H473)</f>
        <v>0</v>
      </c>
      <c r="K472">
        <f t="shared" si="70"/>
        <v>0</v>
      </c>
      <c r="L472">
        <f t="shared" si="71"/>
        <v>0</v>
      </c>
      <c r="M472">
        <f t="shared" si="72"/>
        <v>0</v>
      </c>
      <c r="N472">
        <f t="shared" si="68"/>
        <v>0</v>
      </c>
      <c r="O472">
        <f t="shared" si="73"/>
        <v>0</v>
      </c>
      <c r="P472">
        <f t="shared" si="74"/>
        <v>0</v>
      </c>
      <c r="Q472">
        <f t="shared" si="75"/>
        <v>0</v>
      </c>
      <c r="R472" t="str">
        <f t="shared" si="76"/>
        <v/>
      </c>
    </row>
    <row r="473" spans="1:18" x14ac:dyDescent="0.35">
      <c r="A473">
        <f>IF(AND(DATA!A474&lt;&gt;"",TRIM(DATA!D474)&lt;&gt;""),1,0)</f>
        <v>0</v>
      </c>
      <c r="B473" t="str">
        <f>IF(A473=1,DATA!A474,"")</f>
        <v/>
      </c>
      <c r="C473" t="str">
        <f>IF(A473=1,TRIM(DATA!B474),"")</f>
        <v/>
      </c>
      <c r="D473" t="str">
        <f>IF(A473=1,TRIM(DATA!C474),"")</f>
        <v/>
      </c>
      <c r="E473" t="str">
        <f>IF(A473=1,TRIM(DATA!D474),"")</f>
        <v/>
      </c>
      <c r="F473" t="str">
        <f t="shared" si="69"/>
        <v/>
      </c>
      <c r="G473">
        <f>A473*N(DATA!E474)</f>
        <v>0</v>
      </c>
      <c r="H473">
        <f>A473*N(DATA!F474)</f>
        <v>0</v>
      </c>
      <c r="I473">
        <f>A473*N(DATA!G474)</f>
        <v>0</v>
      </c>
      <c r="J473">
        <f>A473*N(DATA!H474)</f>
        <v>0</v>
      </c>
      <c r="K473">
        <f t="shared" si="70"/>
        <v>0</v>
      </c>
      <c r="L473">
        <f t="shared" si="71"/>
        <v>0</v>
      </c>
      <c r="M473">
        <f t="shared" si="72"/>
        <v>0</v>
      </c>
      <c r="N473">
        <f t="shared" si="68"/>
        <v>0</v>
      </c>
      <c r="O473">
        <f t="shared" si="73"/>
        <v>0</v>
      </c>
      <c r="P473">
        <f t="shared" si="74"/>
        <v>0</v>
      </c>
      <c r="Q473">
        <f t="shared" si="75"/>
        <v>0</v>
      </c>
      <c r="R473" t="str">
        <f t="shared" si="76"/>
        <v/>
      </c>
    </row>
    <row r="474" spans="1:18" x14ac:dyDescent="0.35">
      <c r="A474">
        <f>IF(AND(DATA!A475&lt;&gt;"",TRIM(DATA!D475)&lt;&gt;""),1,0)</f>
        <v>0</v>
      </c>
      <c r="B474" t="str">
        <f>IF(A474=1,DATA!A475,"")</f>
        <v/>
      </c>
      <c r="C474" t="str">
        <f>IF(A474=1,TRIM(DATA!B475),"")</f>
        <v/>
      </c>
      <c r="D474" t="str">
        <f>IF(A474=1,TRIM(DATA!C475),"")</f>
        <v/>
      </c>
      <c r="E474" t="str">
        <f>IF(A474=1,TRIM(DATA!D475),"")</f>
        <v/>
      </c>
      <c r="F474" t="str">
        <f t="shared" si="69"/>
        <v/>
      </c>
      <c r="G474">
        <f>A474*N(DATA!E475)</f>
        <v>0</v>
      </c>
      <c r="H474">
        <f>A474*N(DATA!F475)</f>
        <v>0</v>
      </c>
      <c r="I474">
        <f>A474*N(DATA!G475)</f>
        <v>0</v>
      </c>
      <c r="J474">
        <f>A474*N(DATA!H475)</f>
        <v>0</v>
      </c>
      <c r="K474">
        <f t="shared" si="70"/>
        <v>0</v>
      </c>
      <c r="L474">
        <f t="shared" si="71"/>
        <v>0</v>
      </c>
      <c r="M474">
        <f t="shared" si="72"/>
        <v>0</v>
      </c>
      <c r="N474">
        <f t="shared" si="68"/>
        <v>0</v>
      </c>
      <c r="O474">
        <f t="shared" si="73"/>
        <v>0</v>
      </c>
      <c r="P474">
        <f t="shared" si="74"/>
        <v>0</v>
      </c>
      <c r="Q474">
        <f t="shared" si="75"/>
        <v>0</v>
      </c>
      <c r="R474" t="str">
        <f t="shared" si="76"/>
        <v/>
      </c>
    </row>
    <row r="475" spans="1:18" x14ac:dyDescent="0.35">
      <c r="A475">
        <f>IF(AND(DATA!A476&lt;&gt;"",TRIM(DATA!D476)&lt;&gt;""),1,0)</f>
        <v>0</v>
      </c>
      <c r="B475" t="str">
        <f>IF(A475=1,DATA!A476,"")</f>
        <v/>
      </c>
      <c r="C475" t="str">
        <f>IF(A475=1,TRIM(DATA!B476),"")</f>
        <v/>
      </c>
      <c r="D475" t="str">
        <f>IF(A475=1,TRIM(DATA!C476),"")</f>
        <v/>
      </c>
      <c r="E475" t="str">
        <f>IF(A475=1,TRIM(DATA!D476),"")</f>
        <v/>
      </c>
      <c r="F475" t="str">
        <f t="shared" si="69"/>
        <v/>
      </c>
      <c r="G475">
        <f>A475*N(DATA!E476)</f>
        <v>0</v>
      </c>
      <c r="H475">
        <f>A475*N(DATA!F476)</f>
        <v>0</v>
      </c>
      <c r="I475">
        <f>A475*N(DATA!G476)</f>
        <v>0</v>
      </c>
      <c r="J475">
        <f>A475*N(DATA!H476)</f>
        <v>0</v>
      </c>
      <c r="K475">
        <f t="shared" si="70"/>
        <v>0</v>
      </c>
      <c r="L475">
        <f t="shared" si="71"/>
        <v>0</v>
      </c>
      <c r="M475">
        <f t="shared" si="72"/>
        <v>0</v>
      </c>
      <c r="N475">
        <f t="shared" si="68"/>
        <v>0</v>
      </c>
      <c r="O475">
        <f t="shared" si="73"/>
        <v>0</v>
      </c>
      <c r="P475">
        <f t="shared" si="74"/>
        <v>0</v>
      </c>
      <c r="Q475">
        <f t="shared" si="75"/>
        <v>0</v>
      </c>
      <c r="R475" t="str">
        <f t="shared" si="76"/>
        <v/>
      </c>
    </row>
    <row r="476" spans="1:18" x14ac:dyDescent="0.35">
      <c r="A476">
        <f>IF(AND(DATA!A477&lt;&gt;"",TRIM(DATA!D477)&lt;&gt;""),1,0)</f>
        <v>0</v>
      </c>
      <c r="B476" t="str">
        <f>IF(A476=1,DATA!A477,"")</f>
        <v/>
      </c>
      <c r="C476" t="str">
        <f>IF(A476=1,TRIM(DATA!B477),"")</f>
        <v/>
      </c>
      <c r="D476" t="str">
        <f>IF(A476=1,TRIM(DATA!C477),"")</f>
        <v/>
      </c>
      <c r="E476" t="str">
        <f>IF(A476=1,TRIM(DATA!D477),"")</f>
        <v/>
      </c>
      <c r="F476" t="str">
        <f t="shared" si="69"/>
        <v/>
      </c>
      <c r="G476">
        <f>A476*N(DATA!E477)</f>
        <v>0</v>
      </c>
      <c r="H476">
        <f>A476*N(DATA!F477)</f>
        <v>0</v>
      </c>
      <c r="I476">
        <f>A476*N(DATA!G477)</f>
        <v>0</v>
      </c>
      <c r="J476">
        <f>A476*N(DATA!H477)</f>
        <v>0</v>
      </c>
      <c r="K476">
        <f t="shared" si="70"/>
        <v>0</v>
      </c>
      <c r="L476">
        <f t="shared" si="71"/>
        <v>0</v>
      </c>
      <c r="M476">
        <f t="shared" si="72"/>
        <v>0</v>
      </c>
      <c r="N476">
        <f t="shared" si="68"/>
        <v>0</v>
      </c>
      <c r="O476">
        <f t="shared" si="73"/>
        <v>0</v>
      </c>
      <c r="P476">
        <f t="shared" si="74"/>
        <v>0</v>
      </c>
      <c r="Q476">
        <f t="shared" si="75"/>
        <v>0</v>
      </c>
      <c r="R476" t="str">
        <f t="shared" si="76"/>
        <v/>
      </c>
    </row>
    <row r="477" spans="1:18" x14ac:dyDescent="0.35">
      <c r="A477">
        <f>IF(AND(DATA!A478&lt;&gt;"",TRIM(DATA!D478)&lt;&gt;""),1,0)</f>
        <v>0</v>
      </c>
      <c r="B477" t="str">
        <f>IF(A477=1,DATA!A478,"")</f>
        <v/>
      </c>
      <c r="C477" t="str">
        <f>IF(A477=1,TRIM(DATA!B478),"")</f>
        <v/>
      </c>
      <c r="D477" t="str">
        <f>IF(A477=1,TRIM(DATA!C478),"")</f>
        <v/>
      </c>
      <c r="E477" t="str">
        <f>IF(A477=1,TRIM(DATA!D478),"")</f>
        <v/>
      </c>
      <c r="F477" t="str">
        <f t="shared" si="69"/>
        <v/>
      </c>
      <c r="G477">
        <f>A477*N(DATA!E478)</f>
        <v>0</v>
      </c>
      <c r="H477">
        <f>A477*N(DATA!F478)</f>
        <v>0</v>
      </c>
      <c r="I477">
        <f>A477*N(DATA!G478)</f>
        <v>0</v>
      </c>
      <c r="J477">
        <f>A477*N(DATA!H478)</f>
        <v>0</v>
      </c>
      <c r="K477">
        <f t="shared" si="70"/>
        <v>0</v>
      </c>
      <c r="L477">
        <f t="shared" si="71"/>
        <v>0</v>
      </c>
      <c r="M477">
        <f t="shared" si="72"/>
        <v>0</v>
      </c>
      <c r="N477">
        <f t="shared" si="68"/>
        <v>0</v>
      </c>
      <c r="O477">
        <f t="shared" si="73"/>
        <v>0</v>
      </c>
      <c r="P477">
        <f t="shared" si="74"/>
        <v>0</v>
      </c>
      <c r="Q477">
        <f t="shared" si="75"/>
        <v>0</v>
      </c>
      <c r="R477" t="str">
        <f t="shared" si="76"/>
        <v/>
      </c>
    </row>
    <row r="478" spans="1:18" x14ac:dyDescent="0.35">
      <c r="A478">
        <f>IF(AND(DATA!A479&lt;&gt;"",TRIM(DATA!D479)&lt;&gt;""),1,0)</f>
        <v>0</v>
      </c>
      <c r="B478" t="str">
        <f>IF(A478=1,DATA!A479,"")</f>
        <v/>
      </c>
      <c r="C478" t="str">
        <f>IF(A478=1,TRIM(DATA!B479),"")</f>
        <v/>
      </c>
      <c r="D478" t="str">
        <f>IF(A478=1,TRIM(DATA!C479),"")</f>
        <v/>
      </c>
      <c r="E478" t="str">
        <f>IF(A478=1,TRIM(DATA!D479),"")</f>
        <v/>
      </c>
      <c r="F478" t="str">
        <f t="shared" si="69"/>
        <v/>
      </c>
      <c r="G478">
        <f>A478*N(DATA!E479)</f>
        <v>0</v>
      </c>
      <c r="H478">
        <f>A478*N(DATA!F479)</f>
        <v>0</v>
      </c>
      <c r="I478">
        <f>A478*N(DATA!G479)</f>
        <v>0</v>
      </c>
      <c r="J478">
        <f>A478*N(DATA!H479)</f>
        <v>0</v>
      </c>
      <c r="K478">
        <f t="shared" si="70"/>
        <v>0</v>
      </c>
      <c r="L478">
        <f t="shared" si="71"/>
        <v>0</v>
      </c>
      <c r="M478">
        <f t="shared" si="72"/>
        <v>0</v>
      </c>
      <c r="N478">
        <f t="shared" si="68"/>
        <v>0</v>
      </c>
      <c r="O478">
        <f t="shared" si="73"/>
        <v>0</v>
      </c>
      <c r="P478">
        <f t="shared" si="74"/>
        <v>0</v>
      </c>
      <c r="Q478">
        <f t="shared" si="75"/>
        <v>0</v>
      </c>
      <c r="R478" t="str">
        <f t="shared" si="76"/>
        <v/>
      </c>
    </row>
    <row r="479" spans="1:18" x14ac:dyDescent="0.35">
      <c r="A479">
        <f>IF(AND(DATA!A480&lt;&gt;"",TRIM(DATA!D480)&lt;&gt;""),1,0)</f>
        <v>0</v>
      </c>
      <c r="B479" t="str">
        <f>IF(A479=1,DATA!A480,"")</f>
        <v/>
      </c>
      <c r="C479" t="str">
        <f>IF(A479=1,TRIM(DATA!B480),"")</f>
        <v/>
      </c>
      <c r="D479" t="str">
        <f>IF(A479=1,TRIM(DATA!C480),"")</f>
        <v/>
      </c>
      <c r="E479" t="str">
        <f>IF(A479=1,TRIM(DATA!D480),"")</f>
        <v/>
      </c>
      <c r="F479" t="str">
        <f t="shared" si="69"/>
        <v/>
      </c>
      <c r="G479">
        <f>A479*N(DATA!E480)</f>
        <v>0</v>
      </c>
      <c r="H479">
        <f>A479*N(DATA!F480)</f>
        <v>0</v>
      </c>
      <c r="I479">
        <f>A479*N(DATA!G480)</f>
        <v>0</v>
      </c>
      <c r="J479">
        <f>A479*N(DATA!H480)</f>
        <v>0</v>
      </c>
      <c r="K479">
        <f t="shared" si="70"/>
        <v>0</v>
      </c>
      <c r="L479">
        <f t="shared" si="71"/>
        <v>0</v>
      </c>
      <c r="M479">
        <f t="shared" si="72"/>
        <v>0</v>
      </c>
      <c r="N479">
        <f t="shared" si="68"/>
        <v>0</v>
      </c>
      <c r="O479">
        <f t="shared" si="73"/>
        <v>0</v>
      </c>
      <c r="P479">
        <f t="shared" si="74"/>
        <v>0</v>
      </c>
      <c r="Q479">
        <f t="shared" si="75"/>
        <v>0</v>
      </c>
      <c r="R479" t="str">
        <f t="shared" si="76"/>
        <v/>
      </c>
    </row>
    <row r="480" spans="1:18" x14ac:dyDescent="0.35">
      <c r="A480">
        <f>IF(AND(DATA!A481&lt;&gt;"",TRIM(DATA!D481)&lt;&gt;""),1,0)</f>
        <v>0</v>
      </c>
      <c r="B480" t="str">
        <f>IF(A480=1,DATA!A481,"")</f>
        <v/>
      </c>
      <c r="C480" t="str">
        <f>IF(A480=1,TRIM(DATA!B481),"")</f>
        <v/>
      </c>
      <c r="D480" t="str">
        <f>IF(A480=1,TRIM(DATA!C481),"")</f>
        <v/>
      </c>
      <c r="E480" t="str">
        <f>IF(A480=1,TRIM(DATA!D481),"")</f>
        <v/>
      </c>
      <c r="F480" t="str">
        <f t="shared" si="69"/>
        <v/>
      </c>
      <c r="G480">
        <f>A480*N(DATA!E481)</f>
        <v>0</v>
      </c>
      <c r="H480">
        <f>A480*N(DATA!F481)</f>
        <v>0</v>
      </c>
      <c r="I480">
        <f>A480*N(DATA!G481)</f>
        <v>0</v>
      </c>
      <c r="J480">
        <f>A480*N(DATA!H481)</f>
        <v>0</v>
      </c>
      <c r="K480">
        <f t="shared" si="70"/>
        <v>0</v>
      </c>
      <c r="L480">
        <f t="shared" si="71"/>
        <v>0</v>
      </c>
      <c r="M480">
        <f t="shared" si="72"/>
        <v>0</v>
      </c>
      <c r="N480">
        <f t="shared" si="68"/>
        <v>0</v>
      </c>
      <c r="O480">
        <f t="shared" si="73"/>
        <v>0</v>
      </c>
      <c r="P480">
        <f t="shared" si="74"/>
        <v>0</v>
      </c>
      <c r="Q480">
        <f t="shared" si="75"/>
        <v>0</v>
      </c>
      <c r="R480" t="str">
        <f t="shared" si="76"/>
        <v/>
      </c>
    </row>
    <row r="481" spans="1:18" x14ac:dyDescent="0.35">
      <c r="A481">
        <f>IF(AND(DATA!A482&lt;&gt;"",TRIM(DATA!D482)&lt;&gt;""),1,0)</f>
        <v>0</v>
      </c>
      <c r="B481" t="str">
        <f>IF(A481=1,DATA!A482,"")</f>
        <v/>
      </c>
      <c r="C481" t="str">
        <f>IF(A481=1,TRIM(DATA!B482),"")</f>
        <v/>
      </c>
      <c r="D481" t="str">
        <f>IF(A481=1,TRIM(DATA!C482),"")</f>
        <v/>
      </c>
      <c r="E481" t="str">
        <f>IF(A481=1,TRIM(DATA!D482),"")</f>
        <v/>
      </c>
      <c r="F481" t="str">
        <f t="shared" si="69"/>
        <v/>
      </c>
      <c r="G481">
        <f>A481*N(DATA!E482)</f>
        <v>0</v>
      </c>
      <c r="H481">
        <f>A481*N(DATA!F482)</f>
        <v>0</v>
      </c>
      <c r="I481">
        <f>A481*N(DATA!G482)</f>
        <v>0</v>
      </c>
      <c r="J481">
        <f>A481*N(DATA!H482)</f>
        <v>0</v>
      </c>
      <c r="K481">
        <f t="shared" si="70"/>
        <v>0</v>
      </c>
      <c r="L481">
        <f t="shared" si="71"/>
        <v>0</v>
      </c>
      <c r="M481">
        <f t="shared" si="72"/>
        <v>0</v>
      </c>
      <c r="N481">
        <f t="shared" si="68"/>
        <v>0</v>
      </c>
      <c r="O481">
        <f t="shared" si="73"/>
        <v>0</v>
      </c>
      <c r="P481">
        <f t="shared" si="74"/>
        <v>0</v>
      </c>
      <c r="Q481">
        <f t="shared" si="75"/>
        <v>0</v>
      </c>
      <c r="R481" t="str">
        <f t="shared" si="76"/>
        <v/>
      </c>
    </row>
    <row r="482" spans="1:18" x14ac:dyDescent="0.35">
      <c r="A482">
        <f>IF(AND(DATA!A483&lt;&gt;"",TRIM(DATA!D483)&lt;&gt;""),1,0)</f>
        <v>0</v>
      </c>
      <c r="B482" t="str">
        <f>IF(A482=1,DATA!A483,"")</f>
        <v/>
      </c>
      <c r="C482" t="str">
        <f>IF(A482=1,TRIM(DATA!B483),"")</f>
        <v/>
      </c>
      <c r="D482" t="str">
        <f>IF(A482=1,TRIM(DATA!C483),"")</f>
        <v/>
      </c>
      <c r="E482" t="str">
        <f>IF(A482=1,TRIM(DATA!D483),"")</f>
        <v/>
      </c>
      <c r="F482" t="str">
        <f t="shared" si="69"/>
        <v/>
      </c>
      <c r="G482">
        <f>A482*N(DATA!E483)</f>
        <v>0</v>
      </c>
      <c r="H482">
        <f>A482*N(DATA!F483)</f>
        <v>0</v>
      </c>
      <c r="I482">
        <f>A482*N(DATA!G483)</f>
        <v>0</v>
      </c>
      <c r="J482">
        <f>A482*N(DATA!H483)</f>
        <v>0</v>
      </c>
      <c r="K482">
        <f t="shared" si="70"/>
        <v>0</v>
      </c>
      <c r="L482">
        <f t="shared" si="71"/>
        <v>0</v>
      </c>
      <c r="M482">
        <f t="shared" si="72"/>
        <v>0</v>
      </c>
      <c r="N482">
        <f t="shared" si="68"/>
        <v>0</v>
      </c>
      <c r="O482">
        <f t="shared" si="73"/>
        <v>0</v>
      </c>
      <c r="P482">
        <f t="shared" si="74"/>
        <v>0</v>
      </c>
      <c r="Q482">
        <f t="shared" si="75"/>
        <v>0</v>
      </c>
      <c r="R482" t="str">
        <f t="shared" si="76"/>
        <v/>
      </c>
    </row>
    <row r="483" spans="1:18" x14ac:dyDescent="0.35">
      <c r="A483">
        <f>IF(AND(DATA!A484&lt;&gt;"",TRIM(DATA!D484)&lt;&gt;""),1,0)</f>
        <v>0</v>
      </c>
      <c r="B483" t="str">
        <f>IF(A483=1,DATA!A484,"")</f>
        <v/>
      </c>
      <c r="C483" t="str">
        <f>IF(A483=1,TRIM(DATA!B484),"")</f>
        <v/>
      </c>
      <c r="D483" t="str">
        <f>IF(A483=1,TRIM(DATA!C484),"")</f>
        <v/>
      </c>
      <c r="E483" t="str">
        <f>IF(A483=1,TRIM(DATA!D484),"")</f>
        <v/>
      </c>
      <c r="F483" t="str">
        <f t="shared" si="69"/>
        <v/>
      </c>
      <c r="G483">
        <f>A483*N(DATA!E484)</f>
        <v>0</v>
      </c>
      <c r="H483">
        <f>A483*N(DATA!F484)</f>
        <v>0</v>
      </c>
      <c r="I483">
        <f>A483*N(DATA!G484)</f>
        <v>0</v>
      </c>
      <c r="J483">
        <f>A483*N(DATA!H484)</f>
        <v>0</v>
      </c>
      <c r="K483">
        <f t="shared" si="70"/>
        <v>0</v>
      </c>
      <c r="L483">
        <f t="shared" si="71"/>
        <v>0</v>
      </c>
      <c r="M483">
        <f t="shared" si="72"/>
        <v>0</v>
      </c>
      <c r="N483">
        <f t="shared" si="68"/>
        <v>0</v>
      </c>
      <c r="O483">
        <f t="shared" si="73"/>
        <v>0</v>
      </c>
      <c r="P483">
        <f t="shared" si="74"/>
        <v>0</v>
      </c>
      <c r="Q483">
        <f t="shared" si="75"/>
        <v>0</v>
      </c>
      <c r="R483" t="str">
        <f t="shared" si="76"/>
        <v/>
      </c>
    </row>
    <row r="484" spans="1:18" x14ac:dyDescent="0.35">
      <c r="A484">
        <f>IF(AND(DATA!A485&lt;&gt;"",TRIM(DATA!D485)&lt;&gt;""),1,0)</f>
        <v>0</v>
      </c>
      <c r="B484" t="str">
        <f>IF(A484=1,DATA!A485,"")</f>
        <v/>
      </c>
      <c r="C484" t="str">
        <f>IF(A484=1,TRIM(DATA!B485),"")</f>
        <v/>
      </c>
      <c r="D484" t="str">
        <f>IF(A484=1,TRIM(DATA!C485),"")</f>
        <v/>
      </c>
      <c r="E484" t="str">
        <f>IF(A484=1,TRIM(DATA!D485),"")</f>
        <v/>
      </c>
      <c r="F484" t="str">
        <f t="shared" si="69"/>
        <v/>
      </c>
      <c r="G484">
        <f>A484*N(DATA!E485)</f>
        <v>0</v>
      </c>
      <c r="H484">
        <f>A484*N(DATA!F485)</f>
        <v>0</v>
      </c>
      <c r="I484">
        <f>A484*N(DATA!G485)</f>
        <v>0</v>
      </c>
      <c r="J484">
        <f>A484*N(DATA!H485)</f>
        <v>0</v>
      </c>
      <c r="K484">
        <f t="shared" si="70"/>
        <v>0</v>
      </c>
      <c r="L484">
        <f t="shared" si="71"/>
        <v>0</v>
      </c>
      <c r="M484">
        <f t="shared" si="72"/>
        <v>0</v>
      </c>
      <c r="N484">
        <f t="shared" si="68"/>
        <v>0</v>
      </c>
      <c r="O484">
        <f t="shared" si="73"/>
        <v>0</v>
      </c>
      <c r="P484">
        <f t="shared" si="74"/>
        <v>0</v>
      </c>
      <c r="Q484">
        <f t="shared" si="75"/>
        <v>0</v>
      </c>
      <c r="R484" t="str">
        <f t="shared" si="76"/>
        <v/>
      </c>
    </row>
    <row r="485" spans="1:18" x14ac:dyDescent="0.35">
      <c r="A485">
        <f>IF(AND(DATA!A486&lt;&gt;"",TRIM(DATA!D486)&lt;&gt;""),1,0)</f>
        <v>0</v>
      </c>
      <c r="B485" t="str">
        <f>IF(A485=1,DATA!A486,"")</f>
        <v/>
      </c>
      <c r="C485" t="str">
        <f>IF(A485=1,TRIM(DATA!B486),"")</f>
        <v/>
      </c>
      <c r="D485" t="str">
        <f>IF(A485=1,TRIM(DATA!C486),"")</f>
        <v/>
      </c>
      <c r="E485" t="str">
        <f>IF(A485=1,TRIM(DATA!D486),"")</f>
        <v/>
      </c>
      <c r="F485" t="str">
        <f t="shared" si="69"/>
        <v/>
      </c>
      <c r="G485">
        <f>A485*N(DATA!E486)</f>
        <v>0</v>
      </c>
      <c r="H485">
        <f>A485*N(DATA!F486)</f>
        <v>0</v>
      </c>
      <c r="I485">
        <f>A485*N(DATA!G486)</f>
        <v>0</v>
      </c>
      <c r="J485">
        <f>A485*N(DATA!H486)</f>
        <v>0</v>
      </c>
      <c r="K485">
        <f t="shared" si="70"/>
        <v>0</v>
      </c>
      <c r="L485">
        <f t="shared" si="71"/>
        <v>0</v>
      </c>
      <c r="M485">
        <f t="shared" si="72"/>
        <v>0</v>
      </c>
      <c r="N485">
        <f t="shared" si="68"/>
        <v>0</v>
      </c>
      <c r="O485">
        <f t="shared" si="73"/>
        <v>0</v>
      </c>
      <c r="P485">
        <f t="shared" si="74"/>
        <v>0</v>
      </c>
      <c r="Q485">
        <f t="shared" si="75"/>
        <v>0</v>
      </c>
      <c r="R485" t="str">
        <f t="shared" si="76"/>
        <v/>
      </c>
    </row>
    <row r="486" spans="1:18" x14ac:dyDescent="0.35">
      <c r="A486">
        <f>IF(AND(DATA!A487&lt;&gt;"",TRIM(DATA!D487)&lt;&gt;""),1,0)</f>
        <v>0</v>
      </c>
      <c r="B486" t="str">
        <f>IF(A486=1,DATA!A487,"")</f>
        <v/>
      </c>
      <c r="C486" t="str">
        <f>IF(A486=1,TRIM(DATA!B487),"")</f>
        <v/>
      </c>
      <c r="D486" t="str">
        <f>IF(A486=1,TRIM(DATA!C487),"")</f>
        <v/>
      </c>
      <c r="E486" t="str">
        <f>IF(A486=1,TRIM(DATA!D487),"")</f>
        <v/>
      </c>
      <c r="F486" t="str">
        <f t="shared" si="69"/>
        <v/>
      </c>
      <c r="G486">
        <f>A486*N(DATA!E487)</f>
        <v>0</v>
      </c>
      <c r="H486">
        <f>A486*N(DATA!F487)</f>
        <v>0</v>
      </c>
      <c r="I486">
        <f>A486*N(DATA!G487)</f>
        <v>0</v>
      </c>
      <c r="J486">
        <f>A486*N(DATA!H487)</f>
        <v>0</v>
      </c>
      <c r="K486">
        <f t="shared" si="70"/>
        <v>0</v>
      </c>
      <c r="L486">
        <f t="shared" si="71"/>
        <v>0</v>
      </c>
      <c r="M486">
        <f t="shared" si="72"/>
        <v>0</v>
      </c>
      <c r="N486">
        <f t="shared" si="68"/>
        <v>0</v>
      </c>
      <c r="O486">
        <f t="shared" si="73"/>
        <v>0</v>
      </c>
      <c r="P486">
        <f t="shared" si="74"/>
        <v>0</v>
      </c>
      <c r="Q486">
        <f t="shared" si="75"/>
        <v>0</v>
      </c>
      <c r="R486" t="str">
        <f t="shared" si="76"/>
        <v/>
      </c>
    </row>
    <row r="487" spans="1:18" x14ac:dyDescent="0.35">
      <c r="A487">
        <f>IF(AND(DATA!A488&lt;&gt;"",TRIM(DATA!D488)&lt;&gt;""),1,0)</f>
        <v>0</v>
      </c>
      <c r="B487" t="str">
        <f>IF(A487=1,DATA!A488,"")</f>
        <v/>
      </c>
      <c r="C487" t="str">
        <f>IF(A487=1,TRIM(DATA!B488),"")</f>
        <v/>
      </c>
      <c r="D487" t="str">
        <f>IF(A487=1,TRIM(DATA!C488),"")</f>
        <v/>
      </c>
      <c r="E487" t="str">
        <f>IF(A487=1,TRIM(DATA!D488),"")</f>
        <v/>
      </c>
      <c r="F487" t="str">
        <f t="shared" si="69"/>
        <v/>
      </c>
      <c r="G487">
        <f>A487*N(DATA!E488)</f>
        <v>0</v>
      </c>
      <c r="H487">
        <f>A487*N(DATA!F488)</f>
        <v>0</v>
      </c>
      <c r="I487">
        <f>A487*N(DATA!G488)</f>
        <v>0</v>
      </c>
      <c r="J487">
        <f>A487*N(DATA!H488)</f>
        <v>0</v>
      </c>
      <c r="K487">
        <f t="shared" si="70"/>
        <v>0</v>
      </c>
      <c r="L487">
        <f t="shared" si="71"/>
        <v>0</v>
      </c>
      <c r="M487">
        <f t="shared" si="72"/>
        <v>0</v>
      </c>
      <c r="N487">
        <f t="shared" si="68"/>
        <v>0</v>
      </c>
      <c r="O487">
        <f t="shared" si="73"/>
        <v>0</v>
      </c>
      <c r="P487">
        <f t="shared" si="74"/>
        <v>0</v>
      </c>
      <c r="Q487">
        <f t="shared" si="75"/>
        <v>0</v>
      </c>
      <c r="R487" t="str">
        <f t="shared" si="76"/>
        <v/>
      </c>
    </row>
    <row r="488" spans="1:18" x14ac:dyDescent="0.35">
      <c r="A488">
        <f>IF(AND(DATA!A489&lt;&gt;"",TRIM(DATA!D489)&lt;&gt;""),1,0)</f>
        <v>0</v>
      </c>
      <c r="B488" t="str">
        <f>IF(A488=1,DATA!A489,"")</f>
        <v/>
      </c>
      <c r="C488" t="str">
        <f>IF(A488=1,TRIM(DATA!B489),"")</f>
        <v/>
      </c>
      <c r="D488" t="str">
        <f>IF(A488=1,TRIM(DATA!C489),"")</f>
        <v/>
      </c>
      <c r="E488" t="str">
        <f>IF(A488=1,TRIM(DATA!D489),"")</f>
        <v/>
      </c>
      <c r="F488" t="str">
        <f t="shared" si="69"/>
        <v/>
      </c>
      <c r="G488">
        <f>A488*N(DATA!E489)</f>
        <v>0</v>
      </c>
      <c r="H488">
        <f>A488*N(DATA!F489)</f>
        <v>0</v>
      </c>
      <c r="I488">
        <f>A488*N(DATA!G489)</f>
        <v>0</v>
      </c>
      <c r="J488">
        <f>A488*N(DATA!H489)</f>
        <v>0</v>
      </c>
      <c r="K488">
        <f t="shared" si="70"/>
        <v>0</v>
      </c>
      <c r="L488">
        <f t="shared" si="71"/>
        <v>0</v>
      </c>
      <c r="M488">
        <f t="shared" si="72"/>
        <v>0</v>
      </c>
      <c r="N488">
        <f t="shared" si="68"/>
        <v>0</v>
      </c>
      <c r="O488">
        <f t="shared" si="73"/>
        <v>0</v>
      </c>
      <c r="P488">
        <f t="shared" si="74"/>
        <v>0</v>
      </c>
      <c r="Q488">
        <f t="shared" si="75"/>
        <v>0</v>
      </c>
      <c r="R488" t="str">
        <f t="shared" si="76"/>
        <v/>
      </c>
    </row>
    <row r="489" spans="1:18" x14ac:dyDescent="0.35">
      <c r="A489">
        <f>IF(AND(DATA!A490&lt;&gt;"",TRIM(DATA!D490)&lt;&gt;""),1,0)</f>
        <v>0</v>
      </c>
      <c r="B489" t="str">
        <f>IF(A489=1,DATA!A490,"")</f>
        <v/>
      </c>
      <c r="C489" t="str">
        <f>IF(A489=1,TRIM(DATA!B490),"")</f>
        <v/>
      </c>
      <c r="D489" t="str">
        <f>IF(A489=1,TRIM(DATA!C490),"")</f>
        <v/>
      </c>
      <c r="E489" t="str">
        <f>IF(A489=1,TRIM(DATA!D490),"")</f>
        <v/>
      </c>
      <c r="F489" t="str">
        <f t="shared" si="69"/>
        <v/>
      </c>
      <c r="G489">
        <f>A489*N(DATA!E490)</f>
        <v>0</v>
      </c>
      <c r="H489">
        <f>A489*N(DATA!F490)</f>
        <v>0</v>
      </c>
      <c r="I489">
        <f>A489*N(DATA!G490)</f>
        <v>0</v>
      </c>
      <c r="J489">
        <f>A489*N(DATA!H490)</f>
        <v>0</v>
      </c>
      <c r="K489">
        <f t="shared" si="70"/>
        <v>0</v>
      </c>
      <c r="L489">
        <f t="shared" si="71"/>
        <v>0</v>
      </c>
      <c r="M489">
        <f t="shared" si="72"/>
        <v>0</v>
      </c>
      <c r="N489">
        <f t="shared" si="68"/>
        <v>0</v>
      </c>
      <c r="O489">
        <f t="shared" si="73"/>
        <v>0</v>
      </c>
      <c r="P489">
        <f t="shared" si="74"/>
        <v>0</v>
      </c>
      <c r="Q489">
        <f t="shared" si="75"/>
        <v>0</v>
      </c>
      <c r="R489" t="str">
        <f t="shared" si="76"/>
        <v/>
      </c>
    </row>
    <row r="490" spans="1:18" x14ac:dyDescent="0.35">
      <c r="A490">
        <f>IF(AND(DATA!A491&lt;&gt;"",TRIM(DATA!D491)&lt;&gt;""),1,0)</f>
        <v>0</v>
      </c>
      <c r="B490" t="str">
        <f>IF(A490=1,DATA!A491,"")</f>
        <v/>
      </c>
      <c r="C490" t="str">
        <f>IF(A490=1,TRIM(DATA!B491),"")</f>
        <v/>
      </c>
      <c r="D490" t="str">
        <f>IF(A490=1,TRIM(DATA!C491),"")</f>
        <v/>
      </c>
      <c r="E490" t="str">
        <f>IF(A490=1,TRIM(DATA!D491),"")</f>
        <v/>
      </c>
      <c r="F490" t="str">
        <f t="shared" si="69"/>
        <v/>
      </c>
      <c r="G490">
        <f>A490*N(DATA!E491)</f>
        <v>0</v>
      </c>
      <c r="H490">
        <f>A490*N(DATA!F491)</f>
        <v>0</v>
      </c>
      <c r="I490">
        <f>A490*N(DATA!G491)</f>
        <v>0</v>
      </c>
      <c r="J490">
        <f>A490*N(DATA!H491)</f>
        <v>0</v>
      </c>
      <c r="K490">
        <f t="shared" si="70"/>
        <v>0</v>
      </c>
      <c r="L490">
        <f t="shared" si="71"/>
        <v>0</v>
      </c>
      <c r="M490">
        <f t="shared" si="72"/>
        <v>0</v>
      </c>
      <c r="N490">
        <f t="shared" si="68"/>
        <v>0</v>
      </c>
      <c r="O490">
        <f t="shared" si="73"/>
        <v>0</v>
      </c>
      <c r="P490">
        <f t="shared" si="74"/>
        <v>0</v>
      </c>
      <c r="Q490">
        <f t="shared" si="75"/>
        <v>0</v>
      </c>
      <c r="R490" t="str">
        <f t="shared" si="76"/>
        <v/>
      </c>
    </row>
    <row r="491" spans="1:18" x14ac:dyDescent="0.35">
      <c r="A491">
        <f>IF(AND(DATA!A492&lt;&gt;"",TRIM(DATA!D492)&lt;&gt;""),1,0)</f>
        <v>0</v>
      </c>
      <c r="B491" t="str">
        <f>IF(A491=1,DATA!A492,"")</f>
        <v/>
      </c>
      <c r="C491" t="str">
        <f>IF(A491=1,TRIM(DATA!B492),"")</f>
        <v/>
      </c>
      <c r="D491" t="str">
        <f>IF(A491=1,TRIM(DATA!C492),"")</f>
        <v/>
      </c>
      <c r="E491" t="str">
        <f>IF(A491=1,TRIM(DATA!D492),"")</f>
        <v/>
      </c>
      <c r="F491" t="str">
        <f t="shared" si="69"/>
        <v/>
      </c>
      <c r="G491">
        <f>A491*N(DATA!E492)</f>
        <v>0</v>
      </c>
      <c r="H491">
        <f>A491*N(DATA!F492)</f>
        <v>0</v>
      </c>
      <c r="I491">
        <f>A491*N(DATA!G492)</f>
        <v>0</v>
      </c>
      <c r="J491">
        <f>A491*N(DATA!H492)</f>
        <v>0</v>
      </c>
      <c r="K491">
        <f t="shared" si="70"/>
        <v>0</v>
      </c>
      <c r="L491">
        <f t="shared" si="71"/>
        <v>0</v>
      </c>
      <c r="M491">
        <f t="shared" si="72"/>
        <v>0</v>
      </c>
      <c r="N491">
        <f t="shared" si="68"/>
        <v>0</v>
      </c>
      <c r="O491">
        <f t="shared" si="73"/>
        <v>0</v>
      </c>
      <c r="P491">
        <f t="shared" si="74"/>
        <v>0</v>
      </c>
      <c r="Q491">
        <f t="shared" si="75"/>
        <v>0</v>
      </c>
      <c r="R491" t="str">
        <f t="shared" si="76"/>
        <v/>
      </c>
    </row>
    <row r="492" spans="1:18" x14ac:dyDescent="0.35">
      <c r="A492">
        <f>IF(AND(DATA!A493&lt;&gt;"",TRIM(DATA!D493)&lt;&gt;""),1,0)</f>
        <v>0</v>
      </c>
      <c r="B492" t="str">
        <f>IF(A492=1,DATA!A493,"")</f>
        <v/>
      </c>
      <c r="C492" t="str">
        <f>IF(A492=1,TRIM(DATA!B493),"")</f>
        <v/>
      </c>
      <c r="D492" t="str">
        <f>IF(A492=1,TRIM(DATA!C493),"")</f>
        <v/>
      </c>
      <c r="E492" t="str">
        <f>IF(A492=1,TRIM(DATA!D493),"")</f>
        <v/>
      </c>
      <c r="F492" t="str">
        <f t="shared" si="69"/>
        <v/>
      </c>
      <c r="G492">
        <f>A492*N(DATA!E493)</f>
        <v>0</v>
      </c>
      <c r="H492">
        <f>A492*N(DATA!F493)</f>
        <v>0</v>
      </c>
      <c r="I492">
        <f>A492*N(DATA!G493)</f>
        <v>0</v>
      </c>
      <c r="J492">
        <f>A492*N(DATA!H493)</f>
        <v>0</v>
      </c>
      <c r="K492">
        <f t="shared" si="70"/>
        <v>0</v>
      </c>
      <c r="L492">
        <f t="shared" si="71"/>
        <v>0</v>
      </c>
      <c r="M492">
        <f t="shared" si="72"/>
        <v>0</v>
      </c>
      <c r="N492">
        <f t="shared" si="68"/>
        <v>0</v>
      </c>
      <c r="O492">
        <f t="shared" si="73"/>
        <v>0</v>
      </c>
      <c r="P492">
        <f t="shared" si="74"/>
        <v>0</v>
      </c>
      <c r="Q492">
        <f t="shared" si="75"/>
        <v>0</v>
      </c>
      <c r="R492" t="str">
        <f t="shared" si="76"/>
        <v/>
      </c>
    </row>
    <row r="493" spans="1:18" x14ac:dyDescent="0.35">
      <c r="A493">
        <f>IF(AND(DATA!A494&lt;&gt;"",TRIM(DATA!D494)&lt;&gt;""),1,0)</f>
        <v>0</v>
      </c>
      <c r="B493" t="str">
        <f>IF(A493=1,DATA!A494,"")</f>
        <v/>
      </c>
      <c r="C493" t="str">
        <f>IF(A493=1,TRIM(DATA!B494),"")</f>
        <v/>
      </c>
      <c r="D493" t="str">
        <f>IF(A493=1,TRIM(DATA!C494),"")</f>
        <v/>
      </c>
      <c r="E493" t="str">
        <f>IF(A493=1,TRIM(DATA!D494),"")</f>
        <v/>
      </c>
      <c r="F493" t="str">
        <f t="shared" si="69"/>
        <v/>
      </c>
      <c r="G493">
        <f>A493*N(DATA!E494)</f>
        <v>0</v>
      </c>
      <c r="H493">
        <f>A493*N(DATA!F494)</f>
        <v>0</v>
      </c>
      <c r="I493">
        <f>A493*N(DATA!G494)</f>
        <v>0</v>
      </c>
      <c r="J493">
        <f>A493*N(DATA!H494)</f>
        <v>0</v>
      </c>
      <c r="K493">
        <f t="shared" si="70"/>
        <v>0</v>
      </c>
      <c r="L493">
        <f t="shared" si="71"/>
        <v>0</v>
      </c>
      <c r="M493">
        <f t="shared" si="72"/>
        <v>0</v>
      </c>
      <c r="N493">
        <f t="shared" si="68"/>
        <v>0</v>
      </c>
      <c r="O493">
        <f t="shared" si="73"/>
        <v>0</v>
      </c>
      <c r="P493">
        <f t="shared" si="74"/>
        <v>0</v>
      </c>
      <c r="Q493">
        <f t="shared" si="75"/>
        <v>0</v>
      </c>
      <c r="R493" t="str">
        <f t="shared" si="76"/>
        <v/>
      </c>
    </row>
    <row r="494" spans="1:18" x14ac:dyDescent="0.35">
      <c r="A494">
        <f>IF(AND(DATA!A495&lt;&gt;"",TRIM(DATA!D495)&lt;&gt;""),1,0)</f>
        <v>0</v>
      </c>
      <c r="B494" t="str">
        <f>IF(A494=1,DATA!A495,"")</f>
        <v/>
      </c>
      <c r="C494" t="str">
        <f>IF(A494=1,TRIM(DATA!B495),"")</f>
        <v/>
      </c>
      <c r="D494" t="str">
        <f>IF(A494=1,TRIM(DATA!C495),"")</f>
        <v/>
      </c>
      <c r="E494" t="str">
        <f>IF(A494=1,TRIM(DATA!D495),"")</f>
        <v/>
      </c>
      <c r="F494" t="str">
        <f t="shared" si="69"/>
        <v/>
      </c>
      <c r="G494">
        <f>A494*N(DATA!E495)</f>
        <v>0</v>
      </c>
      <c r="H494">
        <f>A494*N(DATA!F495)</f>
        <v>0</v>
      </c>
      <c r="I494">
        <f>A494*N(DATA!G495)</f>
        <v>0</v>
      </c>
      <c r="J494">
        <f>A494*N(DATA!H495)</f>
        <v>0</v>
      </c>
      <c r="K494">
        <f t="shared" si="70"/>
        <v>0</v>
      </c>
      <c r="L494">
        <f t="shared" si="71"/>
        <v>0</v>
      </c>
      <c r="M494">
        <f t="shared" si="72"/>
        <v>0</v>
      </c>
      <c r="N494">
        <f t="shared" si="68"/>
        <v>0</v>
      </c>
      <c r="O494">
        <f t="shared" si="73"/>
        <v>0</v>
      </c>
      <c r="P494">
        <f t="shared" si="74"/>
        <v>0</v>
      </c>
      <c r="Q494">
        <f t="shared" si="75"/>
        <v>0</v>
      </c>
      <c r="R494" t="str">
        <f t="shared" si="76"/>
        <v/>
      </c>
    </row>
    <row r="495" spans="1:18" x14ac:dyDescent="0.35">
      <c r="A495">
        <f>IF(AND(DATA!A496&lt;&gt;"",TRIM(DATA!D496)&lt;&gt;""),1,0)</f>
        <v>0</v>
      </c>
      <c r="B495" t="str">
        <f>IF(A495=1,DATA!A496,"")</f>
        <v/>
      </c>
      <c r="C495" t="str">
        <f>IF(A495=1,TRIM(DATA!B496),"")</f>
        <v/>
      </c>
      <c r="D495" t="str">
        <f>IF(A495=1,TRIM(DATA!C496),"")</f>
        <v/>
      </c>
      <c r="E495" t="str">
        <f>IF(A495=1,TRIM(DATA!D496),"")</f>
        <v/>
      </c>
      <c r="F495" t="str">
        <f t="shared" si="69"/>
        <v/>
      </c>
      <c r="G495">
        <f>A495*N(DATA!E496)</f>
        <v>0</v>
      </c>
      <c r="H495">
        <f>A495*N(DATA!F496)</f>
        <v>0</v>
      </c>
      <c r="I495">
        <f>A495*N(DATA!G496)</f>
        <v>0</v>
      </c>
      <c r="J495">
        <f>A495*N(DATA!H496)</f>
        <v>0</v>
      </c>
      <c r="K495">
        <f t="shared" si="70"/>
        <v>0</v>
      </c>
      <c r="L495">
        <f t="shared" si="71"/>
        <v>0</v>
      </c>
      <c r="M495">
        <f t="shared" si="72"/>
        <v>0</v>
      </c>
      <c r="N495">
        <f t="shared" si="68"/>
        <v>0</v>
      </c>
      <c r="O495">
        <f t="shared" si="73"/>
        <v>0</v>
      </c>
      <c r="P495">
        <f t="shared" si="74"/>
        <v>0</v>
      </c>
      <c r="Q495">
        <f t="shared" si="75"/>
        <v>0</v>
      </c>
      <c r="R495" t="str">
        <f t="shared" si="76"/>
        <v/>
      </c>
    </row>
    <row r="496" spans="1:18" x14ac:dyDescent="0.35">
      <c r="A496">
        <f>IF(AND(DATA!A497&lt;&gt;"",TRIM(DATA!D497)&lt;&gt;""),1,0)</f>
        <v>0</v>
      </c>
      <c r="B496" t="str">
        <f>IF(A496=1,DATA!A497,"")</f>
        <v/>
      </c>
      <c r="C496" t="str">
        <f>IF(A496=1,TRIM(DATA!B497),"")</f>
        <v/>
      </c>
      <c r="D496" t="str">
        <f>IF(A496=1,TRIM(DATA!C497),"")</f>
        <v/>
      </c>
      <c r="E496" t="str">
        <f>IF(A496=1,TRIM(DATA!D497),"")</f>
        <v/>
      </c>
      <c r="F496" t="str">
        <f t="shared" si="69"/>
        <v/>
      </c>
      <c r="G496">
        <f>A496*N(DATA!E497)</f>
        <v>0</v>
      </c>
      <c r="H496">
        <f>A496*N(DATA!F497)</f>
        <v>0</v>
      </c>
      <c r="I496">
        <f>A496*N(DATA!G497)</f>
        <v>0</v>
      </c>
      <c r="J496">
        <f>A496*N(DATA!H497)</f>
        <v>0</v>
      </c>
      <c r="K496">
        <f t="shared" si="70"/>
        <v>0</v>
      </c>
      <c r="L496">
        <f t="shared" si="71"/>
        <v>0</v>
      </c>
      <c r="M496">
        <f t="shared" si="72"/>
        <v>0</v>
      </c>
      <c r="N496">
        <f t="shared" si="68"/>
        <v>0</v>
      </c>
      <c r="O496">
        <f t="shared" si="73"/>
        <v>0</v>
      </c>
      <c r="P496">
        <f t="shared" si="74"/>
        <v>0</v>
      </c>
      <c r="Q496">
        <f t="shared" si="75"/>
        <v>0</v>
      </c>
      <c r="R496" t="str">
        <f t="shared" si="76"/>
        <v/>
      </c>
    </row>
    <row r="497" spans="1:18" x14ac:dyDescent="0.35">
      <c r="A497">
        <f>IF(AND(DATA!A498&lt;&gt;"",TRIM(DATA!D498)&lt;&gt;""),1,0)</f>
        <v>0</v>
      </c>
      <c r="B497" t="str">
        <f>IF(A497=1,DATA!A498,"")</f>
        <v/>
      </c>
      <c r="C497" t="str">
        <f>IF(A497=1,TRIM(DATA!B498),"")</f>
        <v/>
      </c>
      <c r="D497" t="str">
        <f>IF(A497=1,TRIM(DATA!C498),"")</f>
        <v/>
      </c>
      <c r="E497" t="str">
        <f>IF(A497=1,TRIM(DATA!D498),"")</f>
        <v/>
      </c>
      <c r="F497" t="str">
        <f t="shared" si="69"/>
        <v/>
      </c>
      <c r="G497">
        <f>A497*N(DATA!E498)</f>
        <v>0</v>
      </c>
      <c r="H497">
        <f>A497*N(DATA!F498)</f>
        <v>0</v>
      </c>
      <c r="I497">
        <f>A497*N(DATA!G498)</f>
        <v>0</v>
      </c>
      <c r="J497">
        <f>A497*N(DATA!H498)</f>
        <v>0</v>
      </c>
      <c r="K497">
        <f t="shared" si="70"/>
        <v>0</v>
      </c>
      <c r="L497">
        <f t="shared" si="71"/>
        <v>0</v>
      </c>
      <c r="M497">
        <f t="shared" si="72"/>
        <v>0</v>
      </c>
      <c r="N497">
        <f t="shared" si="68"/>
        <v>0</v>
      </c>
      <c r="O497">
        <f t="shared" si="73"/>
        <v>0</v>
      </c>
      <c r="P497">
        <f t="shared" si="74"/>
        <v>0</v>
      </c>
      <c r="Q497">
        <f t="shared" si="75"/>
        <v>0</v>
      </c>
      <c r="R497" t="str">
        <f t="shared" si="76"/>
        <v/>
      </c>
    </row>
    <row r="498" spans="1:18" x14ac:dyDescent="0.35">
      <c r="A498">
        <f>IF(AND(DATA!A499&lt;&gt;"",TRIM(DATA!D499)&lt;&gt;""),1,0)</f>
        <v>0</v>
      </c>
      <c r="B498" t="str">
        <f>IF(A498=1,DATA!A499,"")</f>
        <v/>
      </c>
      <c r="C498" t="str">
        <f>IF(A498=1,TRIM(DATA!B499),"")</f>
        <v/>
      </c>
      <c r="D498" t="str">
        <f>IF(A498=1,TRIM(DATA!C499),"")</f>
        <v/>
      </c>
      <c r="E498" t="str">
        <f>IF(A498=1,TRIM(DATA!D499),"")</f>
        <v/>
      </c>
      <c r="F498" t="str">
        <f t="shared" si="69"/>
        <v/>
      </c>
      <c r="G498">
        <f>A498*N(DATA!E499)</f>
        <v>0</v>
      </c>
      <c r="H498">
        <f>A498*N(DATA!F499)</f>
        <v>0</v>
      </c>
      <c r="I498">
        <f>A498*N(DATA!G499)</f>
        <v>0</v>
      </c>
      <c r="J498">
        <f>A498*N(DATA!H499)</f>
        <v>0</v>
      </c>
      <c r="K498">
        <f t="shared" si="70"/>
        <v>0</v>
      </c>
      <c r="L498">
        <f t="shared" si="71"/>
        <v>0</v>
      </c>
      <c r="M498">
        <f t="shared" si="72"/>
        <v>0</v>
      </c>
      <c r="N498">
        <f t="shared" si="68"/>
        <v>0</v>
      </c>
      <c r="O498">
        <f t="shared" si="73"/>
        <v>0</v>
      </c>
      <c r="P498">
        <f t="shared" si="74"/>
        <v>0</v>
      </c>
      <c r="Q498">
        <f t="shared" si="75"/>
        <v>0</v>
      </c>
      <c r="R498" t="str">
        <f t="shared" si="76"/>
        <v/>
      </c>
    </row>
    <row r="499" spans="1:18" x14ac:dyDescent="0.35">
      <c r="A499">
        <f>IF(AND(DATA!A500&lt;&gt;"",TRIM(DATA!D500)&lt;&gt;""),1,0)</f>
        <v>0</v>
      </c>
      <c r="B499" t="str">
        <f>IF(A499=1,DATA!A500,"")</f>
        <v/>
      </c>
      <c r="C499" t="str">
        <f>IF(A499=1,TRIM(DATA!B500),"")</f>
        <v/>
      </c>
      <c r="D499" t="str">
        <f>IF(A499=1,TRIM(DATA!C500),"")</f>
        <v/>
      </c>
      <c r="E499" t="str">
        <f>IF(A499=1,TRIM(DATA!D500),"")</f>
        <v/>
      </c>
      <c r="F499" t="str">
        <f t="shared" si="69"/>
        <v/>
      </c>
      <c r="G499">
        <f>A499*N(DATA!E500)</f>
        <v>0</v>
      </c>
      <c r="H499">
        <f>A499*N(DATA!F500)</f>
        <v>0</v>
      </c>
      <c r="I499">
        <f>A499*N(DATA!G500)</f>
        <v>0</v>
      </c>
      <c r="J499">
        <f>A499*N(DATA!H500)</f>
        <v>0</v>
      </c>
      <c r="K499">
        <f t="shared" si="70"/>
        <v>0</v>
      </c>
      <c r="L499">
        <f t="shared" si="71"/>
        <v>0</v>
      </c>
      <c r="M499">
        <f t="shared" si="72"/>
        <v>0</v>
      </c>
      <c r="N499">
        <f t="shared" si="68"/>
        <v>0</v>
      </c>
      <c r="O499">
        <f t="shared" si="73"/>
        <v>0</v>
      </c>
      <c r="P499">
        <f t="shared" si="74"/>
        <v>0</v>
      </c>
      <c r="Q499">
        <f t="shared" si="75"/>
        <v>0</v>
      </c>
      <c r="R499" t="str">
        <f t="shared" si="76"/>
        <v/>
      </c>
    </row>
    <row r="500" spans="1:18" x14ac:dyDescent="0.35">
      <c r="A500">
        <f>IF(AND(DATA!A501&lt;&gt;"",TRIM(DATA!D501)&lt;&gt;""),1,0)</f>
        <v>0</v>
      </c>
      <c r="B500" t="str">
        <f>IF(A500=1,DATA!A501,"")</f>
        <v/>
      </c>
      <c r="C500" t="str">
        <f>IF(A500=1,TRIM(DATA!B501),"")</f>
        <v/>
      </c>
      <c r="D500" t="str">
        <f>IF(A500=1,TRIM(DATA!C501),"")</f>
        <v/>
      </c>
      <c r="E500" t="str">
        <f>IF(A500=1,TRIM(DATA!D501),"")</f>
        <v/>
      </c>
      <c r="F500" t="str">
        <f t="shared" si="69"/>
        <v/>
      </c>
      <c r="G500">
        <f>A500*N(DATA!E501)</f>
        <v>0</v>
      </c>
      <c r="H500">
        <f>A500*N(DATA!F501)</f>
        <v>0</v>
      </c>
      <c r="I500">
        <f>A500*N(DATA!G501)</f>
        <v>0</v>
      </c>
      <c r="J500">
        <f>A500*N(DATA!H501)</f>
        <v>0</v>
      </c>
      <c r="K500">
        <f t="shared" si="70"/>
        <v>0</v>
      </c>
      <c r="L500">
        <f t="shared" si="71"/>
        <v>0</v>
      </c>
      <c r="M500">
        <f t="shared" si="72"/>
        <v>0</v>
      </c>
      <c r="N500">
        <f t="shared" si="68"/>
        <v>0</v>
      </c>
      <c r="O500">
        <f t="shared" si="73"/>
        <v>0</v>
      </c>
      <c r="P500">
        <f t="shared" si="74"/>
        <v>0</v>
      </c>
      <c r="Q500">
        <f t="shared" si="75"/>
        <v>0</v>
      </c>
      <c r="R500" t="str">
        <f t="shared" si="76"/>
        <v/>
      </c>
    </row>
    <row r="501" spans="1:18" x14ac:dyDescent="0.35">
      <c r="A501">
        <f>IF(AND(DATA!A502&lt;&gt;"",TRIM(DATA!D502)&lt;&gt;""),1,0)</f>
        <v>0</v>
      </c>
      <c r="B501" t="str">
        <f>IF(A501=1,DATA!A502,"")</f>
        <v/>
      </c>
      <c r="C501" t="str">
        <f>IF(A501=1,TRIM(DATA!B502),"")</f>
        <v/>
      </c>
      <c r="D501" t="str">
        <f>IF(A501=1,TRIM(DATA!C502),"")</f>
        <v/>
      </c>
      <c r="E501" t="str">
        <f>IF(A501=1,TRIM(DATA!D502),"")</f>
        <v/>
      </c>
      <c r="F501" t="str">
        <f t="shared" si="69"/>
        <v/>
      </c>
      <c r="G501">
        <f>A501*N(DATA!E502)</f>
        <v>0</v>
      </c>
      <c r="H501">
        <f>A501*N(DATA!F502)</f>
        <v>0</v>
      </c>
      <c r="I501">
        <f>A501*N(DATA!G502)</f>
        <v>0</v>
      </c>
      <c r="J501">
        <f>A501*N(DATA!H502)</f>
        <v>0</v>
      </c>
      <c r="K501">
        <f t="shared" si="70"/>
        <v>0</v>
      </c>
      <c r="L501">
        <f t="shared" si="71"/>
        <v>0</v>
      </c>
      <c r="M501">
        <f t="shared" si="72"/>
        <v>0</v>
      </c>
      <c r="N501">
        <f t="shared" si="68"/>
        <v>0</v>
      </c>
      <c r="O501">
        <f t="shared" si="73"/>
        <v>0</v>
      </c>
      <c r="P501">
        <f t="shared" si="74"/>
        <v>0</v>
      </c>
      <c r="Q501">
        <f t="shared" si="75"/>
        <v>0</v>
      </c>
      <c r="R501" t="str">
        <f t="shared" si="76"/>
        <v/>
      </c>
    </row>
    <row r="502" spans="1:18" x14ac:dyDescent="0.35">
      <c r="A502">
        <f>IF(AND(DATA!A503&lt;&gt;"",TRIM(DATA!D503)&lt;&gt;""),1,0)</f>
        <v>0</v>
      </c>
      <c r="B502" t="str">
        <f>IF(A502=1,DATA!A503,"")</f>
        <v/>
      </c>
      <c r="C502" t="str">
        <f>IF(A502=1,TRIM(DATA!B503),"")</f>
        <v/>
      </c>
      <c r="D502" t="str">
        <f>IF(A502=1,TRIM(DATA!C503),"")</f>
        <v/>
      </c>
      <c r="E502" t="str">
        <f>IF(A502=1,TRIM(DATA!D503),"")</f>
        <v/>
      </c>
      <c r="F502" t="str">
        <f t="shared" si="69"/>
        <v/>
      </c>
      <c r="G502">
        <f>A502*N(DATA!E503)</f>
        <v>0</v>
      </c>
      <c r="H502">
        <f>A502*N(DATA!F503)</f>
        <v>0</v>
      </c>
      <c r="I502">
        <f>A502*N(DATA!G503)</f>
        <v>0</v>
      </c>
      <c r="J502">
        <f>A502*N(DATA!H503)</f>
        <v>0</v>
      </c>
      <c r="K502">
        <f t="shared" si="70"/>
        <v>0</v>
      </c>
      <c r="L502">
        <f t="shared" si="71"/>
        <v>0</v>
      </c>
      <c r="M502">
        <f t="shared" si="72"/>
        <v>0</v>
      </c>
      <c r="N502">
        <f t="shared" si="68"/>
        <v>0</v>
      </c>
      <c r="O502">
        <f t="shared" si="73"/>
        <v>0</v>
      </c>
      <c r="P502">
        <f t="shared" si="74"/>
        <v>0</v>
      </c>
      <c r="Q502">
        <f t="shared" si="75"/>
        <v>0</v>
      </c>
      <c r="R502" t="str">
        <f t="shared" si="76"/>
        <v/>
      </c>
    </row>
    <row r="503" spans="1:18" x14ac:dyDescent="0.35">
      <c r="A503">
        <f>IF(AND(DATA!A504&lt;&gt;"",TRIM(DATA!D504)&lt;&gt;""),1,0)</f>
        <v>0</v>
      </c>
      <c r="B503" t="str">
        <f>IF(A503=1,DATA!A504,"")</f>
        <v/>
      </c>
      <c r="C503" t="str">
        <f>IF(A503=1,TRIM(DATA!B504),"")</f>
        <v/>
      </c>
      <c r="D503" t="str">
        <f>IF(A503=1,TRIM(DATA!C504),"")</f>
        <v/>
      </c>
      <c r="E503" t="str">
        <f>IF(A503=1,TRIM(DATA!D504),"")</f>
        <v/>
      </c>
      <c r="F503" t="str">
        <f t="shared" si="69"/>
        <v/>
      </c>
      <c r="G503">
        <f>A503*N(DATA!E504)</f>
        <v>0</v>
      </c>
      <c r="H503">
        <f>A503*N(DATA!F504)</f>
        <v>0</v>
      </c>
      <c r="I503">
        <f>A503*N(DATA!G504)</f>
        <v>0</v>
      </c>
      <c r="J503">
        <f>A503*N(DATA!H504)</f>
        <v>0</v>
      </c>
      <c r="K503">
        <f t="shared" si="70"/>
        <v>0</v>
      </c>
      <c r="L503">
        <f t="shared" si="71"/>
        <v>0</v>
      </c>
      <c r="M503">
        <f t="shared" si="72"/>
        <v>0</v>
      </c>
      <c r="N503">
        <f t="shared" si="68"/>
        <v>0</v>
      </c>
      <c r="O503">
        <f t="shared" si="73"/>
        <v>0</v>
      </c>
      <c r="P503">
        <f t="shared" si="74"/>
        <v>0</v>
      </c>
      <c r="Q503">
        <f t="shared" si="75"/>
        <v>0</v>
      </c>
      <c r="R503" t="str">
        <f t="shared" si="76"/>
        <v/>
      </c>
    </row>
    <row r="504" spans="1:18" x14ac:dyDescent="0.35">
      <c r="A504">
        <f>IF(AND(DATA!A505&lt;&gt;"",TRIM(DATA!D505)&lt;&gt;""),1,0)</f>
        <v>0</v>
      </c>
      <c r="B504" t="str">
        <f>IF(A504=1,DATA!A505,"")</f>
        <v/>
      </c>
      <c r="C504" t="str">
        <f>IF(A504=1,TRIM(DATA!B505),"")</f>
        <v/>
      </c>
      <c r="D504" t="str">
        <f>IF(A504=1,TRIM(DATA!C505),"")</f>
        <v/>
      </c>
      <c r="E504" t="str">
        <f>IF(A504=1,TRIM(DATA!D505),"")</f>
        <v/>
      </c>
      <c r="F504" t="str">
        <f t="shared" si="69"/>
        <v/>
      </c>
      <c r="G504">
        <f>A504*N(DATA!E505)</f>
        <v>0</v>
      </c>
      <c r="H504">
        <f>A504*N(DATA!F505)</f>
        <v>0</v>
      </c>
      <c r="I504">
        <f>A504*N(DATA!G505)</f>
        <v>0</v>
      </c>
      <c r="J504">
        <f>A504*N(DATA!H505)</f>
        <v>0</v>
      </c>
      <c r="K504">
        <f t="shared" si="70"/>
        <v>0</v>
      </c>
      <c r="L504">
        <f t="shared" si="71"/>
        <v>0</v>
      </c>
      <c r="M504">
        <f t="shared" si="72"/>
        <v>0</v>
      </c>
      <c r="N504">
        <f t="shared" si="68"/>
        <v>0</v>
      </c>
      <c r="O504">
        <f t="shared" si="73"/>
        <v>0</v>
      </c>
      <c r="P504">
        <f t="shared" si="74"/>
        <v>0</v>
      </c>
      <c r="Q504">
        <f t="shared" si="75"/>
        <v>0</v>
      </c>
      <c r="R504" t="str">
        <f t="shared" si="76"/>
        <v/>
      </c>
    </row>
    <row r="505" spans="1:18" x14ac:dyDescent="0.35">
      <c r="A505">
        <f>IF(AND(DATA!A506&lt;&gt;"",TRIM(DATA!D506)&lt;&gt;""),1,0)</f>
        <v>0</v>
      </c>
      <c r="B505" t="str">
        <f>IF(A505=1,DATA!A506,"")</f>
        <v/>
      </c>
      <c r="C505" t="str">
        <f>IF(A505=1,TRIM(DATA!B506),"")</f>
        <v/>
      </c>
      <c r="D505" t="str">
        <f>IF(A505=1,TRIM(DATA!C506),"")</f>
        <v/>
      </c>
      <c r="E505" t="str">
        <f>IF(A505=1,TRIM(DATA!D506),"")</f>
        <v/>
      </c>
      <c r="F505" t="str">
        <f t="shared" si="69"/>
        <v/>
      </c>
      <c r="G505">
        <f>A505*N(DATA!E506)</f>
        <v>0</v>
      </c>
      <c r="H505">
        <f>A505*N(DATA!F506)</f>
        <v>0</v>
      </c>
      <c r="I505">
        <f>A505*N(DATA!G506)</f>
        <v>0</v>
      </c>
      <c r="J505">
        <f>A505*N(DATA!H506)</f>
        <v>0</v>
      </c>
      <c r="K505">
        <f t="shared" si="70"/>
        <v>0</v>
      </c>
      <c r="L505">
        <f t="shared" si="71"/>
        <v>0</v>
      </c>
      <c r="M505">
        <f t="shared" si="72"/>
        <v>0</v>
      </c>
      <c r="N505">
        <f t="shared" si="68"/>
        <v>0</v>
      </c>
      <c r="O505">
        <f t="shared" si="73"/>
        <v>0</v>
      </c>
      <c r="P505">
        <f t="shared" si="74"/>
        <v>0</v>
      </c>
      <c r="Q505">
        <f t="shared" si="75"/>
        <v>0</v>
      </c>
      <c r="R505" t="str">
        <f t="shared" si="76"/>
        <v/>
      </c>
    </row>
    <row r="506" spans="1:18" x14ac:dyDescent="0.35">
      <c r="A506">
        <f>IF(AND(DATA!A507&lt;&gt;"",TRIM(DATA!D507)&lt;&gt;""),1,0)</f>
        <v>0</v>
      </c>
      <c r="B506" t="str">
        <f>IF(A506=1,DATA!A507,"")</f>
        <v/>
      </c>
      <c r="C506" t="str">
        <f>IF(A506=1,TRIM(DATA!B507),"")</f>
        <v/>
      </c>
      <c r="D506" t="str">
        <f>IF(A506=1,TRIM(DATA!C507),"")</f>
        <v/>
      </c>
      <c r="E506" t="str">
        <f>IF(A506=1,TRIM(DATA!D507),"")</f>
        <v/>
      </c>
      <c r="F506" t="str">
        <f t="shared" si="69"/>
        <v/>
      </c>
      <c r="G506">
        <f>A506*N(DATA!E507)</f>
        <v>0</v>
      </c>
      <c r="H506">
        <f>A506*N(DATA!F507)</f>
        <v>0</v>
      </c>
      <c r="I506">
        <f>A506*N(DATA!G507)</f>
        <v>0</v>
      </c>
      <c r="J506">
        <f>A506*N(DATA!H507)</f>
        <v>0</v>
      </c>
      <c r="K506">
        <f t="shared" si="70"/>
        <v>0</v>
      </c>
      <c r="L506">
        <f t="shared" si="71"/>
        <v>0</v>
      </c>
      <c r="M506">
        <f t="shared" si="72"/>
        <v>0</v>
      </c>
      <c r="N506">
        <f t="shared" si="68"/>
        <v>0</v>
      </c>
      <c r="O506">
        <f t="shared" si="73"/>
        <v>0</v>
      </c>
      <c r="P506">
        <f t="shared" si="74"/>
        <v>0</v>
      </c>
      <c r="Q506">
        <f t="shared" si="75"/>
        <v>0</v>
      </c>
      <c r="R506" t="str">
        <f t="shared" si="76"/>
        <v/>
      </c>
    </row>
    <row r="507" spans="1:18" x14ac:dyDescent="0.35">
      <c r="A507">
        <f>IF(AND(DATA!A508&lt;&gt;"",TRIM(DATA!D508)&lt;&gt;""),1,0)</f>
        <v>0</v>
      </c>
      <c r="B507" t="str">
        <f>IF(A507=1,DATA!A508,"")</f>
        <v/>
      </c>
      <c r="C507" t="str">
        <f>IF(A507=1,TRIM(DATA!B508),"")</f>
        <v/>
      </c>
      <c r="D507" t="str">
        <f>IF(A507=1,TRIM(DATA!C508),"")</f>
        <v/>
      </c>
      <c r="E507" t="str">
        <f>IF(A507=1,TRIM(DATA!D508),"")</f>
        <v/>
      </c>
      <c r="F507" t="str">
        <f t="shared" si="69"/>
        <v/>
      </c>
      <c r="G507">
        <f>A507*N(DATA!E508)</f>
        <v>0</v>
      </c>
      <c r="H507">
        <f>A507*N(DATA!F508)</f>
        <v>0</v>
      </c>
      <c r="I507">
        <f>A507*N(DATA!G508)</f>
        <v>0</v>
      </c>
      <c r="J507">
        <f>A507*N(DATA!H508)</f>
        <v>0</v>
      </c>
      <c r="K507">
        <f t="shared" si="70"/>
        <v>0</v>
      </c>
      <c r="L507">
        <f t="shared" si="71"/>
        <v>0</v>
      </c>
      <c r="M507">
        <f t="shared" si="72"/>
        <v>0</v>
      </c>
      <c r="N507">
        <f t="shared" si="68"/>
        <v>0</v>
      </c>
      <c r="O507">
        <f t="shared" si="73"/>
        <v>0</v>
      </c>
      <c r="P507">
        <f t="shared" si="74"/>
        <v>0</v>
      </c>
      <c r="Q507">
        <f t="shared" si="75"/>
        <v>0</v>
      </c>
      <c r="R507" t="str">
        <f t="shared" si="76"/>
        <v/>
      </c>
    </row>
    <row r="508" spans="1:18" x14ac:dyDescent="0.35">
      <c r="A508">
        <f>IF(AND(DATA!A509&lt;&gt;"",TRIM(DATA!D509)&lt;&gt;""),1,0)</f>
        <v>0</v>
      </c>
      <c r="B508" t="str">
        <f>IF(A508=1,DATA!A509,"")</f>
        <v/>
      </c>
      <c r="C508" t="str">
        <f>IF(A508=1,TRIM(DATA!B509),"")</f>
        <v/>
      </c>
      <c r="D508" t="str">
        <f>IF(A508=1,TRIM(DATA!C509),"")</f>
        <v/>
      </c>
      <c r="E508" t="str">
        <f>IF(A508=1,TRIM(DATA!D509),"")</f>
        <v/>
      </c>
      <c r="F508" t="str">
        <f t="shared" si="69"/>
        <v/>
      </c>
      <c r="G508">
        <f>A508*N(DATA!E509)</f>
        <v>0</v>
      </c>
      <c r="H508">
        <f>A508*N(DATA!F509)</f>
        <v>0</v>
      </c>
      <c r="I508">
        <f>A508*N(DATA!G509)</f>
        <v>0</v>
      </c>
      <c r="J508">
        <f>A508*N(DATA!H509)</f>
        <v>0</v>
      </c>
      <c r="K508">
        <f t="shared" si="70"/>
        <v>0</v>
      </c>
      <c r="L508">
        <f t="shared" si="71"/>
        <v>0</v>
      </c>
      <c r="M508">
        <f t="shared" si="72"/>
        <v>0</v>
      </c>
      <c r="N508">
        <f t="shared" si="68"/>
        <v>0</v>
      </c>
      <c r="O508">
        <f t="shared" si="73"/>
        <v>0</v>
      </c>
      <c r="P508">
        <f t="shared" si="74"/>
        <v>0</v>
      </c>
      <c r="Q508">
        <f t="shared" si="75"/>
        <v>0</v>
      </c>
      <c r="R508" t="str">
        <f t="shared" si="76"/>
        <v/>
      </c>
    </row>
    <row r="509" spans="1:18" x14ac:dyDescent="0.35">
      <c r="A509">
        <f>IF(AND(DATA!A510&lt;&gt;"",TRIM(DATA!D510)&lt;&gt;""),1,0)</f>
        <v>0</v>
      </c>
      <c r="B509" t="str">
        <f>IF(A509=1,DATA!A510,"")</f>
        <v/>
      </c>
      <c r="C509" t="str">
        <f>IF(A509=1,TRIM(DATA!B510),"")</f>
        <v/>
      </c>
      <c r="D509" t="str">
        <f>IF(A509=1,TRIM(DATA!C510),"")</f>
        <v/>
      </c>
      <c r="E509" t="str">
        <f>IF(A509=1,TRIM(DATA!D510),"")</f>
        <v/>
      </c>
      <c r="F509" t="str">
        <f t="shared" si="69"/>
        <v/>
      </c>
      <c r="G509">
        <f>A509*N(DATA!E510)</f>
        <v>0</v>
      </c>
      <c r="H509">
        <f>A509*N(DATA!F510)</f>
        <v>0</v>
      </c>
      <c r="I509">
        <f>A509*N(DATA!G510)</f>
        <v>0</v>
      </c>
      <c r="J509">
        <f>A509*N(DATA!H510)</f>
        <v>0</v>
      </c>
      <c r="K509">
        <f t="shared" si="70"/>
        <v>0</v>
      </c>
      <c r="L509">
        <f t="shared" si="71"/>
        <v>0</v>
      </c>
      <c r="M509">
        <f t="shared" si="72"/>
        <v>0</v>
      </c>
      <c r="N509">
        <f t="shared" si="68"/>
        <v>0</v>
      </c>
      <c r="O509">
        <f t="shared" si="73"/>
        <v>0</v>
      </c>
      <c r="P509">
        <f t="shared" si="74"/>
        <v>0</v>
      </c>
      <c r="Q509">
        <f t="shared" si="75"/>
        <v>0</v>
      </c>
      <c r="R509" t="str">
        <f t="shared" si="76"/>
        <v/>
      </c>
    </row>
    <row r="510" spans="1:18" x14ac:dyDescent="0.35">
      <c r="A510">
        <f>IF(AND(DATA!A511&lt;&gt;"",TRIM(DATA!D511)&lt;&gt;""),1,0)</f>
        <v>0</v>
      </c>
      <c r="B510" t="str">
        <f>IF(A510=1,DATA!A511,"")</f>
        <v/>
      </c>
      <c r="C510" t="str">
        <f>IF(A510=1,TRIM(DATA!B511),"")</f>
        <v/>
      </c>
      <c r="D510" t="str">
        <f>IF(A510=1,TRIM(DATA!C511),"")</f>
        <v/>
      </c>
      <c r="E510" t="str">
        <f>IF(A510=1,TRIM(DATA!D511),"")</f>
        <v/>
      </c>
      <c r="F510" t="str">
        <f t="shared" si="69"/>
        <v/>
      </c>
      <c r="G510">
        <f>A510*N(DATA!E511)</f>
        <v>0</v>
      </c>
      <c r="H510">
        <f>A510*N(DATA!F511)</f>
        <v>0</v>
      </c>
      <c r="I510">
        <f>A510*N(DATA!G511)</f>
        <v>0</v>
      </c>
      <c r="J510">
        <f>A510*N(DATA!H511)</f>
        <v>0</v>
      </c>
      <c r="K510">
        <f t="shared" si="70"/>
        <v>0</v>
      </c>
      <c r="L510">
        <f t="shared" si="71"/>
        <v>0</v>
      </c>
      <c r="M510">
        <f t="shared" si="72"/>
        <v>0</v>
      </c>
      <c r="N510">
        <f t="shared" si="68"/>
        <v>0</v>
      </c>
      <c r="O510">
        <f t="shared" si="73"/>
        <v>0</v>
      </c>
      <c r="P510">
        <f t="shared" si="74"/>
        <v>0</v>
      </c>
      <c r="Q510">
        <f t="shared" si="75"/>
        <v>0</v>
      </c>
      <c r="R510" t="str">
        <f t="shared" si="76"/>
        <v/>
      </c>
    </row>
    <row r="511" spans="1:18" x14ac:dyDescent="0.35">
      <c r="A511">
        <f>IF(AND(DATA!A512&lt;&gt;"",TRIM(DATA!D512)&lt;&gt;""),1,0)</f>
        <v>0</v>
      </c>
      <c r="B511" t="str">
        <f>IF(A511=1,DATA!A512,"")</f>
        <v/>
      </c>
      <c r="C511" t="str">
        <f>IF(A511=1,TRIM(DATA!B512),"")</f>
        <v/>
      </c>
      <c r="D511" t="str">
        <f>IF(A511=1,TRIM(DATA!C512),"")</f>
        <v/>
      </c>
      <c r="E511" t="str">
        <f>IF(A511=1,TRIM(DATA!D512),"")</f>
        <v/>
      </c>
      <c r="F511" t="str">
        <f t="shared" si="69"/>
        <v/>
      </c>
      <c r="G511">
        <f>A511*N(DATA!E512)</f>
        <v>0</v>
      </c>
      <c r="H511">
        <f>A511*N(DATA!F512)</f>
        <v>0</v>
      </c>
      <c r="I511">
        <f>A511*N(DATA!G512)</f>
        <v>0</v>
      </c>
      <c r="J511">
        <f>A511*N(DATA!H512)</f>
        <v>0</v>
      </c>
      <c r="K511">
        <f t="shared" si="70"/>
        <v>0</v>
      </c>
      <c r="L511">
        <f t="shared" si="71"/>
        <v>0</v>
      </c>
      <c r="M511">
        <f t="shared" si="72"/>
        <v>0</v>
      </c>
      <c r="N511">
        <f t="shared" si="68"/>
        <v>0</v>
      </c>
      <c r="O511">
        <f t="shared" si="73"/>
        <v>0</v>
      </c>
      <c r="P511">
        <f t="shared" si="74"/>
        <v>0</v>
      </c>
      <c r="Q511">
        <f t="shared" si="75"/>
        <v>0</v>
      </c>
      <c r="R511" t="str">
        <f t="shared" si="76"/>
        <v/>
      </c>
    </row>
    <row r="512" spans="1:18" x14ac:dyDescent="0.35">
      <c r="A512">
        <f>IF(AND(DATA!A513&lt;&gt;"",TRIM(DATA!D513)&lt;&gt;""),1,0)</f>
        <v>0</v>
      </c>
      <c r="B512" t="str">
        <f>IF(A512=1,DATA!A513,"")</f>
        <v/>
      </c>
      <c r="C512" t="str">
        <f>IF(A512=1,TRIM(DATA!B513),"")</f>
        <v/>
      </c>
      <c r="D512" t="str">
        <f>IF(A512=1,TRIM(DATA!C513),"")</f>
        <v/>
      </c>
      <c r="E512" t="str">
        <f>IF(A512=1,TRIM(DATA!D513),"")</f>
        <v/>
      </c>
      <c r="F512" t="str">
        <f t="shared" si="69"/>
        <v/>
      </c>
      <c r="G512">
        <f>A512*N(DATA!E513)</f>
        <v>0</v>
      </c>
      <c r="H512">
        <f>A512*N(DATA!F513)</f>
        <v>0</v>
      </c>
      <c r="I512">
        <f>A512*N(DATA!G513)</f>
        <v>0</v>
      </c>
      <c r="J512">
        <f>A512*N(DATA!H513)</f>
        <v>0</v>
      </c>
      <c r="K512">
        <f t="shared" si="70"/>
        <v>0</v>
      </c>
      <c r="L512">
        <f t="shared" si="71"/>
        <v>0</v>
      </c>
      <c r="M512">
        <f t="shared" si="72"/>
        <v>0</v>
      </c>
      <c r="N512">
        <f t="shared" si="68"/>
        <v>0</v>
      </c>
      <c r="O512">
        <f t="shared" si="73"/>
        <v>0</v>
      </c>
      <c r="P512">
        <f t="shared" si="74"/>
        <v>0</v>
      </c>
      <c r="Q512">
        <f t="shared" si="75"/>
        <v>0</v>
      </c>
      <c r="R512" t="str">
        <f t="shared" si="76"/>
        <v/>
      </c>
    </row>
    <row r="513" spans="1:18" x14ac:dyDescent="0.35">
      <c r="A513">
        <f>IF(AND(DATA!A514&lt;&gt;"",TRIM(DATA!D514)&lt;&gt;""),1,0)</f>
        <v>0</v>
      </c>
      <c r="B513" t="str">
        <f>IF(A513=1,DATA!A514,"")</f>
        <v/>
      </c>
      <c r="C513" t="str">
        <f>IF(A513=1,TRIM(DATA!B514),"")</f>
        <v/>
      </c>
      <c r="D513" t="str">
        <f>IF(A513=1,TRIM(DATA!C514),"")</f>
        <v/>
      </c>
      <c r="E513" t="str">
        <f>IF(A513=1,TRIM(DATA!D514),"")</f>
        <v/>
      </c>
      <c r="F513" t="str">
        <f t="shared" si="69"/>
        <v/>
      </c>
      <c r="G513">
        <f>A513*N(DATA!E514)</f>
        <v>0</v>
      </c>
      <c r="H513">
        <f>A513*N(DATA!F514)</f>
        <v>0</v>
      </c>
      <c r="I513">
        <f>A513*N(DATA!G514)</f>
        <v>0</v>
      </c>
      <c r="J513">
        <f>A513*N(DATA!H514)</f>
        <v>0</v>
      </c>
      <c r="K513">
        <f t="shared" si="70"/>
        <v>0</v>
      </c>
      <c r="L513">
        <f t="shared" si="71"/>
        <v>0</v>
      </c>
      <c r="M513">
        <f t="shared" si="72"/>
        <v>0</v>
      </c>
      <c r="N513">
        <f t="shared" si="68"/>
        <v>0</v>
      </c>
      <c r="O513">
        <f t="shared" si="73"/>
        <v>0</v>
      </c>
      <c r="P513">
        <f t="shared" si="74"/>
        <v>0</v>
      </c>
      <c r="Q513">
        <f t="shared" si="75"/>
        <v>0</v>
      </c>
      <c r="R513" t="str">
        <f t="shared" si="76"/>
        <v/>
      </c>
    </row>
    <row r="514" spans="1:18" x14ac:dyDescent="0.35">
      <c r="A514">
        <f>IF(AND(DATA!A515&lt;&gt;"",TRIM(DATA!D515)&lt;&gt;""),1,0)</f>
        <v>0</v>
      </c>
      <c r="B514" t="str">
        <f>IF(A514=1,DATA!A515,"")</f>
        <v/>
      </c>
      <c r="C514" t="str">
        <f>IF(A514=1,TRIM(DATA!B515),"")</f>
        <v/>
      </c>
      <c r="D514" t="str">
        <f>IF(A514=1,TRIM(DATA!C515),"")</f>
        <v/>
      </c>
      <c r="E514" t="str">
        <f>IF(A514=1,TRIM(DATA!D515),"")</f>
        <v/>
      </c>
      <c r="F514" t="str">
        <f t="shared" si="69"/>
        <v/>
      </c>
      <c r="G514">
        <f>A514*N(DATA!E515)</f>
        <v>0</v>
      </c>
      <c r="H514">
        <f>A514*N(DATA!F515)</f>
        <v>0</v>
      </c>
      <c r="I514">
        <f>A514*N(DATA!G515)</f>
        <v>0</v>
      </c>
      <c r="J514">
        <f>A514*N(DATA!H515)</f>
        <v>0</v>
      </c>
      <c r="K514">
        <f t="shared" si="70"/>
        <v>0</v>
      </c>
      <c r="L514">
        <f t="shared" si="71"/>
        <v>0</v>
      </c>
      <c r="M514">
        <f t="shared" si="72"/>
        <v>0</v>
      </c>
      <c r="N514">
        <f t="shared" ref="N514:N577" si="77">A514*IF(F514="EVET",--prm_KKTC,1)*OR(prm_Duzey="Tümü",C514=prm_Duzey)*OR(prm_Fak="Tümü",D514=prm_Fak)*OR(prm_Prog="Tümü",E514=prm_Prog)</f>
        <v>0</v>
      </c>
      <c r="O514">
        <f t="shared" si="73"/>
        <v>0</v>
      </c>
      <c r="P514">
        <f t="shared" si="74"/>
        <v>0</v>
      </c>
      <c r="Q514">
        <f t="shared" si="75"/>
        <v>0</v>
      </c>
      <c r="R514" t="str">
        <f t="shared" si="76"/>
        <v/>
      </c>
    </row>
    <row r="515" spans="1:18" x14ac:dyDescent="0.35">
      <c r="A515">
        <f>IF(AND(DATA!A516&lt;&gt;"",TRIM(DATA!D516)&lt;&gt;""),1,0)</f>
        <v>0</v>
      </c>
      <c r="B515" t="str">
        <f>IF(A515=1,DATA!A516,"")</f>
        <v/>
      </c>
      <c r="C515" t="str">
        <f>IF(A515=1,TRIM(DATA!B516),"")</f>
        <v/>
      </c>
      <c r="D515" t="str">
        <f>IF(A515=1,TRIM(DATA!C516),"")</f>
        <v/>
      </c>
      <c r="E515" t="str">
        <f>IF(A515=1,TRIM(DATA!D516),"")</f>
        <v/>
      </c>
      <c r="F515" t="str">
        <f t="shared" ref="F515:F578" si="78">IF(A515=1,IF(ISNUMBER(SEARCH("KKTC Uyruklu",E515)),"EVET","HAYIR"),"")</f>
        <v/>
      </c>
      <c r="G515">
        <f>A515*N(DATA!E516)</f>
        <v>0</v>
      </c>
      <c r="H515">
        <f>A515*N(DATA!F516)</f>
        <v>0</v>
      </c>
      <c r="I515">
        <f>A515*N(DATA!G516)</f>
        <v>0</v>
      </c>
      <c r="J515">
        <f>A515*N(DATA!H516)</f>
        <v>0</v>
      </c>
      <c r="K515">
        <f t="shared" ref="K515:K578" si="79">G515+I515</f>
        <v>0</v>
      </c>
      <c r="L515">
        <f t="shared" ref="L515:L578" si="80">H515+J515</f>
        <v>0</v>
      </c>
      <c r="M515">
        <f t="shared" ref="M515:M578" si="81">MAX(0,K515-L515)</f>
        <v>0</v>
      </c>
      <c r="N515">
        <f t="shared" si="77"/>
        <v>0</v>
      </c>
      <c r="O515">
        <f t="shared" ref="O515:O578" si="82">N515*(K515&gt;0)*(L515&gt;=K515)</f>
        <v>0</v>
      </c>
      <c r="P515">
        <f t="shared" ref="P515:P578" si="83">N515*(K515&gt;0)*(L515=0)</f>
        <v>0</v>
      </c>
      <c r="Q515">
        <f t="shared" ref="Q515:Q578" si="84">N515*(F515="EVET")</f>
        <v>0</v>
      </c>
      <c r="R515" t="str">
        <f t="shared" ref="R515:R578" si="85">IF(D515="","",SUBSTITUTE(SUBSTITUTE(SUBSTITUTE(SUBSTITUTE(SUBSTITUTE(SUBSTITUTE(D515,"İKTİSADİ VE İDARİ BİLİMLER FAKÜLTESİ","İİBF"),"ORGANİZE SANAYİ BÖLGESİ","OSB"),"MESLEK YÜKSEKOKULU","MYO"),"UYGULAMALI BİLİMLER","UB"),"FAKÜLTESİ","FAK."),"YÜKSEKOKULU","YO"))</f>
        <v/>
      </c>
    </row>
    <row r="516" spans="1:18" x14ac:dyDescent="0.35">
      <c r="A516">
        <f>IF(AND(DATA!A517&lt;&gt;"",TRIM(DATA!D517)&lt;&gt;""),1,0)</f>
        <v>0</v>
      </c>
      <c r="B516" t="str">
        <f>IF(A516=1,DATA!A517,"")</f>
        <v/>
      </c>
      <c r="C516" t="str">
        <f>IF(A516=1,TRIM(DATA!B517),"")</f>
        <v/>
      </c>
      <c r="D516" t="str">
        <f>IF(A516=1,TRIM(DATA!C517),"")</f>
        <v/>
      </c>
      <c r="E516" t="str">
        <f>IF(A516=1,TRIM(DATA!D517),"")</f>
        <v/>
      </c>
      <c r="F516" t="str">
        <f t="shared" si="78"/>
        <v/>
      </c>
      <c r="G516">
        <f>A516*N(DATA!E517)</f>
        <v>0</v>
      </c>
      <c r="H516">
        <f>A516*N(DATA!F517)</f>
        <v>0</v>
      </c>
      <c r="I516">
        <f>A516*N(DATA!G517)</f>
        <v>0</v>
      </c>
      <c r="J516">
        <f>A516*N(DATA!H517)</f>
        <v>0</v>
      </c>
      <c r="K516">
        <f t="shared" si="79"/>
        <v>0</v>
      </c>
      <c r="L516">
        <f t="shared" si="80"/>
        <v>0</v>
      </c>
      <c r="M516">
        <f t="shared" si="81"/>
        <v>0</v>
      </c>
      <c r="N516">
        <f t="shared" si="77"/>
        <v>0</v>
      </c>
      <c r="O516">
        <f t="shared" si="82"/>
        <v>0</v>
      </c>
      <c r="P516">
        <f t="shared" si="83"/>
        <v>0</v>
      </c>
      <c r="Q516">
        <f t="shared" si="84"/>
        <v>0</v>
      </c>
      <c r="R516" t="str">
        <f t="shared" si="85"/>
        <v/>
      </c>
    </row>
    <row r="517" spans="1:18" x14ac:dyDescent="0.35">
      <c r="A517">
        <f>IF(AND(DATA!A518&lt;&gt;"",TRIM(DATA!D518)&lt;&gt;""),1,0)</f>
        <v>0</v>
      </c>
      <c r="B517" t="str">
        <f>IF(A517=1,DATA!A518,"")</f>
        <v/>
      </c>
      <c r="C517" t="str">
        <f>IF(A517=1,TRIM(DATA!B518),"")</f>
        <v/>
      </c>
      <c r="D517" t="str">
        <f>IF(A517=1,TRIM(DATA!C518),"")</f>
        <v/>
      </c>
      <c r="E517" t="str">
        <f>IF(A517=1,TRIM(DATA!D518),"")</f>
        <v/>
      </c>
      <c r="F517" t="str">
        <f t="shared" si="78"/>
        <v/>
      </c>
      <c r="G517">
        <f>A517*N(DATA!E518)</f>
        <v>0</v>
      </c>
      <c r="H517">
        <f>A517*N(DATA!F518)</f>
        <v>0</v>
      </c>
      <c r="I517">
        <f>A517*N(DATA!G518)</f>
        <v>0</v>
      </c>
      <c r="J517">
        <f>A517*N(DATA!H518)</f>
        <v>0</v>
      </c>
      <c r="K517">
        <f t="shared" si="79"/>
        <v>0</v>
      </c>
      <c r="L517">
        <f t="shared" si="80"/>
        <v>0</v>
      </c>
      <c r="M517">
        <f t="shared" si="81"/>
        <v>0</v>
      </c>
      <c r="N517">
        <f t="shared" si="77"/>
        <v>0</v>
      </c>
      <c r="O517">
        <f t="shared" si="82"/>
        <v>0</v>
      </c>
      <c r="P517">
        <f t="shared" si="83"/>
        <v>0</v>
      </c>
      <c r="Q517">
        <f t="shared" si="84"/>
        <v>0</v>
      </c>
      <c r="R517" t="str">
        <f t="shared" si="85"/>
        <v/>
      </c>
    </row>
    <row r="518" spans="1:18" x14ac:dyDescent="0.35">
      <c r="A518">
        <f>IF(AND(DATA!A519&lt;&gt;"",TRIM(DATA!D519)&lt;&gt;""),1,0)</f>
        <v>0</v>
      </c>
      <c r="B518" t="str">
        <f>IF(A518=1,DATA!A519,"")</f>
        <v/>
      </c>
      <c r="C518" t="str">
        <f>IF(A518=1,TRIM(DATA!B519),"")</f>
        <v/>
      </c>
      <c r="D518" t="str">
        <f>IF(A518=1,TRIM(DATA!C519),"")</f>
        <v/>
      </c>
      <c r="E518" t="str">
        <f>IF(A518=1,TRIM(DATA!D519),"")</f>
        <v/>
      </c>
      <c r="F518" t="str">
        <f t="shared" si="78"/>
        <v/>
      </c>
      <c r="G518">
        <f>A518*N(DATA!E519)</f>
        <v>0</v>
      </c>
      <c r="H518">
        <f>A518*N(DATA!F519)</f>
        <v>0</v>
      </c>
      <c r="I518">
        <f>A518*N(DATA!G519)</f>
        <v>0</v>
      </c>
      <c r="J518">
        <f>A518*N(DATA!H519)</f>
        <v>0</v>
      </c>
      <c r="K518">
        <f t="shared" si="79"/>
        <v>0</v>
      </c>
      <c r="L518">
        <f t="shared" si="80"/>
        <v>0</v>
      </c>
      <c r="M518">
        <f t="shared" si="81"/>
        <v>0</v>
      </c>
      <c r="N518">
        <f t="shared" si="77"/>
        <v>0</v>
      </c>
      <c r="O518">
        <f t="shared" si="82"/>
        <v>0</v>
      </c>
      <c r="P518">
        <f t="shared" si="83"/>
        <v>0</v>
      </c>
      <c r="Q518">
        <f t="shared" si="84"/>
        <v>0</v>
      </c>
      <c r="R518" t="str">
        <f t="shared" si="85"/>
        <v/>
      </c>
    </row>
    <row r="519" spans="1:18" x14ac:dyDescent="0.35">
      <c r="A519">
        <f>IF(AND(DATA!A520&lt;&gt;"",TRIM(DATA!D520)&lt;&gt;""),1,0)</f>
        <v>0</v>
      </c>
      <c r="B519" t="str">
        <f>IF(A519=1,DATA!A520,"")</f>
        <v/>
      </c>
      <c r="C519" t="str">
        <f>IF(A519=1,TRIM(DATA!B520),"")</f>
        <v/>
      </c>
      <c r="D519" t="str">
        <f>IF(A519=1,TRIM(DATA!C520),"")</f>
        <v/>
      </c>
      <c r="E519" t="str">
        <f>IF(A519=1,TRIM(DATA!D520),"")</f>
        <v/>
      </c>
      <c r="F519" t="str">
        <f t="shared" si="78"/>
        <v/>
      </c>
      <c r="G519">
        <f>A519*N(DATA!E520)</f>
        <v>0</v>
      </c>
      <c r="H519">
        <f>A519*N(DATA!F520)</f>
        <v>0</v>
      </c>
      <c r="I519">
        <f>A519*N(DATA!G520)</f>
        <v>0</v>
      </c>
      <c r="J519">
        <f>A519*N(DATA!H520)</f>
        <v>0</v>
      </c>
      <c r="K519">
        <f t="shared" si="79"/>
        <v>0</v>
      </c>
      <c r="L519">
        <f t="shared" si="80"/>
        <v>0</v>
      </c>
      <c r="M519">
        <f t="shared" si="81"/>
        <v>0</v>
      </c>
      <c r="N519">
        <f t="shared" si="77"/>
        <v>0</v>
      </c>
      <c r="O519">
        <f t="shared" si="82"/>
        <v>0</v>
      </c>
      <c r="P519">
        <f t="shared" si="83"/>
        <v>0</v>
      </c>
      <c r="Q519">
        <f t="shared" si="84"/>
        <v>0</v>
      </c>
      <c r="R519" t="str">
        <f t="shared" si="85"/>
        <v/>
      </c>
    </row>
    <row r="520" spans="1:18" x14ac:dyDescent="0.35">
      <c r="A520">
        <f>IF(AND(DATA!A521&lt;&gt;"",TRIM(DATA!D521)&lt;&gt;""),1,0)</f>
        <v>0</v>
      </c>
      <c r="B520" t="str">
        <f>IF(A520=1,DATA!A521,"")</f>
        <v/>
      </c>
      <c r="C520" t="str">
        <f>IF(A520=1,TRIM(DATA!B521),"")</f>
        <v/>
      </c>
      <c r="D520" t="str">
        <f>IF(A520=1,TRIM(DATA!C521),"")</f>
        <v/>
      </c>
      <c r="E520" t="str">
        <f>IF(A520=1,TRIM(DATA!D521),"")</f>
        <v/>
      </c>
      <c r="F520" t="str">
        <f t="shared" si="78"/>
        <v/>
      </c>
      <c r="G520">
        <f>A520*N(DATA!E521)</f>
        <v>0</v>
      </c>
      <c r="H520">
        <f>A520*N(DATA!F521)</f>
        <v>0</v>
      </c>
      <c r="I520">
        <f>A520*N(DATA!G521)</f>
        <v>0</v>
      </c>
      <c r="J520">
        <f>A520*N(DATA!H521)</f>
        <v>0</v>
      </c>
      <c r="K520">
        <f t="shared" si="79"/>
        <v>0</v>
      </c>
      <c r="L520">
        <f t="shared" si="80"/>
        <v>0</v>
      </c>
      <c r="M520">
        <f t="shared" si="81"/>
        <v>0</v>
      </c>
      <c r="N520">
        <f t="shared" si="77"/>
        <v>0</v>
      </c>
      <c r="O520">
        <f t="shared" si="82"/>
        <v>0</v>
      </c>
      <c r="P520">
        <f t="shared" si="83"/>
        <v>0</v>
      </c>
      <c r="Q520">
        <f t="shared" si="84"/>
        <v>0</v>
      </c>
      <c r="R520" t="str">
        <f t="shared" si="85"/>
        <v/>
      </c>
    </row>
    <row r="521" spans="1:18" x14ac:dyDescent="0.35">
      <c r="A521">
        <f>IF(AND(DATA!A522&lt;&gt;"",TRIM(DATA!D522)&lt;&gt;""),1,0)</f>
        <v>0</v>
      </c>
      <c r="B521" t="str">
        <f>IF(A521=1,DATA!A522,"")</f>
        <v/>
      </c>
      <c r="C521" t="str">
        <f>IF(A521=1,TRIM(DATA!B522),"")</f>
        <v/>
      </c>
      <c r="D521" t="str">
        <f>IF(A521=1,TRIM(DATA!C522),"")</f>
        <v/>
      </c>
      <c r="E521" t="str">
        <f>IF(A521=1,TRIM(DATA!D522),"")</f>
        <v/>
      </c>
      <c r="F521" t="str">
        <f t="shared" si="78"/>
        <v/>
      </c>
      <c r="G521">
        <f>A521*N(DATA!E522)</f>
        <v>0</v>
      </c>
      <c r="H521">
        <f>A521*N(DATA!F522)</f>
        <v>0</v>
      </c>
      <c r="I521">
        <f>A521*N(DATA!G522)</f>
        <v>0</v>
      </c>
      <c r="J521">
        <f>A521*N(DATA!H522)</f>
        <v>0</v>
      </c>
      <c r="K521">
        <f t="shared" si="79"/>
        <v>0</v>
      </c>
      <c r="L521">
        <f t="shared" si="80"/>
        <v>0</v>
      </c>
      <c r="M521">
        <f t="shared" si="81"/>
        <v>0</v>
      </c>
      <c r="N521">
        <f t="shared" si="77"/>
        <v>0</v>
      </c>
      <c r="O521">
        <f t="shared" si="82"/>
        <v>0</v>
      </c>
      <c r="P521">
        <f t="shared" si="83"/>
        <v>0</v>
      </c>
      <c r="Q521">
        <f t="shared" si="84"/>
        <v>0</v>
      </c>
      <c r="R521" t="str">
        <f t="shared" si="85"/>
        <v/>
      </c>
    </row>
    <row r="522" spans="1:18" x14ac:dyDescent="0.35">
      <c r="A522">
        <f>IF(AND(DATA!A523&lt;&gt;"",TRIM(DATA!D523)&lt;&gt;""),1,0)</f>
        <v>0</v>
      </c>
      <c r="B522" t="str">
        <f>IF(A522=1,DATA!A523,"")</f>
        <v/>
      </c>
      <c r="C522" t="str">
        <f>IF(A522=1,TRIM(DATA!B523),"")</f>
        <v/>
      </c>
      <c r="D522" t="str">
        <f>IF(A522=1,TRIM(DATA!C523),"")</f>
        <v/>
      </c>
      <c r="E522" t="str">
        <f>IF(A522=1,TRIM(DATA!D523),"")</f>
        <v/>
      </c>
      <c r="F522" t="str">
        <f t="shared" si="78"/>
        <v/>
      </c>
      <c r="G522">
        <f>A522*N(DATA!E523)</f>
        <v>0</v>
      </c>
      <c r="H522">
        <f>A522*N(DATA!F523)</f>
        <v>0</v>
      </c>
      <c r="I522">
        <f>A522*N(DATA!G523)</f>
        <v>0</v>
      </c>
      <c r="J522">
        <f>A522*N(DATA!H523)</f>
        <v>0</v>
      </c>
      <c r="K522">
        <f t="shared" si="79"/>
        <v>0</v>
      </c>
      <c r="L522">
        <f t="shared" si="80"/>
        <v>0</v>
      </c>
      <c r="M522">
        <f t="shared" si="81"/>
        <v>0</v>
      </c>
      <c r="N522">
        <f t="shared" si="77"/>
        <v>0</v>
      </c>
      <c r="O522">
        <f t="shared" si="82"/>
        <v>0</v>
      </c>
      <c r="P522">
        <f t="shared" si="83"/>
        <v>0</v>
      </c>
      <c r="Q522">
        <f t="shared" si="84"/>
        <v>0</v>
      </c>
      <c r="R522" t="str">
        <f t="shared" si="85"/>
        <v/>
      </c>
    </row>
    <row r="523" spans="1:18" x14ac:dyDescent="0.35">
      <c r="A523">
        <f>IF(AND(DATA!A524&lt;&gt;"",TRIM(DATA!D524)&lt;&gt;""),1,0)</f>
        <v>0</v>
      </c>
      <c r="B523" t="str">
        <f>IF(A523=1,DATA!A524,"")</f>
        <v/>
      </c>
      <c r="C523" t="str">
        <f>IF(A523=1,TRIM(DATA!B524),"")</f>
        <v/>
      </c>
      <c r="D523" t="str">
        <f>IF(A523=1,TRIM(DATA!C524),"")</f>
        <v/>
      </c>
      <c r="E523" t="str">
        <f>IF(A523=1,TRIM(DATA!D524),"")</f>
        <v/>
      </c>
      <c r="F523" t="str">
        <f t="shared" si="78"/>
        <v/>
      </c>
      <c r="G523">
        <f>A523*N(DATA!E524)</f>
        <v>0</v>
      </c>
      <c r="H523">
        <f>A523*N(DATA!F524)</f>
        <v>0</v>
      </c>
      <c r="I523">
        <f>A523*N(DATA!G524)</f>
        <v>0</v>
      </c>
      <c r="J523">
        <f>A523*N(DATA!H524)</f>
        <v>0</v>
      </c>
      <c r="K523">
        <f t="shared" si="79"/>
        <v>0</v>
      </c>
      <c r="L523">
        <f t="shared" si="80"/>
        <v>0</v>
      </c>
      <c r="M523">
        <f t="shared" si="81"/>
        <v>0</v>
      </c>
      <c r="N523">
        <f t="shared" si="77"/>
        <v>0</v>
      </c>
      <c r="O523">
        <f t="shared" si="82"/>
        <v>0</v>
      </c>
      <c r="P523">
        <f t="shared" si="83"/>
        <v>0</v>
      </c>
      <c r="Q523">
        <f t="shared" si="84"/>
        <v>0</v>
      </c>
      <c r="R523" t="str">
        <f t="shared" si="85"/>
        <v/>
      </c>
    </row>
    <row r="524" spans="1:18" x14ac:dyDescent="0.35">
      <c r="A524">
        <f>IF(AND(DATA!A525&lt;&gt;"",TRIM(DATA!D525)&lt;&gt;""),1,0)</f>
        <v>0</v>
      </c>
      <c r="B524" t="str">
        <f>IF(A524=1,DATA!A525,"")</f>
        <v/>
      </c>
      <c r="C524" t="str">
        <f>IF(A524=1,TRIM(DATA!B525),"")</f>
        <v/>
      </c>
      <c r="D524" t="str">
        <f>IF(A524=1,TRIM(DATA!C525),"")</f>
        <v/>
      </c>
      <c r="E524" t="str">
        <f>IF(A524=1,TRIM(DATA!D525),"")</f>
        <v/>
      </c>
      <c r="F524" t="str">
        <f t="shared" si="78"/>
        <v/>
      </c>
      <c r="G524">
        <f>A524*N(DATA!E525)</f>
        <v>0</v>
      </c>
      <c r="H524">
        <f>A524*N(DATA!F525)</f>
        <v>0</v>
      </c>
      <c r="I524">
        <f>A524*N(DATA!G525)</f>
        <v>0</v>
      </c>
      <c r="J524">
        <f>A524*N(DATA!H525)</f>
        <v>0</v>
      </c>
      <c r="K524">
        <f t="shared" si="79"/>
        <v>0</v>
      </c>
      <c r="L524">
        <f t="shared" si="80"/>
        <v>0</v>
      </c>
      <c r="M524">
        <f t="shared" si="81"/>
        <v>0</v>
      </c>
      <c r="N524">
        <f t="shared" si="77"/>
        <v>0</v>
      </c>
      <c r="O524">
        <f t="shared" si="82"/>
        <v>0</v>
      </c>
      <c r="P524">
        <f t="shared" si="83"/>
        <v>0</v>
      </c>
      <c r="Q524">
        <f t="shared" si="84"/>
        <v>0</v>
      </c>
      <c r="R524" t="str">
        <f t="shared" si="85"/>
        <v/>
      </c>
    </row>
    <row r="525" spans="1:18" x14ac:dyDescent="0.35">
      <c r="A525">
        <f>IF(AND(DATA!A526&lt;&gt;"",TRIM(DATA!D526)&lt;&gt;""),1,0)</f>
        <v>0</v>
      </c>
      <c r="B525" t="str">
        <f>IF(A525=1,DATA!A526,"")</f>
        <v/>
      </c>
      <c r="C525" t="str">
        <f>IF(A525=1,TRIM(DATA!B526),"")</f>
        <v/>
      </c>
      <c r="D525" t="str">
        <f>IF(A525=1,TRIM(DATA!C526),"")</f>
        <v/>
      </c>
      <c r="E525" t="str">
        <f>IF(A525=1,TRIM(DATA!D526),"")</f>
        <v/>
      </c>
      <c r="F525" t="str">
        <f t="shared" si="78"/>
        <v/>
      </c>
      <c r="G525">
        <f>A525*N(DATA!E526)</f>
        <v>0</v>
      </c>
      <c r="H525">
        <f>A525*N(DATA!F526)</f>
        <v>0</v>
      </c>
      <c r="I525">
        <f>A525*N(DATA!G526)</f>
        <v>0</v>
      </c>
      <c r="J525">
        <f>A525*N(DATA!H526)</f>
        <v>0</v>
      </c>
      <c r="K525">
        <f t="shared" si="79"/>
        <v>0</v>
      </c>
      <c r="L525">
        <f t="shared" si="80"/>
        <v>0</v>
      </c>
      <c r="M525">
        <f t="shared" si="81"/>
        <v>0</v>
      </c>
      <c r="N525">
        <f t="shared" si="77"/>
        <v>0</v>
      </c>
      <c r="O525">
        <f t="shared" si="82"/>
        <v>0</v>
      </c>
      <c r="P525">
        <f t="shared" si="83"/>
        <v>0</v>
      </c>
      <c r="Q525">
        <f t="shared" si="84"/>
        <v>0</v>
      </c>
      <c r="R525" t="str">
        <f t="shared" si="85"/>
        <v/>
      </c>
    </row>
    <row r="526" spans="1:18" x14ac:dyDescent="0.35">
      <c r="A526">
        <f>IF(AND(DATA!A527&lt;&gt;"",TRIM(DATA!D527)&lt;&gt;""),1,0)</f>
        <v>0</v>
      </c>
      <c r="B526" t="str">
        <f>IF(A526=1,DATA!A527,"")</f>
        <v/>
      </c>
      <c r="C526" t="str">
        <f>IF(A526=1,TRIM(DATA!B527),"")</f>
        <v/>
      </c>
      <c r="D526" t="str">
        <f>IF(A526=1,TRIM(DATA!C527),"")</f>
        <v/>
      </c>
      <c r="E526" t="str">
        <f>IF(A526=1,TRIM(DATA!D527),"")</f>
        <v/>
      </c>
      <c r="F526" t="str">
        <f t="shared" si="78"/>
        <v/>
      </c>
      <c r="G526">
        <f>A526*N(DATA!E527)</f>
        <v>0</v>
      </c>
      <c r="H526">
        <f>A526*N(DATA!F527)</f>
        <v>0</v>
      </c>
      <c r="I526">
        <f>A526*N(DATA!G527)</f>
        <v>0</v>
      </c>
      <c r="J526">
        <f>A526*N(DATA!H527)</f>
        <v>0</v>
      </c>
      <c r="K526">
        <f t="shared" si="79"/>
        <v>0</v>
      </c>
      <c r="L526">
        <f t="shared" si="80"/>
        <v>0</v>
      </c>
      <c r="M526">
        <f t="shared" si="81"/>
        <v>0</v>
      </c>
      <c r="N526">
        <f t="shared" si="77"/>
        <v>0</v>
      </c>
      <c r="O526">
        <f t="shared" si="82"/>
        <v>0</v>
      </c>
      <c r="P526">
        <f t="shared" si="83"/>
        <v>0</v>
      </c>
      <c r="Q526">
        <f t="shared" si="84"/>
        <v>0</v>
      </c>
      <c r="R526" t="str">
        <f t="shared" si="85"/>
        <v/>
      </c>
    </row>
    <row r="527" spans="1:18" x14ac:dyDescent="0.35">
      <c r="A527">
        <f>IF(AND(DATA!A528&lt;&gt;"",TRIM(DATA!D528)&lt;&gt;""),1,0)</f>
        <v>0</v>
      </c>
      <c r="B527" t="str">
        <f>IF(A527=1,DATA!A528,"")</f>
        <v/>
      </c>
      <c r="C527" t="str">
        <f>IF(A527=1,TRIM(DATA!B528),"")</f>
        <v/>
      </c>
      <c r="D527" t="str">
        <f>IF(A527=1,TRIM(DATA!C528),"")</f>
        <v/>
      </c>
      <c r="E527" t="str">
        <f>IF(A527=1,TRIM(DATA!D528),"")</f>
        <v/>
      </c>
      <c r="F527" t="str">
        <f t="shared" si="78"/>
        <v/>
      </c>
      <c r="G527">
        <f>A527*N(DATA!E528)</f>
        <v>0</v>
      </c>
      <c r="H527">
        <f>A527*N(DATA!F528)</f>
        <v>0</v>
      </c>
      <c r="I527">
        <f>A527*N(DATA!G528)</f>
        <v>0</v>
      </c>
      <c r="J527">
        <f>A527*N(DATA!H528)</f>
        <v>0</v>
      </c>
      <c r="K527">
        <f t="shared" si="79"/>
        <v>0</v>
      </c>
      <c r="L527">
        <f t="shared" si="80"/>
        <v>0</v>
      </c>
      <c r="M527">
        <f t="shared" si="81"/>
        <v>0</v>
      </c>
      <c r="N527">
        <f t="shared" si="77"/>
        <v>0</v>
      </c>
      <c r="O527">
        <f t="shared" si="82"/>
        <v>0</v>
      </c>
      <c r="P527">
        <f t="shared" si="83"/>
        <v>0</v>
      </c>
      <c r="Q527">
        <f t="shared" si="84"/>
        <v>0</v>
      </c>
      <c r="R527" t="str">
        <f t="shared" si="85"/>
        <v/>
      </c>
    </row>
    <row r="528" spans="1:18" x14ac:dyDescent="0.35">
      <c r="A528">
        <f>IF(AND(DATA!A529&lt;&gt;"",TRIM(DATA!D529)&lt;&gt;""),1,0)</f>
        <v>0</v>
      </c>
      <c r="B528" t="str">
        <f>IF(A528=1,DATA!A529,"")</f>
        <v/>
      </c>
      <c r="C528" t="str">
        <f>IF(A528=1,TRIM(DATA!B529),"")</f>
        <v/>
      </c>
      <c r="D528" t="str">
        <f>IF(A528=1,TRIM(DATA!C529),"")</f>
        <v/>
      </c>
      <c r="E528" t="str">
        <f>IF(A528=1,TRIM(DATA!D529),"")</f>
        <v/>
      </c>
      <c r="F528" t="str">
        <f t="shared" si="78"/>
        <v/>
      </c>
      <c r="G528">
        <f>A528*N(DATA!E529)</f>
        <v>0</v>
      </c>
      <c r="H528">
        <f>A528*N(DATA!F529)</f>
        <v>0</v>
      </c>
      <c r="I528">
        <f>A528*N(DATA!G529)</f>
        <v>0</v>
      </c>
      <c r="J528">
        <f>A528*N(DATA!H529)</f>
        <v>0</v>
      </c>
      <c r="K528">
        <f t="shared" si="79"/>
        <v>0</v>
      </c>
      <c r="L528">
        <f t="shared" si="80"/>
        <v>0</v>
      </c>
      <c r="M528">
        <f t="shared" si="81"/>
        <v>0</v>
      </c>
      <c r="N528">
        <f t="shared" si="77"/>
        <v>0</v>
      </c>
      <c r="O528">
        <f t="shared" si="82"/>
        <v>0</v>
      </c>
      <c r="P528">
        <f t="shared" si="83"/>
        <v>0</v>
      </c>
      <c r="Q528">
        <f t="shared" si="84"/>
        <v>0</v>
      </c>
      <c r="R528" t="str">
        <f t="shared" si="85"/>
        <v/>
      </c>
    </row>
    <row r="529" spans="1:18" x14ac:dyDescent="0.35">
      <c r="A529">
        <f>IF(AND(DATA!A530&lt;&gt;"",TRIM(DATA!D530)&lt;&gt;""),1,0)</f>
        <v>0</v>
      </c>
      <c r="B529" t="str">
        <f>IF(A529=1,DATA!A530,"")</f>
        <v/>
      </c>
      <c r="C529" t="str">
        <f>IF(A529=1,TRIM(DATA!B530),"")</f>
        <v/>
      </c>
      <c r="D529" t="str">
        <f>IF(A529=1,TRIM(DATA!C530),"")</f>
        <v/>
      </c>
      <c r="E529" t="str">
        <f>IF(A529=1,TRIM(DATA!D530),"")</f>
        <v/>
      </c>
      <c r="F529" t="str">
        <f t="shared" si="78"/>
        <v/>
      </c>
      <c r="G529">
        <f>A529*N(DATA!E530)</f>
        <v>0</v>
      </c>
      <c r="H529">
        <f>A529*N(DATA!F530)</f>
        <v>0</v>
      </c>
      <c r="I529">
        <f>A529*N(DATA!G530)</f>
        <v>0</v>
      </c>
      <c r="J529">
        <f>A529*N(DATA!H530)</f>
        <v>0</v>
      </c>
      <c r="K529">
        <f t="shared" si="79"/>
        <v>0</v>
      </c>
      <c r="L529">
        <f t="shared" si="80"/>
        <v>0</v>
      </c>
      <c r="M529">
        <f t="shared" si="81"/>
        <v>0</v>
      </c>
      <c r="N529">
        <f t="shared" si="77"/>
        <v>0</v>
      </c>
      <c r="O529">
        <f t="shared" si="82"/>
        <v>0</v>
      </c>
      <c r="P529">
        <f t="shared" si="83"/>
        <v>0</v>
      </c>
      <c r="Q529">
        <f t="shared" si="84"/>
        <v>0</v>
      </c>
      <c r="R529" t="str">
        <f t="shared" si="85"/>
        <v/>
      </c>
    </row>
    <row r="530" spans="1:18" x14ac:dyDescent="0.35">
      <c r="A530">
        <f>IF(AND(DATA!A531&lt;&gt;"",TRIM(DATA!D531)&lt;&gt;""),1,0)</f>
        <v>0</v>
      </c>
      <c r="B530" t="str">
        <f>IF(A530=1,DATA!A531,"")</f>
        <v/>
      </c>
      <c r="C530" t="str">
        <f>IF(A530=1,TRIM(DATA!B531),"")</f>
        <v/>
      </c>
      <c r="D530" t="str">
        <f>IF(A530=1,TRIM(DATA!C531),"")</f>
        <v/>
      </c>
      <c r="E530" t="str">
        <f>IF(A530=1,TRIM(DATA!D531),"")</f>
        <v/>
      </c>
      <c r="F530" t="str">
        <f t="shared" si="78"/>
        <v/>
      </c>
      <c r="G530">
        <f>A530*N(DATA!E531)</f>
        <v>0</v>
      </c>
      <c r="H530">
        <f>A530*N(DATA!F531)</f>
        <v>0</v>
      </c>
      <c r="I530">
        <f>A530*N(DATA!G531)</f>
        <v>0</v>
      </c>
      <c r="J530">
        <f>A530*N(DATA!H531)</f>
        <v>0</v>
      </c>
      <c r="K530">
        <f t="shared" si="79"/>
        <v>0</v>
      </c>
      <c r="L530">
        <f t="shared" si="80"/>
        <v>0</v>
      </c>
      <c r="M530">
        <f t="shared" si="81"/>
        <v>0</v>
      </c>
      <c r="N530">
        <f t="shared" si="77"/>
        <v>0</v>
      </c>
      <c r="O530">
        <f t="shared" si="82"/>
        <v>0</v>
      </c>
      <c r="P530">
        <f t="shared" si="83"/>
        <v>0</v>
      </c>
      <c r="Q530">
        <f t="shared" si="84"/>
        <v>0</v>
      </c>
      <c r="R530" t="str">
        <f t="shared" si="85"/>
        <v/>
      </c>
    </row>
    <row r="531" spans="1:18" x14ac:dyDescent="0.35">
      <c r="A531">
        <f>IF(AND(DATA!A532&lt;&gt;"",TRIM(DATA!D532)&lt;&gt;""),1,0)</f>
        <v>0</v>
      </c>
      <c r="B531" t="str">
        <f>IF(A531=1,DATA!A532,"")</f>
        <v/>
      </c>
      <c r="C531" t="str">
        <f>IF(A531=1,TRIM(DATA!B532),"")</f>
        <v/>
      </c>
      <c r="D531" t="str">
        <f>IF(A531=1,TRIM(DATA!C532),"")</f>
        <v/>
      </c>
      <c r="E531" t="str">
        <f>IF(A531=1,TRIM(DATA!D532),"")</f>
        <v/>
      </c>
      <c r="F531" t="str">
        <f t="shared" si="78"/>
        <v/>
      </c>
      <c r="G531">
        <f>A531*N(DATA!E532)</f>
        <v>0</v>
      </c>
      <c r="H531">
        <f>A531*N(DATA!F532)</f>
        <v>0</v>
      </c>
      <c r="I531">
        <f>A531*N(DATA!G532)</f>
        <v>0</v>
      </c>
      <c r="J531">
        <f>A531*N(DATA!H532)</f>
        <v>0</v>
      </c>
      <c r="K531">
        <f t="shared" si="79"/>
        <v>0</v>
      </c>
      <c r="L531">
        <f t="shared" si="80"/>
        <v>0</v>
      </c>
      <c r="M531">
        <f t="shared" si="81"/>
        <v>0</v>
      </c>
      <c r="N531">
        <f t="shared" si="77"/>
        <v>0</v>
      </c>
      <c r="O531">
        <f t="shared" si="82"/>
        <v>0</v>
      </c>
      <c r="P531">
        <f t="shared" si="83"/>
        <v>0</v>
      </c>
      <c r="Q531">
        <f t="shared" si="84"/>
        <v>0</v>
      </c>
      <c r="R531" t="str">
        <f t="shared" si="85"/>
        <v/>
      </c>
    </row>
    <row r="532" spans="1:18" x14ac:dyDescent="0.35">
      <c r="A532">
        <f>IF(AND(DATA!A533&lt;&gt;"",TRIM(DATA!D533)&lt;&gt;""),1,0)</f>
        <v>0</v>
      </c>
      <c r="B532" t="str">
        <f>IF(A532=1,DATA!A533,"")</f>
        <v/>
      </c>
      <c r="C532" t="str">
        <f>IF(A532=1,TRIM(DATA!B533),"")</f>
        <v/>
      </c>
      <c r="D532" t="str">
        <f>IF(A532=1,TRIM(DATA!C533),"")</f>
        <v/>
      </c>
      <c r="E532" t="str">
        <f>IF(A532=1,TRIM(DATA!D533),"")</f>
        <v/>
      </c>
      <c r="F532" t="str">
        <f t="shared" si="78"/>
        <v/>
      </c>
      <c r="G532">
        <f>A532*N(DATA!E533)</f>
        <v>0</v>
      </c>
      <c r="H532">
        <f>A532*N(DATA!F533)</f>
        <v>0</v>
      </c>
      <c r="I532">
        <f>A532*N(DATA!G533)</f>
        <v>0</v>
      </c>
      <c r="J532">
        <f>A532*N(DATA!H533)</f>
        <v>0</v>
      </c>
      <c r="K532">
        <f t="shared" si="79"/>
        <v>0</v>
      </c>
      <c r="L532">
        <f t="shared" si="80"/>
        <v>0</v>
      </c>
      <c r="M532">
        <f t="shared" si="81"/>
        <v>0</v>
      </c>
      <c r="N532">
        <f t="shared" si="77"/>
        <v>0</v>
      </c>
      <c r="O532">
        <f t="shared" si="82"/>
        <v>0</v>
      </c>
      <c r="P532">
        <f t="shared" si="83"/>
        <v>0</v>
      </c>
      <c r="Q532">
        <f t="shared" si="84"/>
        <v>0</v>
      </c>
      <c r="R532" t="str">
        <f t="shared" si="85"/>
        <v/>
      </c>
    </row>
    <row r="533" spans="1:18" x14ac:dyDescent="0.35">
      <c r="A533">
        <f>IF(AND(DATA!A534&lt;&gt;"",TRIM(DATA!D534)&lt;&gt;""),1,0)</f>
        <v>0</v>
      </c>
      <c r="B533" t="str">
        <f>IF(A533=1,DATA!A534,"")</f>
        <v/>
      </c>
      <c r="C533" t="str">
        <f>IF(A533=1,TRIM(DATA!B534),"")</f>
        <v/>
      </c>
      <c r="D533" t="str">
        <f>IF(A533=1,TRIM(DATA!C534),"")</f>
        <v/>
      </c>
      <c r="E533" t="str">
        <f>IF(A533=1,TRIM(DATA!D534),"")</f>
        <v/>
      </c>
      <c r="F533" t="str">
        <f t="shared" si="78"/>
        <v/>
      </c>
      <c r="G533">
        <f>A533*N(DATA!E534)</f>
        <v>0</v>
      </c>
      <c r="H533">
        <f>A533*N(DATA!F534)</f>
        <v>0</v>
      </c>
      <c r="I533">
        <f>A533*N(DATA!G534)</f>
        <v>0</v>
      </c>
      <c r="J533">
        <f>A533*N(DATA!H534)</f>
        <v>0</v>
      </c>
      <c r="K533">
        <f t="shared" si="79"/>
        <v>0</v>
      </c>
      <c r="L533">
        <f t="shared" si="80"/>
        <v>0</v>
      </c>
      <c r="M533">
        <f t="shared" si="81"/>
        <v>0</v>
      </c>
      <c r="N533">
        <f t="shared" si="77"/>
        <v>0</v>
      </c>
      <c r="O533">
        <f t="shared" si="82"/>
        <v>0</v>
      </c>
      <c r="P533">
        <f t="shared" si="83"/>
        <v>0</v>
      </c>
      <c r="Q533">
        <f t="shared" si="84"/>
        <v>0</v>
      </c>
      <c r="R533" t="str">
        <f t="shared" si="85"/>
        <v/>
      </c>
    </row>
    <row r="534" spans="1:18" x14ac:dyDescent="0.35">
      <c r="A534">
        <f>IF(AND(DATA!A535&lt;&gt;"",TRIM(DATA!D535)&lt;&gt;""),1,0)</f>
        <v>0</v>
      </c>
      <c r="B534" t="str">
        <f>IF(A534=1,DATA!A535,"")</f>
        <v/>
      </c>
      <c r="C534" t="str">
        <f>IF(A534=1,TRIM(DATA!B535),"")</f>
        <v/>
      </c>
      <c r="D534" t="str">
        <f>IF(A534=1,TRIM(DATA!C535),"")</f>
        <v/>
      </c>
      <c r="E534" t="str">
        <f>IF(A534=1,TRIM(DATA!D535),"")</f>
        <v/>
      </c>
      <c r="F534" t="str">
        <f t="shared" si="78"/>
        <v/>
      </c>
      <c r="G534">
        <f>A534*N(DATA!E535)</f>
        <v>0</v>
      </c>
      <c r="H534">
        <f>A534*N(DATA!F535)</f>
        <v>0</v>
      </c>
      <c r="I534">
        <f>A534*N(DATA!G535)</f>
        <v>0</v>
      </c>
      <c r="J534">
        <f>A534*N(DATA!H535)</f>
        <v>0</v>
      </c>
      <c r="K534">
        <f t="shared" si="79"/>
        <v>0</v>
      </c>
      <c r="L534">
        <f t="shared" si="80"/>
        <v>0</v>
      </c>
      <c r="M534">
        <f t="shared" si="81"/>
        <v>0</v>
      </c>
      <c r="N534">
        <f t="shared" si="77"/>
        <v>0</v>
      </c>
      <c r="O534">
        <f t="shared" si="82"/>
        <v>0</v>
      </c>
      <c r="P534">
        <f t="shared" si="83"/>
        <v>0</v>
      </c>
      <c r="Q534">
        <f t="shared" si="84"/>
        <v>0</v>
      </c>
      <c r="R534" t="str">
        <f t="shared" si="85"/>
        <v/>
      </c>
    </row>
    <row r="535" spans="1:18" x14ac:dyDescent="0.35">
      <c r="A535">
        <f>IF(AND(DATA!A536&lt;&gt;"",TRIM(DATA!D536)&lt;&gt;""),1,0)</f>
        <v>0</v>
      </c>
      <c r="B535" t="str">
        <f>IF(A535=1,DATA!A536,"")</f>
        <v/>
      </c>
      <c r="C535" t="str">
        <f>IF(A535=1,TRIM(DATA!B536),"")</f>
        <v/>
      </c>
      <c r="D535" t="str">
        <f>IF(A535=1,TRIM(DATA!C536),"")</f>
        <v/>
      </c>
      <c r="E535" t="str">
        <f>IF(A535=1,TRIM(DATA!D536),"")</f>
        <v/>
      </c>
      <c r="F535" t="str">
        <f t="shared" si="78"/>
        <v/>
      </c>
      <c r="G535">
        <f>A535*N(DATA!E536)</f>
        <v>0</v>
      </c>
      <c r="H535">
        <f>A535*N(DATA!F536)</f>
        <v>0</v>
      </c>
      <c r="I535">
        <f>A535*N(DATA!G536)</f>
        <v>0</v>
      </c>
      <c r="J535">
        <f>A535*N(DATA!H536)</f>
        <v>0</v>
      </c>
      <c r="K535">
        <f t="shared" si="79"/>
        <v>0</v>
      </c>
      <c r="L535">
        <f t="shared" si="80"/>
        <v>0</v>
      </c>
      <c r="M535">
        <f t="shared" si="81"/>
        <v>0</v>
      </c>
      <c r="N535">
        <f t="shared" si="77"/>
        <v>0</v>
      </c>
      <c r="O535">
        <f t="shared" si="82"/>
        <v>0</v>
      </c>
      <c r="P535">
        <f t="shared" si="83"/>
        <v>0</v>
      </c>
      <c r="Q535">
        <f t="shared" si="84"/>
        <v>0</v>
      </c>
      <c r="R535" t="str">
        <f t="shared" si="85"/>
        <v/>
      </c>
    </row>
    <row r="536" spans="1:18" x14ac:dyDescent="0.35">
      <c r="A536">
        <f>IF(AND(DATA!A537&lt;&gt;"",TRIM(DATA!D537)&lt;&gt;""),1,0)</f>
        <v>0</v>
      </c>
      <c r="B536" t="str">
        <f>IF(A536=1,DATA!A537,"")</f>
        <v/>
      </c>
      <c r="C536" t="str">
        <f>IF(A536=1,TRIM(DATA!B537),"")</f>
        <v/>
      </c>
      <c r="D536" t="str">
        <f>IF(A536=1,TRIM(DATA!C537),"")</f>
        <v/>
      </c>
      <c r="E536" t="str">
        <f>IF(A536=1,TRIM(DATA!D537),"")</f>
        <v/>
      </c>
      <c r="F536" t="str">
        <f t="shared" si="78"/>
        <v/>
      </c>
      <c r="G536">
        <f>A536*N(DATA!E537)</f>
        <v>0</v>
      </c>
      <c r="H536">
        <f>A536*N(DATA!F537)</f>
        <v>0</v>
      </c>
      <c r="I536">
        <f>A536*N(DATA!G537)</f>
        <v>0</v>
      </c>
      <c r="J536">
        <f>A536*N(DATA!H537)</f>
        <v>0</v>
      </c>
      <c r="K536">
        <f t="shared" si="79"/>
        <v>0</v>
      </c>
      <c r="L536">
        <f t="shared" si="80"/>
        <v>0</v>
      </c>
      <c r="M536">
        <f t="shared" si="81"/>
        <v>0</v>
      </c>
      <c r="N536">
        <f t="shared" si="77"/>
        <v>0</v>
      </c>
      <c r="O536">
        <f t="shared" si="82"/>
        <v>0</v>
      </c>
      <c r="P536">
        <f t="shared" si="83"/>
        <v>0</v>
      </c>
      <c r="Q536">
        <f t="shared" si="84"/>
        <v>0</v>
      </c>
      <c r="R536" t="str">
        <f t="shared" si="85"/>
        <v/>
      </c>
    </row>
    <row r="537" spans="1:18" x14ac:dyDescent="0.35">
      <c r="A537">
        <f>IF(AND(DATA!A538&lt;&gt;"",TRIM(DATA!D538)&lt;&gt;""),1,0)</f>
        <v>0</v>
      </c>
      <c r="B537" t="str">
        <f>IF(A537=1,DATA!A538,"")</f>
        <v/>
      </c>
      <c r="C537" t="str">
        <f>IF(A537=1,TRIM(DATA!B538),"")</f>
        <v/>
      </c>
      <c r="D537" t="str">
        <f>IF(A537=1,TRIM(DATA!C538),"")</f>
        <v/>
      </c>
      <c r="E537" t="str">
        <f>IF(A537=1,TRIM(DATA!D538),"")</f>
        <v/>
      </c>
      <c r="F537" t="str">
        <f t="shared" si="78"/>
        <v/>
      </c>
      <c r="G537">
        <f>A537*N(DATA!E538)</f>
        <v>0</v>
      </c>
      <c r="H537">
        <f>A537*N(DATA!F538)</f>
        <v>0</v>
      </c>
      <c r="I537">
        <f>A537*N(DATA!G538)</f>
        <v>0</v>
      </c>
      <c r="J537">
        <f>A537*N(DATA!H538)</f>
        <v>0</v>
      </c>
      <c r="K537">
        <f t="shared" si="79"/>
        <v>0</v>
      </c>
      <c r="L537">
        <f t="shared" si="80"/>
        <v>0</v>
      </c>
      <c r="M537">
        <f t="shared" si="81"/>
        <v>0</v>
      </c>
      <c r="N537">
        <f t="shared" si="77"/>
        <v>0</v>
      </c>
      <c r="O537">
        <f t="shared" si="82"/>
        <v>0</v>
      </c>
      <c r="P537">
        <f t="shared" si="83"/>
        <v>0</v>
      </c>
      <c r="Q537">
        <f t="shared" si="84"/>
        <v>0</v>
      </c>
      <c r="R537" t="str">
        <f t="shared" si="85"/>
        <v/>
      </c>
    </row>
    <row r="538" spans="1:18" x14ac:dyDescent="0.35">
      <c r="A538">
        <f>IF(AND(DATA!A539&lt;&gt;"",TRIM(DATA!D539)&lt;&gt;""),1,0)</f>
        <v>0</v>
      </c>
      <c r="B538" t="str">
        <f>IF(A538=1,DATA!A539,"")</f>
        <v/>
      </c>
      <c r="C538" t="str">
        <f>IF(A538=1,TRIM(DATA!B539),"")</f>
        <v/>
      </c>
      <c r="D538" t="str">
        <f>IF(A538=1,TRIM(DATA!C539),"")</f>
        <v/>
      </c>
      <c r="E538" t="str">
        <f>IF(A538=1,TRIM(DATA!D539),"")</f>
        <v/>
      </c>
      <c r="F538" t="str">
        <f t="shared" si="78"/>
        <v/>
      </c>
      <c r="G538">
        <f>A538*N(DATA!E539)</f>
        <v>0</v>
      </c>
      <c r="H538">
        <f>A538*N(DATA!F539)</f>
        <v>0</v>
      </c>
      <c r="I538">
        <f>A538*N(DATA!G539)</f>
        <v>0</v>
      </c>
      <c r="J538">
        <f>A538*N(DATA!H539)</f>
        <v>0</v>
      </c>
      <c r="K538">
        <f t="shared" si="79"/>
        <v>0</v>
      </c>
      <c r="L538">
        <f t="shared" si="80"/>
        <v>0</v>
      </c>
      <c r="M538">
        <f t="shared" si="81"/>
        <v>0</v>
      </c>
      <c r="N538">
        <f t="shared" si="77"/>
        <v>0</v>
      </c>
      <c r="O538">
        <f t="shared" si="82"/>
        <v>0</v>
      </c>
      <c r="P538">
        <f t="shared" si="83"/>
        <v>0</v>
      </c>
      <c r="Q538">
        <f t="shared" si="84"/>
        <v>0</v>
      </c>
      <c r="R538" t="str">
        <f t="shared" si="85"/>
        <v/>
      </c>
    </row>
    <row r="539" spans="1:18" x14ac:dyDescent="0.35">
      <c r="A539">
        <f>IF(AND(DATA!A540&lt;&gt;"",TRIM(DATA!D540)&lt;&gt;""),1,0)</f>
        <v>0</v>
      </c>
      <c r="B539" t="str">
        <f>IF(A539=1,DATA!A540,"")</f>
        <v/>
      </c>
      <c r="C539" t="str">
        <f>IF(A539=1,TRIM(DATA!B540),"")</f>
        <v/>
      </c>
      <c r="D539" t="str">
        <f>IF(A539=1,TRIM(DATA!C540),"")</f>
        <v/>
      </c>
      <c r="E539" t="str">
        <f>IF(A539=1,TRIM(DATA!D540),"")</f>
        <v/>
      </c>
      <c r="F539" t="str">
        <f t="shared" si="78"/>
        <v/>
      </c>
      <c r="G539">
        <f>A539*N(DATA!E540)</f>
        <v>0</v>
      </c>
      <c r="H539">
        <f>A539*N(DATA!F540)</f>
        <v>0</v>
      </c>
      <c r="I539">
        <f>A539*N(DATA!G540)</f>
        <v>0</v>
      </c>
      <c r="J539">
        <f>A539*N(DATA!H540)</f>
        <v>0</v>
      </c>
      <c r="K539">
        <f t="shared" si="79"/>
        <v>0</v>
      </c>
      <c r="L539">
        <f t="shared" si="80"/>
        <v>0</v>
      </c>
      <c r="M539">
        <f t="shared" si="81"/>
        <v>0</v>
      </c>
      <c r="N539">
        <f t="shared" si="77"/>
        <v>0</v>
      </c>
      <c r="O539">
        <f t="shared" si="82"/>
        <v>0</v>
      </c>
      <c r="P539">
        <f t="shared" si="83"/>
        <v>0</v>
      </c>
      <c r="Q539">
        <f t="shared" si="84"/>
        <v>0</v>
      </c>
      <c r="R539" t="str">
        <f t="shared" si="85"/>
        <v/>
      </c>
    </row>
    <row r="540" spans="1:18" x14ac:dyDescent="0.35">
      <c r="A540">
        <f>IF(AND(DATA!A541&lt;&gt;"",TRIM(DATA!D541)&lt;&gt;""),1,0)</f>
        <v>0</v>
      </c>
      <c r="B540" t="str">
        <f>IF(A540=1,DATA!A541,"")</f>
        <v/>
      </c>
      <c r="C540" t="str">
        <f>IF(A540=1,TRIM(DATA!B541),"")</f>
        <v/>
      </c>
      <c r="D540" t="str">
        <f>IF(A540=1,TRIM(DATA!C541),"")</f>
        <v/>
      </c>
      <c r="E540" t="str">
        <f>IF(A540=1,TRIM(DATA!D541),"")</f>
        <v/>
      </c>
      <c r="F540" t="str">
        <f t="shared" si="78"/>
        <v/>
      </c>
      <c r="G540">
        <f>A540*N(DATA!E541)</f>
        <v>0</v>
      </c>
      <c r="H540">
        <f>A540*N(DATA!F541)</f>
        <v>0</v>
      </c>
      <c r="I540">
        <f>A540*N(DATA!G541)</f>
        <v>0</v>
      </c>
      <c r="J540">
        <f>A540*N(DATA!H541)</f>
        <v>0</v>
      </c>
      <c r="K540">
        <f t="shared" si="79"/>
        <v>0</v>
      </c>
      <c r="L540">
        <f t="shared" si="80"/>
        <v>0</v>
      </c>
      <c r="M540">
        <f t="shared" si="81"/>
        <v>0</v>
      </c>
      <c r="N540">
        <f t="shared" si="77"/>
        <v>0</v>
      </c>
      <c r="O540">
        <f t="shared" si="82"/>
        <v>0</v>
      </c>
      <c r="P540">
        <f t="shared" si="83"/>
        <v>0</v>
      </c>
      <c r="Q540">
        <f t="shared" si="84"/>
        <v>0</v>
      </c>
      <c r="R540" t="str">
        <f t="shared" si="85"/>
        <v/>
      </c>
    </row>
    <row r="541" spans="1:18" x14ac:dyDescent="0.35">
      <c r="A541">
        <f>IF(AND(DATA!A542&lt;&gt;"",TRIM(DATA!D542)&lt;&gt;""),1,0)</f>
        <v>0</v>
      </c>
      <c r="B541" t="str">
        <f>IF(A541=1,DATA!A542,"")</f>
        <v/>
      </c>
      <c r="C541" t="str">
        <f>IF(A541=1,TRIM(DATA!B542),"")</f>
        <v/>
      </c>
      <c r="D541" t="str">
        <f>IF(A541=1,TRIM(DATA!C542),"")</f>
        <v/>
      </c>
      <c r="E541" t="str">
        <f>IF(A541=1,TRIM(DATA!D542),"")</f>
        <v/>
      </c>
      <c r="F541" t="str">
        <f t="shared" si="78"/>
        <v/>
      </c>
      <c r="G541">
        <f>A541*N(DATA!E542)</f>
        <v>0</v>
      </c>
      <c r="H541">
        <f>A541*N(DATA!F542)</f>
        <v>0</v>
      </c>
      <c r="I541">
        <f>A541*N(DATA!G542)</f>
        <v>0</v>
      </c>
      <c r="J541">
        <f>A541*N(DATA!H542)</f>
        <v>0</v>
      </c>
      <c r="K541">
        <f t="shared" si="79"/>
        <v>0</v>
      </c>
      <c r="L541">
        <f t="shared" si="80"/>
        <v>0</v>
      </c>
      <c r="M541">
        <f t="shared" si="81"/>
        <v>0</v>
      </c>
      <c r="N541">
        <f t="shared" si="77"/>
        <v>0</v>
      </c>
      <c r="O541">
        <f t="shared" si="82"/>
        <v>0</v>
      </c>
      <c r="P541">
        <f t="shared" si="83"/>
        <v>0</v>
      </c>
      <c r="Q541">
        <f t="shared" si="84"/>
        <v>0</v>
      </c>
      <c r="R541" t="str">
        <f t="shared" si="85"/>
        <v/>
      </c>
    </row>
    <row r="542" spans="1:18" x14ac:dyDescent="0.35">
      <c r="A542">
        <f>IF(AND(DATA!A543&lt;&gt;"",TRIM(DATA!D543)&lt;&gt;""),1,0)</f>
        <v>0</v>
      </c>
      <c r="B542" t="str">
        <f>IF(A542=1,DATA!A543,"")</f>
        <v/>
      </c>
      <c r="C542" t="str">
        <f>IF(A542=1,TRIM(DATA!B543),"")</f>
        <v/>
      </c>
      <c r="D542" t="str">
        <f>IF(A542=1,TRIM(DATA!C543),"")</f>
        <v/>
      </c>
      <c r="E542" t="str">
        <f>IF(A542=1,TRIM(DATA!D543),"")</f>
        <v/>
      </c>
      <c r="F542" t="str">
        <f t="shared" si="78"/>
        <v/>
      </c>
      <c r="G542">
        <f>A542*N(DATA!E543)</f>
        <v>0</v>
      </c>
      <c r="H542">
        <f>A542*N(DATA!F543)</f>
        <v>0</v>
      </c>
      <c r="I542">
        <f>A542*N(DATA!G543)</f>
        <v>0</v>
      </c>
      <c r="J542">
        <f>A542*N(DATA!H543)</f>
        <v>0</v>
      </c>
      <c r="K542">
        <f t="shared" si="79"/>
        <v>0</v>
      </c>
      <c r="L542">
        <f t="shared" si="80"/>
        <v>0</v>
      </c>
      <c r="M542">
        <f t="shared" si="81"/>
        <v>0</v>
      </c>
      <c r="N542">
        <f t="shared" si="77"/>
        <v>0</v>
      </c>
      <c r="O542">
        <f t="shared" si="82"/>
        <v>0</v>
      </c>
      <c r="P542">
        <f t="shared" si="83"/>
        <v>0</v>
      </c>
      <c r="Q542">
        <f t="shared" si="84"/>
        <v>0</v>
      </c>
      <c r="R542" t="str">
        <f t="shared" si="85"/>
        <v/>
      </c>
    </row>
    <row r="543" spans="1:18" x14ac:dyDescent="0.35">
      <c r="A543">
        <f>IF(AND(DATA!A544&lt;&gt;"",TRIM(DATA!D544)&lt;&gt;""),1,0)</f>
        <v>0</v>
      </c>
      <c r="B543" t="str">
        <f>IF(A543=1,DATA!A544,"")</f>
        <v/>
      </c>
      <c r="C543" t="str">
        <f>IF(A543=1,TRIM(DATA!B544),"")</f>
        <v/>
      </c>
      <c r="D543" t="str">
        <f>IF(A543=1,TRIM(DATA!C544),"")</f>
        <v/>
      </c>
      <c r="E543" t="str">
        <f>IF(A543=1,TRIM(DATA!D544),"")</f>
        <v/>
      </c>
      <c r="F543" t="str">
        <f t="shared" si="78"/>
        <v/>
      </c>
      <c r="G543">
        <f>A543*N(DATA!E544)</f>
        <v>0</v>
      </c>
      <c r="H543">
        <f>A543*N(DATA!F544)</f>
        <v>0</v>
      </c>
      <c r="I543">
        <f>A543*N(DATA!G544)</f>
        <v>0</v>
      </c>
      <c r="J543">
        <f>A543*N(DATA!H544)</f>
        <v>0</v>
      </c>
      <c r="K543">
        <f t="shared" si="79"/>
        <v>0</v>
      </c>
      <c r="L543">
        <f t="shared" si="80"/>
        <v>0</v>
      </c>
      <c r="M543">
        <f t="shared" si="81"/>
        <v>0</v>
      </c>
      <c r="N543">
        <f t="shared" si="77"/>
        <v>0</v>
      </c>
      <c r="O543">
        <f t="shared" si="82"/>
        <v>0</v>
      </c>
      <c r="P543">
        <f t="shared" si="83"/>
        <v>0</v>
      </c>
      <c r="Q543">
        <f t="shared" si="84"/>
        <v>0</v>
      </c>
      <c r="R543" t="str">
        <f t="shared" si="85"/>
        <v/>
      </c>
    </row>
    <row r="544" spans="1:18" x14ac:dyDescent="0.35">
      <c r="A544">
        <f>IF(AND(DATA!A545&lt;&gt;"",TRIM(DATA!D545)&lt;&gt;""),1,0)</f>
        <v>0</v>
      </c>
      <c r="B544" t="str">
        <f>IF(A544=1,DATA!A545,"")</f>
        <v/>
      </c>
      <c r="C544" t="str">
        <f>IF(A544=1,TRIM(DATA!B545),"")</f>
        <v/>
      </c>
      <c r="D544" t="str">
        <f>IF(A544=1,TRIM(DATA!C545),"")</f>
        <v/>
      </c>
      <c r="E544" t="str">
        <f>IF(A544=1,TRIM(DATA!D545),"")</f>
        <v/>
      </c>
      <c r="F544" t="str">
        <f t="shared" si="78"/>
        <v/>
      </c>
      <c r="G544">
        <f>A544*N(DATA!E545)</f>
        <v>0</v>
      </c>
      <c r="H544">
        <f>A544*N(DATA!F545)</f>
        <v>0</v>
      </c>
      <c r="I544">
        <f>A544*N(DATA!G545)</f>
        <v>0</v>
      </c>
      <c r="J544">
        <f>A544*N(DATA!H545)</f>
        <v>0</v>
      </c>
      <c r="K544">
        <f t="shared" si="79"/>
        <v>0</v>
      </c>
      <c r="L544">
        <f t="shared" si="80"/>
        <v>0</v>
      </c>
      <c r="M544">
        <f t="shared" si="81"/>
        <v>0</v>
      </c>
      <c r="N544">
        <f t="shared" si="77"/>
        <v>0</v>
      </c>
      <c r="O544">
        <f t="shared" si="82"/>
        <v>0</v>
      </c>
      <c r="P544">
        <f t="shared" si="83"/>
        <v>0</v>
      </c>
      <c r="Q544">
        <f t="shared" si="84"/>
        <v>0</v>
      </c>
      <c r="R544" t="str">
        <f t="shared" si="85"/>
        <v/>
      </c>
    </row>
    <row r="545" spans="1:18" x14ac:dyDescent="0.35">
      <c r="A545">
        <f>IF(AND(DATA!A546&lt;&gt;"",TRIM(DATA!D546)&lt;&gt;""),1,0)</f>
        <v>0</v>
      </c>
      <c r="B545" t="str">
        <f>IF(A545=1,DATA!A546,"")</f>
        <v/>
      </c>
      <c r="C545" t="str">
        <f>IF(A545=1,TRIM(DATA!B546),"")</f>
        <v/>
      </c>
      <c r="D545" t="str">
        <f>IF(A545=1,TRIM(DATA!C546),"")</f>
        <v/>
      </c>
      <c r="E545" t="str">
        <f>IF(A545=1,TRIM(DATA!D546),"")</f>
        <v/>
      </c>
      <c r="F545" t="str">
        <f t="shared" si="78"/>
        <v/>
      </c>
      <c r="G545">
        <f>A545*N(DATA!E546)</f>
        <v>0</v>
      </c>
      <c r="H545">
        <f>A545*N(DATA!F546)</f>
        <v>0</v>
      </c>
      <c r="I545">
        <f>A545*N(DATA!G546)</f>
        <v>0</v>
      </c>
      <c r="J545">
        <f>A545*N(DATA!H546)</f>
        <v>0</v>
      </c>
      <c r="K545">
        <f t="shared" si="79"/>
        <v>0</v>
      </c>
      <c r="L545">
        <f t="shared" si="80"/>
        <v>0</v>
      </c>
      <c r="M545">
        <f t="shared" si="81"/>
        <v>0</v>
      </c>
      <c r="N545">
        <f t="shared" si="77"/>
        <v>0</v>
      </c>
      <c r="O545">
        <f t="shared" si="82"/>
        <v>0</v>
      </c>
      <c r="P545">
        <f t="shared" si="83"/>
        <v>0</v>
      </c>
      <c r="Q545">
        <f t="shared" si="84"/>
        <v>0</v>
      </c>
      <c r="R545" t="str">
        <f t="shared" si="85"/>
        <v/>
      </c>
    </row>
    <row r="546" spans="1:18" x14ac:dyDescent="0.35">
      <c r="A546">
        <f>IF(AND(DATA!A547&lt;&gt;"",TRIM(DATA!D547)&lt;&gt;""),1,0)</f>
        <v>0</v>
      </c>
      <c r="B546" t="str">
        <f>IF(A546=1,DATA!A547,"")</f>
        <v/>
      </c>
      <c r="C546" t="str">
        <f>IF(A546=1,TRIM(DATA!B547),"")</f>
        <v/>
      </c>
      <c r="D546" t="str">
        <f>IF(A546=1,TRIM(DATA!C547),"")</f>
        <v/>
      </c>
      <c r="E546" t="str">
        <f>IF(A546=1,TRIM(DATA!D547),"")</f>
        <v/>
      </c>
      <c r="F546" t="str">
        <f t="shared" si="78"/>
        <v/>
      </c>
      <c r="G546">
        <f>A546*N(DATA!E547)</f>
        <v>0</v>
      </c>
      <c r="H546">
        <f>A546*N(DATA!F547)</f>
        <v>0</v>
      </c>
      <c r="I546">
        <f>A546*N(DATA!G547)</f>
        <v>0</v>
      </c>
      <c r="J546">
        <f>A546*N(DATA!H547)</f>
        <v>0</v>
      </c>
      <c r="K546">
        <f t="shared" si="79"/>
        <v>0</v>
      </c>
      <c r="L546">
        <f t="shared" si="80"/>
        <v>0</v>
      </c>
      <c r="M546">
        <f t="shared" si="81"/>
        <v>0</v>
      </c>
      <c r="N546">
        <f t="shared" si="77"/>
        <v>0</v>
      </c>
      <c r="O546">
        <f t="shared" si="82"/>
        <v>0</v>
      </c>
      <c r="P546">
        <f t="shared" si="83"/>
        <v>0</v>
      </c>
      <c r="Q546">
        <f t="shared" si="84"/>
        <v>0</v>
      </c>
      <c r="R546" t="str">
        <f t="shared" si="85"/>
        <v/>
      </c>
    </row>
    <row r="547" spans="1:18" x14ac:dyDescent="0.35">
      <c r="A547">
        <f>IF(AND(DATA!A548&lt;&gt;"",TRIM(DATA!D548)&lt;&gt;""),1,0)</f>
        <v>0</v>
      </c>
      <c r="B547" t="str">
        <f>IF(A547=1,DATA!A548,"")</f>
        <v/>
      </c>
      <c r="C547" t="str">
        <f>IF(A547=1,TRIM(DATA!B548),"")</f>
        <v/>
      </c>
      <c r="D547" t="str">
        <f>IF(A547=1,TRIM(DATA!C548),"")</f>
        <v/>
      </c>
      <c r="E547" t="str">
        <f>IF(A547=1,TRIM(DATA!D548),"")</f>
        <v/>
      </c>
      <c r="F547" t="str">
        <f t="shared" si="78"/>
        <v/>
      </c>
      <c r="G547">
        <f>A547*N(DATA!E548)</f>
        <v>0</v>
      </c>
      <c r="H547">
        <f>A547*N(DATA!F548)</f>
        <v>0</v>
      </c>
      <c r="I547">
        <f>A547*N(DATA!G548)</f>
        <v>0</v>
      </c>
      <c r="J547">
        <f>A547*N(DATA!H548)</f>
        <v>0</v>
      </c>
      <c r="K547">
        <f t="shared" si="79"/>
        <v>0</v>
      </c>
      <c r="L547">
        <f t="shared" si="80"/>
        <v>0</v>
      </c>
      <c r="M547">
        <f t="shared" si="81"/>
        <v>0</v>
      </c>
      <c r="N547">
        <f t="shared" si="77"/>
        <v>0</v>
      </c>
      <c r="O547">
        <f t="shared" si="82"/>
        <v>0</v>
      </c>
      <c r="P547">
        <f t="shared" si="83"/>
        <v>0</v>
      </c>
      <c r="Q547">
        <f t="shared" si="84"/>
        <v>0</v>
      </c>
      <c r="R547" t="str">
        <f t="shared" si="85"/>
        <v/>
      </c>
    </row>
    <row r="548" spans="1:18" x14ac:dyDescent="0.35">
      <c r="A548">
        <f>IF(AND(DATA!A549&lt;&gt;"",TRIM(DATA!D549)&lt;&gt;""),1,0)</f>
        <v>0</v>
      </c>
      <c r="B548" t="str">
        <f>IF(A548=1,DATA!A549,"")</f>
        <v/>
      </c>
      <c r="C548" t="str">
        <f>IF(A548=1,TRIM(DATA!B549),"")</f>
        <v/>
      </c>
      <c r="D548" t="str">
        <f>IF(A548=1,TRIM(DATA!C549),"")</f>
        <v/>
      </c>
      <c r="E548" t="str">
        <f>IF(A548=1,TRIM(DATA!D549),"")</f>
        <v/>
      </c>
      <c r="F548" t="str">
        <f t="shared" si="78"/>
        <v/>
      </c>
      <c r="G548">
        <f>A548*N(DATA!E549)</f>
        <v>0</v>
      </c>
      <c r="H548">
        <f>A548*N(DATA!F549)</f>
        <v>0</v>
      </c>
      <c r="I548">
        <f>A548*N(DATA!G549)</f>
        <v>0</v>
      </c>
      <c r="J548">
        <f>A548*N(DATA!H549)</f>
        <v>0</v>
      </c>
      <c r="K548">
        <f t="shared" si="79"/>
        <v>0</v>
      </c>
      <c r="L548">
        <f t="shared" si="80"/>
        <v>0</v>
      </c>
      <c r="M548">
        <f t="shared" si="81"/>
        <v>0</v>
      </c>
      <c r="N548">
        <f t="shared" si="77"/>
        <v>0</v>
      </c>
      <c r="O548">
        <f t="shared" si="82"/>
        <v>0</v>
      </c>
      <c r="P548">
        <f t="shared" si="83"/>
        <v>0</v>
      </c>
      <c r="Q548">
        <f t="shared" si="84"/>
        <v>0</v>
      </c>
      <c r="R548" t="str">
        <f t="shared" si="85"/>
        <v/>
      </c>
    </row>
    <row r="549" spans="1:18" x14ac:dyDescent="0.35">
      <c r="A549">
        <f>IF(AND(DATA!A550&lt;&gt;"",TRIM(DATA!D550)&lt;&gt;""),1,0)</f>
        <v>0</v>
      </c>
      <c r="B549" t="str">
        <f>IF(A549=1,DATA!A550,"")</f>
        <v/>
      </c>
      <c r="C549" t="str">
        <f>IF(A549=1,TRIM(DATA!B550),"")</f>
        <v/>
      </c>
      <c r="D549" t="str">
        <f>IF(A549=1,TRIM(DATA!C550),"")</f>
        <v/>
      </c>
      <c r="E549" t="str">
        <f>IF(A549=1,TRIM(DATA!D550),"")</f>
        <v/>
      </c>
      <c r="F549" t="str">
        <f t="shared" si="78"/>
        <v/>
      </c>
      <c r="G549">
        <f>A549*N(DATA!E550)</f>
        <v>0</v>
      </c>
      <c r="H549">
        <f>A549*N(DATA!F550)</f>
        <v>0</v>
      </c>
      <c r="I549">
        <f>A549*N(DATA!G550)</f>
        <v>0</v>
      </c>
      <c r="J549">
        <f>A549*N(DATA!H550)</f>
        <v>0</v>
      </c>
      <c r="K549">
        <f t="shared" si="79"/>
        <v>0</v>
      </c>
      <c r="L549">
        <f t="shared" si="80"/>
        <v>0</v>
      </c>
      <c r="M549">
        <f t="shared" si="81"/>
        <v>0</v>
      </c>
      <c r="N549">
        <f t="shared" si="77"/>
        <v>0</v>
      </c>
      <c r="O549">
        <f t="shared" si="82"/>
        <v>0</v>
      </c>
      <c r="P549">
        <f t="shared" si="83"/>
        <v>0</v>
      </c>
      <c r="Q549">
        <f t="shared" si="84"/>
        <v>0</v>
      </c>
      <c r="R549" t="str">
        <f t="shared" si="85"/>
        <v/>
      </c>
    </row>
    <row r="550" spans="1:18" x14ac:dyDescent="0.35">
      <c r="A550">
        <f>IF(AND(DATA!A551&lt;&gt;"",TRIM(DATA!D551)&lt;&gt;""),1,0)</f>
        <v>0</v>
      </c>
      <c r="B550" t="str">
        <f>IF(A550=1,DATA!A551,"")</f>
        <v/>
      </c>
      <c r="C550" t="str">
        <f>IF(A550=1,TRIM(DATA!B551),"")</f>
        <v/>
      </c>
      <c r="D550" t="str">
        <f>IF(A550=1,TRIM(DATA!C551),"")</f>
        <v/>
      </c>
      <c r="E550" t="str">
        <f>IF(A550=1,TRIM(DATA!D551),"")</f>
        <v/>
      </c>
      <c r="F550" t="str">
        <f t="shared" si="78"/>
        <v/>
      </c>
      <c r="G550">
        <f>A550*N(DATA!E551)</f>
        <v>0</v>
      </c>
      <c r="H550">
        <f>A550*N(DATA!F551)</f>
        <v>0</v>
      </c>
      <c r="I550">
        <f>A550*N(DATA!G551)</f>
        <v>0</v>
      </c>
      <c r="J550">
        <f>A550*N(DATA!H551)</f>
        <v>0</v>
      </c>
      <c r="K550">
        <f t="shared" si="79"/>
        <v>0</v>
      </c>
      <c r="L550">
        <f t="shared" si="80"/>
        <v>0</v>
      </c>
      <c r="M550">
        <f t="shared" si="81"/>
        <v>0</v>
      </c>
      <c r="N550">
        <f t="shared" si="77"/>
        <v>0</v>
      </c>
      <c r="O550">
        <f t="shared" si="82"/>
        <v>0</v>
      </c>
      <c r="P550">
        <f t="shared" si="83"/>
        <v>0</v>
      </c>
      <c r="Q550">
        <f t="shared" si="84"/>
        <v>0</v>
      </c>
      <c r="R550" t="str">
        <f t="shared" si="85"/>
        <v/>
      </c>
    </row>
    <row r="551" spans="1:18" x14ac:dyDescent="0.35">
      <c r="A551">
        <f>IF(AND(DATA!A552&lt;&gt;"",TRIM(DATA!D552)&lt;&gt;""),1,0)</f>
        <v>0</v>
      </c>
      <c r="B551" t="str">
        <f>IF(A551=1,DATA!A552,"")</f>
        <v/>
      </c>
      <c r="C551" t="str">
        <f>IF(A551=1,TRIM(DATA!B552),"")</f>
        <v/>
      </c>
      <c r="D551" t="str">
        <f>IF(A551=1,TRIM(DATA!C552),"")</f>
        <v/>
      </c>
      <c r="E551" t="str">
        <f>IF(A551=1,TRIM(DATA!D552),"")</f>
        <v/>
      </c>
      <c r="F551" t="str">
        <f t="shared" si="78"/>
        <v/>
      </c>
      <c r="G551">
        <f>A551*N(DATA!E552)</f>
        <v>0</v>
      </c>
      <c r="H551">
        <f>A551*N(DATA!F552)</f>
        <v>0</v>
      </c>
      <c r="I551">
        <f>A551*N(DATA!G552)</f>
        <v>0</v>
      </c>
      <c r="J551">
        <f>A551*N(DATA!H552)</f>
        <v>0</v>
      </c>
      <c r="K551">
        <f t="shared" si="79"/>
        <v>0</v>
      </c>
      <c r="L551">
        <f t="shared" si="80"/>
        <v>0</v>
      </c>
      <c r="M551">
        <f t="shared" si="81"/>
        <v>0</v>
      </c>
      <c r="N551">
        <f t="shared" si="77"/>
        <v>0</v>
      </c>
      <c r="O551">
        <f t="shared" si="82"/>
        <v>0</v>
      </c>
      <c r="P551">
        <f t="shared" si="83"/>
        <v>0</v>
      </c>
      <c r="Q551">
        <f t="shared" si="84"/>
        <v>0</v>
      </c>
      <c r="R551" t="str">
        <f t="shared" si="85"/>
        <v/>
      </c>
    </row>
    <row r="552" spans="1:18" x14ac:dyDescent="0.35">
      <c r="A552">
        <f>IF(AND(DATA!A553&lt;&gt;"",TRIM(DATA!D553)&lt;&gt;""),1,0)</f>
        <v>0</v>
      </c>
      <c r="B552" t="str">
        <f>IF(A552=1,DATA!A553,"")</f>
        <v/>
      </c>
      <c r="C552" t="str">
        <f>IF(A552=1,TRIM(DATA!B553),"")</f>
        <v/>
      </c>
      <c r="D552" t="str">
        <f>IF(A552=1,TRIM(DATA!C553),"")</f>
        <v/>
      </c>
      <c r="E552" t="str">
        <f>IF(A552=1,TRIM(DATA!D553),"")</f>
        <v/>
      </c>
      <c r="F552" t="str">
        <f t="shared" si="78"/>
        <v/>
      </c>
      <c r="G552">
        <f>A552*N(DATA!E553)</f>
        <v>0</v>
      </c>
      <c r="H552">
        <f>A552*N(DATA!F553)</f>
        <v>0</v>
      </c>
      <c r="I552">
        <f>A552*N(DATA!G553)</f>
        <v>0</v>
      </c>
      <c r="J552">
        <f>A552*N(DATA!H553)</f>
        <v>0</v>
      </c>
      <c r="K552">
        <f t="shared" si="79"/>
        <v>0</v>
      </c>
      <c r="L552">
        <f t="shared" si="80"/>
        <v>0</v>
      </c>
      <c r="M552">
        <f t="shared" si="81"/>
        <v>0</v>
      </c>
      <c r="N552">
        <f t="shared" si="77"/>
        <v>0</v>
      </c>
      <c r="O552">
        <f t="shared" si="82"/>
        <v>0</v>
      </c>
      <c r="P552">
        <f t="shared" si="83"/>
        <v>0</v>
      </c>
      <c r="Q552">
        <f t="shared" si="84"/>
        <v>0</v>
      </c>
      <c r="R552" t="str">
        <f t="shared" si="85"/>
        <v/>
      </c>
    </row>
    <row r="553" spans="1:18" x14ac:dyDescent="0.35">
      <c r="A553">
        <f>IF(AND(DATA!A554&lt;&gt;"",TRIM(DATA!D554)&lt;&gt;""),1,0)</f>
        <v>0</v>
      </c>
      <c r="B553" t="str">
        <f>IF(A553=1,DATA!A554,"")</f>
        <v/>
      </c>
      <c r="C553" t="str">
        <f>IF(A553=1,TRIM(DATA!B554),"")</f>
        <v/>
      </c>
      <c r="D553" t="str">
        <f>IF(A553=1,TRIM(DATA!C554),"")</f>
        <v/>
      </c>
      <c r="E553" t="str">
        <f>IF(A553=1,TRIM(DATA!D554),"")</f>
        <v/>
      </c>
      <c r="F553" t="str">
        <f t="shared" si="78"/>
        <v/>
      </c>
      <c r="G553">
        <f>A553*N(DATA!E554)</f>
        <v>0</v>
      </c>
      <c r="H553">
        <f>A553*N(DATA!F554)</f>
        <v>0</v>
      </c>
      <c r="I553">
        <f>A553*N(DATA!G554)</f>
        <v>0</v>
      </c>
      <c r="J553">
        <f>A553*N(DATA!H554)</f>
        <v>0</v>
      </c>
      <c r="K553">
        <f t="shared" si="79"/>
        <v>0</v>
      </c>
      <c r="L553">
        <f t="shared" si="80"/>
        <v>0</v>
      </c>
      <c r="M553">
        <f t="shared" si="81"/>
        <v>0</v>
      </c>
      <c r="N553">
        <f t="shared" si="77"/>
        <v>0</v>
      </c>
      <c r="O553">
        <f t="shared" si="82"/>
        <v>0</v>
      </c>
      <c r="P553">
        <f t="shared" si="83"/>
        <v>0</v>
      </c>
      <c r="Q553">
        <f t="shared" si="84"/>
        <v>0</v>
      </c>
      <c r="R553" t="str">
        <f t="shared" si="85"/>
        <v/>
      </c>
    </row>
    <row r="554" spans="1:18" x14ac:dyDescent="0.35">
      <c r="A554">
        <f>IF(AND(DATA!A555&lt;&gt;"",TRIM(DATA!D555)&lt;&gt;""),1,0)</f>
        <v>0</v>
      </c>
      <c r="B554" t="str">
        <f>IF(A554=1,DATA!A555,"")</f>
        <v/>
      </c>
      <c r="C554" t="str">
        <f>IF(A554=1,TRIM(DATA!B555),"")</f>
        <v/>
      </c>
      <c r="D554" t="str">
        <f>IF(A554=1,TRIM(DATA!C555),"")</f>
        <v/>
      </c>
      <c r="E554" t="str">
        <f>IF(A554=1,TRIM(DATA!D555),"")</f>
        <v/>
      </c>
      <c r="F554" t="str">
        <f t="shared" si="78"/>
        <v/>
      </c>
      <c r="G554">
        <f>A554*N(DATA!E555)</f>
        <v>0</v>
      </c>
      <c r="H554">
        <f>A554*N(DATA!F555)</f>
        <v>0</v>
      </c>
      <c r="I554">
        <f>A554*N(DATA!G555)</f>
        <v>0</v>
      </c>
      <c r="J554">
        <f>A554*N(DATA!H555)</f>
        <v>0</v>
      </c>
      <c r="K554">
        <f t="shared" si="79"/>
        <v>0</v>
      </c>
      <c r="L554">
        <f t="shared" si="80"/>
        <v>0</v>
      </c>
      <c r="M554">
        <f t="shared" si="81"/>
        <v>0</v>
      </c>
      <c r="N554">
        <f t="shared" si="77"/>
        <v>0</v>
      </c>
      <c r="O554">
        <f t="shared" si="82"/>
        <v>0</v>
      </c>
      <c r="P554">
        <f t="shared" si="83"/>
        <v>0</v>
      </c>
      <c r="Q554">
        <f t="shared" si="84"/>
        <v>0</v>
      </c>
      <c r="R554" t="str">
        <f t="shared" si="85"/>
        <v/>
      </c>
    </row>
    <row r="555" spans="1:18" x14ac:dyDescent="0.35">
      <c r="A555">
        <f>IF(AND(DATA!A556&lt;&gt;"",TRIM(DATA!D556)&lt;&gt;""),1,0)</f>
        <v>0</v>
      </c>
      <c r="B555" t="str">
        <f>IF(A555=1,DATA!A556,"")</f>
        <v/>
      </c>
      <c r="C555" t="str">
        <f>IF(A555=1,TRIM(DATA!B556),"")</f>
        <v/>
      </c>
      <c r="D555" t="str">
        <f>IF(A555=1,TRIM(DATA!C556),"")</f>
        <v/>
      </c>
      <c r="E555" t="str">
        <f>IF(A555=1,TRIM(DATA!D556),"")</f>
        <v/>
      </c>
      <c r="F555" t="str">
        <f t="shared" si="78"/>
        <v/>
      </c>
      <c r="G555">
        <f>A555*N(DATA!E556)</f>
        <v>0</v>
      </c>
      <c r="H555">
        <f>A555*N(DATA!F556)</f>
        <v>0</v>
      </c>
      <c r="I555">
        <f>A555*N(DATA!G556)</f>
        <v>0</v>
      </c>
      <c r="J555">
        <f>A555*N(DATA!H556)</f>
        <v>0</v>
      </c>
      <c r="K555">
        <f t="shared" si="79"/>
        <v>0</v>
      </c>
      <c r="L555">
        <f t="shared" si="80"/>
        <v>0</v>
      </c>
      <c r="M555">
        <f t="shared" si="81"/>
        <v>0</v>
      </c>
      <c r="N555">
        <f t="shared" si="77"/>
        <v>0</v>
      </c>
      <c r="O555">
        <f t="shared" si="82"/>
        <v>0</v>
      </c>
      <c r="P555">
        <f t="shared" si="83"/>
        <v>0</v>
      </c>
      <c r="Q555">
        <f t="shared" si="84"/>
        <v>0</v>
      </c>
      <c r="R555" t="str">
        <f t="shared" si="85"/>
        <v/>
      </c>
    </row>
    <row r="556" spans="1:18" x14ac:dyDescent="0.35">
      <c r="A556">
        <f>IF(AND(DATA!A557&lt;&gt;"",TRIM(DATA!D557)&lt;&gt;""),1,0)</f>
        <v>0</v>
      </c>
      <c r="B556" t="str">
        <f>IF(A556=1,DATA!A557,"")</f>
        <v/>
      </c>
      <c r="C556" t="str">
        <f>IF(A556=1,TRIM(DATA!B557),"")</f>
        <v/>
      </c>
      <c r="D556" t="str">
        <f>IF(A556=1,TRIM(DATA!C557),"")</f>
        <v/>
      </c>
      <c r="E556" t="str">
        <f>IF(A556=1,TRIM(DATA!D557),"")</f>
        <v/>
      </c>
      <c r="F556" t="str">
        <f t="shared" si="78"/>
        <v/>
      </c>
      <c r="G556">
        <f>A556*N(DATA!E557)</f>
        <v>0</v>
      </c>
      <c r="H556">
        <f>A556*N(DATA!F557)</f>
        <v>0</v>
      </c>
      <c r="I556">
        <f>A556*N(DATA!G557)</f>
        <v>0</v>
      </c>
      <c r="J556">
        <f>A556*N(DATA!H557)</f>
        <v>0</v>
      </c>
      <c r="K556">
        <f t="shared" si="79"/>
        <v>0</v>
      </c>
      <c r="L556">
        <f t="shared" si="80"/>
        <v>0</v>
      </c>
      <c r="M556">
        <f t="shared" si="81"/>
        <v>0</v>
      </c>
      <c r="N556">
        <f t="shared" si="77"/>
        <v>0</v>
      </c>
      <c r="O556">
        <f t="shared" si="82"/>
        <v>0</v>
      </c>
      <c r="P556">
        <f t="shared" si="83"/>
        <v>0</v>
      </c>
      <c r="Q556">
        <f t="shared" si="84"/>
        <v>0</v>
      </c>
      <c r="R556" t="str">
        <f t="shared" si="85"/>
        <v/>
      </c>
    </row>
    <row r="557" spans="1:18" x14ac:dyDescent="0.35">
      <c r="A557">
        <f>IF(AND(DATA!A558&lt;&gt;"",TRIM(DATA!D558)&lt;&gt;""),1,0)</f>
        <v>0</v>
      </c>
      <c r="B557" t="str">
        <f>IF(A557=1,DATA!A558,"")</f>
        <v/>
      </c>
      <c r="C557" t="str">
        <f>IF(A557=1,TRIM(DATA!B558),"")</f>
        <v/>
      </c>
      <c r="D557" t="str">
        <f>IF(A557=1,TRIM(DATA!C558),"")</f>
        <v/>
      </c>
      <c r="E557" t="str">
        <f>IF(A557=1,TRIM(DATA!D558),"")</f>
        <v/>
      </c>
      <c r="F557" t="str">
        <f t="shared" si="78"/>
        <v/>
      </c>
      <c r="G557">
        <f>A557*N(DATA!E558)</f>
        <v>0</v>
      </c>
      <c r="H557">
        <f>A557*N(DATA!F558)</f>
        <v>0</v>
      </c>
      <c r="I557">
        <f>A557*N(DATA!G558)</f>
        <v>0</v>
      </c>
      <c r="J557">
        <f>A557*N(DATA!H558)</f>
        <v>0</v>
      </c>
      <c r="K557">
        <f t="shared" si="79"/>
        <v>0</v>
      </c>
      <c r="L557">
        <f t="shared" si="80"/>
        <v>0</v>
      </c>
      <c r="M557">
        <f t="shared" si="81"/>
        <v>0</v>
      </c>
      <c r="N557">
        <f t="shared" si="77"/>
        <v>0</v>
      </c>
      <c r="O557">
        <f t="shared" si="82"/>
        <v>0</v>
      </c>
      <c r="P557">
        <f t="shared" si="83"/>
        <v>0</v>
      </c>
      <c r="Q557">
        <f t="shared" si="84"/>
        <v>0</v>
      </c>
      <c r="R557" t="str">
        <f t="shared" si="85"/>
        <v/>
      </c>
    </row>
    <row r="558" spans="1:18" x14ac:dyDescent="0.35">
      <c r="A558">
        <f>IF(AND(DATA!A559&lt;&gt;"",TRIM(DATA!D559)&lt;&gt;""),1,0)</f>
        <v>0</v>
      </c>
      <c r="B558" t="str">
        <f>IF(A558=1,DATA!A559,"")</f>
        <v/>
      </c>
      <c r="C558" t="str">
        <f>IF(A558=1,TRIM(DATA!B559),"")</f>
        <v/>
      </c>
      <c r="D558" t="str">
        <f>IF(A558=1,TRIM(DATA!C559),"")</f>
        <v/>
      </c>
      <c r="E558" t="str">
        <f>IF(A558=1,TRIM(DATA!D559),"")</f>
        <v/>
      </c>
      <c r="F558" t="str">
        <f t="shared" si="78"/>
        <v/>
      </c>
      <c r="G558">
        <f>A558*N(DATA!E559)</f>
        <v>0</v>
      </c>
      <c r="H558">
        <f>A558*N(DATA!F559)</f>
        <v>0</v>
      </c>
      <c r="I558">
        <f>A558*N(DATA!G559)</f>
        <v>0</v>
      </c>
      <c r="J558">
        <f>A558*N(DATA!H559)</f>
        <v>0</v>
      </c>
      <c r="K558">
        <f t="shared" si="79"/>
        <v>0</v>
      </c>
      <c r="L558">
        <f t="shared" si="80"/>
        <v>0</v>
      </c>
      <c r="M558">
        <f t="shared" si="81"/>
        <v>0</v>
      </c>
      <c r="N558">
        <f t="shared" si="77"/>
        <v>0</v>
      </c>
      <c r="O558">
        <f t="shared" si="82"/>
        <v>0</v>
      </c>
      <c r="P558">
        <f t="shared" si="83"/>
        <v>0</v>
      </c>
      <c r="Q558">
        <f t="shared" si="84"/>
        <v>0</v>
      </c>
      <c r="R558" t="str">
        <f t="shared" si="85"/>
        <v/>
      </c>
    </row>
    <row r="559" spans="1:18" x14ac:dyDescent="0.35">
      <c r="A559">
        <f>IF(AND(DATA!A560&lt;&gt;"",TRIM(DATA!D560)&lt;&gt;""),1,0)</f>
        <v>0</v>
      </c>
      <c r="B559" t="str">
        <f>IF(A559=1,DATA!A560,"")</f>
        <v/>
      </c>
      <c r="C559" t="str">
        <f>IF(A559=1,TRIM(DATA!B560),"")</f>
        <v/>
      </c>
      <c r="D559" t="str">
        <f>IF(A559=1,TRIM(DATA!C560),"")</f>
        <v/>
      </c>
      <c r="E559" t="str">
        <f>IF(A559=1,TRIM(DATA!D560),"")</f>
        <v/>
      </c>
      <c r="F559" t="str">
        <f t="shared" si="78"/>
        <v/>
      </c>
      <c r="G559">
        <f>A559*N(DATA!E560)</f>
        <v>0</v>
      </c>
      <c r="H559">
        <f>A559*N(DATA!F560)</f>
        <v>0</v>
      </c>
      <c r="I559">
        <f>A559*N(DATA!G560)</f>
        <v>0</v>
      </c>
      <c r="J559">
        <f>A559*N(DATA!H560)</f>
        <v>0</v>
      </c>
      <c r="K559">
        <f t="shared" si="79"/>
        <v>0</v>
      </c>
      <c r="L559">
        <f t="shared" si="80"/>
        <v>0</v>
      </c>
      <c r="M559">
        <f t="shared" si="81"/>
        <v>0</v>
      </c>
      <c r="N559">
        <f t="shared" si="77"/>
        <v>0</v>
      </c>
      <c r="O559">
        <f t="shared" si="82"/>
        <v>0</v>
      </c>
      <c r="P559">
        <f t="shared" si="83"/>
        <v>0</v>
      </c>
      <c r="Q559">
        <f t="shared" si="84"/>
        <v>0</v>
      </c>
      <c r="R559" t="str">
        <f t="shared" si="85"/>
        <v/>
      </c>
    </row>
    <row r="560" spans="1:18" x14ac:dyDescent="0.35">
      <c r="A560">
        <f>IF(AND(DATA!A561&lt;&gt;"",TRIM(DATA!D561)&lt;&gt;""),1,0)</f>
        <v>0</v>
      </c>
      <c r="B560" t="str">
        <f>IF(A560=1,DATA!A561,"")</f>
        <v/>
      </c>
      <c r="C560" t="str">
        <f>IF(A560=1,TRIM(DATA!B561),"")</f>
        <v/>
      </c>
      <c r="D560" t="str">
        <f>IF(A560=1,TRIM(DATA!C561),"")</f>
        <v/>
      </c>
      <c r="E560" t="str">
        <f>IF(A560=1,TRIM(DATA!D561),"")</f>
        <v/>
      </c>
      <c r="F560" t="str">
        <f t="shared" si="78"/>
        <v/>
      </c>
      <c r="G560">
        <f>A560*N(DATA!E561)</f>
        <v>0</v>
      </c>
      <c r="H560">
        <f>A560*N(DATA!F561)</f>
        <v>0</v>
      </c>
      <c r="I560">
        <f>A560*N(DATA!G561)</f>
        <v>0</v>
      </c>
      <c r="J560">
        <f>A560*N(DATA!H561)</f>
        <v>0</v>
      </c>
      <c r="K560">
        <f t="shared" si="79"/>
        <v>0</v>
      </c>
      <c r="L560">
        <f t="shared" si="80"/>
        <v>0</v>
      </c>
      <c r="M560">
        <f t="shared" si="81"/>
        <v>0</v>
      </c>
      <c r="N560">
        <f t="shared" si="77"/>
        <v>0</v>
      </c>
      <c r="O560">
        <f t="shared" si="82"/>
        <v>0</v>
      </c>
      <c r="P560">
        <f t="shared" si="83"/>
        <v>0</v>
      </c>
      <c r="Q560">
        <f t="shared" si="84"/>
        <v>0</v>
      </c>
      <c r="R560" t="str">
        <f t="shared" si="85"/>
        <v/>
      </c>
    </row>
    <row r="561" spans="1:18" x14ac:dyDescent="0.35">
      <c r="A561">
        <f>IF(AND(DATA!A562&lt;&gt;"",TRIM(DATA!D562)&lt;&gt;""),1,0)</f>
        <v>0</v>
      </c>
      <c r="B561" t="str">
        <f>IF(A561=1,DATA!A562,"")</f>
        <v/>
      </c>
      <c r="C561" t="str">
        <f>IF(A561=1,TRIM(DATA!B562),"")</f>
        <v/>
      </c>
      <c r="D561" t="str">
        <f>IF(A561=1,TRIM(DATA!C562),"")</f>
        <v/>
      </c>
      <c r="E561" t="str">
        <f>IF(A561=1,TRIM(DATA!D562),"")</f>
        <v/>
      </c>
      <c r="F561" t="str">
        <f t="shared" si="78"/>
        <v/>
      </c>
      <c r="G561">
        <f>A561*N(DATA!E562)</f>
        <v>0</v>
      </c>
      <c r="H561">
        <f>A561*N(DATA!F562)</f>
        <v>0</v>
      </c>
      <c r="I561">
        <f>A561*N(DATA!G562)</f>
        <v>0</v>
      </c>
      <c r="J561">
        <f>A561*N(DATA!H562)</f>
        <v>0</v>
      </c>
      <c r="K561">
        <f t="shared" si="79"/>
        <v>0</v>
      </c>
      <c r="L561">
        <f t="shared" si="80"/>
        <v>0</v>
      </c>
      <c r="M561">
        <f t="shared" si="81"/>
        <v>0</v>
      </c>
      <c r="N561">
        <f t="shared" si="77"/>
        <v>0</v>
      </c>
      <c r="O561">
        <f t="shared" si="82"/>
        <v>0</v>
      </c>
      <c r="P561">
        <f t="shared" si="83"/>
        <v>0</v>
      </c>
      <c r="Q561">
        <f t="shared" si="84"/>
        <v>0</v>
      </c>
      <c r="R561" t="str">
        <f t="shared" si="85"/>
        <v/>
      </c>
    </row>
    <row r="562" spans="1:18" x14ac:dyDescent="0.35">
      <c r="A562">
        <f>IF(AND(DATA!A563&lt;&gt;"",TRIM(DATA!D563)&lt;&gt;""),1,0)</f>
        <v>0</v>
      </c>
      <c r="B562" t="str">
        <f>IF(A562=1,DATA!A563,"")</f>
        <v/>
      </c>
      <c r="C562" t="str">
        <f>IF(A562=1,TRIM(DATA!B563),"")</f>
        <v/>
      </c>
      <c r="D562" t="str">
        <f>IF(A562=1,TRIM(DATA!C563),"")</f>
        <v/>
      </c>
      <c r="E562" t="str">
        <f>IF(A562=1,TRIM(DATA!D563),"")</f>
        <v/>
      </c>
      <c r="F562" t="str">
        <f t="shared" si="78"/>
        <v/>
      </c>
      <c r="G562">
        <f>A562*N(DATA!E563)</f>
        <v>0</v>
      </c>
      <c r="H562">
        <f>A562*N(DATA!F563)</f>
        <v>0</v>
      </c>
      <c r="I562">
        <f>A562*N(DATA!G563)</f>
        <v>0</v>
      </c>
      <c r="J562">
        <f>A562*N(DATA!H563)</f>
        <v>0</v>
      </c>
      <c r="K562">
        <f t="shared" si="79"/>
        <v>0</v>
      </c>
      <c r="L562">
        <f t="shared" si="80"/>
        <v>0</v>
      </c>
      <c r="M562">
        <f t="shared" si="81"/>
        <v>0</v>
      </c>
      <c r="N562">
        <f t="shared" si="77"/>
        <v>0</v>
      </c>
      <c r="O562">
        <f t="shared" si="82"/>
        <v>0</v>
      </c>
      <c r="P562">
        <f t="shared" si="83"/>
        <v>0</v>
      </c>
      <c r="Q562">
        <f t="shared" si="84"/>
        <v>0</v>
      </c>
      <c r="R562" t="str">
        <f t="shared" si="85"/>
        <v/>
      </c>
    </row>
    <row r="563" spans="1:18" x14ac:dyDescent="0.35">
      <c r="A563">
        <f>IF(AND(DATA!A564&lt;&gt;"",TRIM(DATA!D564)&lt;&gt;""),1,0)</f>
        <v>0</v>
      </c>
      <c r="B563" t="str">
        <f>IF(A563=1,DATA!A564,"")</f>
        <v/>
      </c>
      <c r="C563" t="str">
        <f>IF(A563=1,TRIM(DATA!B564),"")</f>
        <v/>
      </c>
      <c r="D563" t="str">
        <f>IF(A563=1,TRIM(DATA!C564),"")</f>
        <v/>
      </c>
      <c r="E563" t="str">
        <f>IF(A563=1,TRIM(DATA!D564),"")</f>
        <v/>
      </c>
      <c r="F563" t="str">
        <f t="shared" si="78"/>
        <v/>
      </c>
      <c r="G563">
        <f>A563*N(DATA!E564)</f>
        <v>0</v>
      </c>
      <c r="H563">
        <f>A563*N(DATA!F564)</f>
        <v>0</v>
      </c>
      <c r="I563">
        <f>A563*N(DATA!G564)</f>
        <v>0</v>
      </c>
      <c r="J563">
        <f>A563*N(DATA!H564)</f>
        <v>0</v>
      </c>
      <c r="K563">
        <f t="shared" si="79"/>
        <v>0</v>
      </c>
      <c r="L563">
        <f t="shared" si="80"/>
        <v>0</v>
      </c>
      <c r="M563">
        <f t="shared" si="81"/>
        <v>0</v>
      </c>
      <c r="N563">
        <f t="shared" si="77"/>
        <v>0</v>
      </c>
      <c r="O563">
        <f t="shared" si="82"/>
        <v>0</v>
      </c>
      <c r="P563">
        <f t="shared" si="83"/>
        <v>0</v>
      </c>
      <c r="Q563">
        <f t="shared" si="84"/>
        <v>0</v>
      </c>
      <c r="R563" t="str">
        <f t="shared" si="85"/>
        <v/>
      </c>
    </row>
    <row r="564" spans="1:18" x14ac:dyDescent="0.35">
      <c r="A564">
        <f>IF(AND(DATA!A565&lt;&gt;"",TRIM(DATA!D565)&lt;&gt;""),1,0)</f>
        <v>0</v>
      </c>
      <c r="B564" t="str">
        <f>IF(A564=1,DATA!A565,"")</f>
        <v/>
      </c>
      <c r="C564" t="str">
        <f>IF(A564=1,TRIM(DATA!B565),"")</f>
        <v/>
      </c>
      <c r="D564" t="str">
        <f>IF(A564=1,TRIM(DATA!C565),"")</f>
        <v/>
      </c>
      <c r="E564" t="str">
        <f>IF(A564=1,TRIM(DATA!D565),"")</f>
        <v/>
      </c>
      <c r="F564" t="str">
        <f t="shared" si="78"/>
        <v/>
      </c>
      <c r="G564">
        <f>A564*N(DATA!E565)</f>
        <v>0</v>
      </c>
      <c r="H564">
        <f>A564*N(DATA!F565)</f>
        <v>0</v>
      </c>
      <c r="I564">
        <f>A564*N(DATA!G565)</f>
        <v>0</v>
      </c>
      <c r="J564">
        <f>A564*N(DATA!H565)</f>
        <v>0</v>
      </c>
      <c r="K564">
        <f t="shared" si="79"/>
        <v>0</v>
      </c>
      <c r="L564">
        <f t="shared" si="80"/>
        <v>0</v>
      </c>
      <c r="M564">
        <f t="shared" si="81"/>
        <v>0</v>
      </c>
      <c r="N564">
        <f t="shared" si="77"/>
        <v>0</v>
      </c>
      <c r="O564">
        <f t="shared" si="82"/>
        <v>0</v>
      </c>
      <c r="P564">
        <f t="shared" si="83"/>
        <v>0</v>
      </c>
      <c r="Q564">
        <f t="shared" si="84"/>
        <v>0</v>
      </c>
      <c r="R564" t="str">
        <f t="shared" si="85"/>
        <v/>
      </c>
    </row>
    <row r="565" spans="1:18" x14ac:dyDescent="0.35">
      <c r="A565">
        <f>IF(AND(DATA!A566&lt;&gt;"",TRIM(DATA!D566)&lt;&gt;""),1,0)</f>
        <v>0</v>
      </c>
      <c r="B565" t="str">
        <f>IF(A565=1,DATA!A566,"")</f>
        <v/>
      </c>
      <c r="C565" t="str">
        <f>IF(A565=1,TRIM(DATA!B566),"")</f>
        <v/>
      </c>
      <c r="D565" t="str">
        <f>IF(A565=1,TRIM(DATA!C566),"")</f>
        <v/>
      </c>
      <c r="E565" t="str">
        <f>IF(A565=1,TRIM(DATA!D566),"")</f>
        <v/>
      </c>
      <c r="F565" t="str">
        <f t="shared" si="78"/>
        <v/>
      </c>
      <c r="G565">
        <f>A565*N(DATA!E566)</f>
        <v>0</v>
      </c>
      <c r="H565">
        <f>A565*N(DATA!F566)</f>
        <v>0</v>
      </c>
      <c r="I565">
        <f>A565*N(DATA!G566)</f>
        <v>0</v>
      </c>
      <c r="J565">
        <f>A565*N(DATA!H566)</f>
        <v>0</v>
      </c>
      <c r="K565">
        <f t="shared" si="79"/>
        <v>0</v>
      </c>
      <c r="L565">
        <f t="shared" si="80"/>
        <v>0</v>
      </c>
      <c r="M565">
        <f t="shared" si="81"/>
        <v>0</v>
      </c>
      <c r="N565">
        <f t="shared" si="77"/>
        <v>0</v>
      </c>
      <c r="O565">
        <f t="shared" si="82"/>
        <v>0</v>
      </c>
      <c r="P565">
        <f t="shared" si="83"/>
        <v>0</v>
      </c>
      <c r="Q565">
        <f t="shared" si="84"/>
        <v>0</v>
      </c>
      <c r="R565" t="str">
        <f t="shared" si="85"/>
        <v/>
      </c>
    </row>
    <row r="566" spans="1:18" x14ac:dyDescent="0.35">
      <c r="A566">
        <f>IF(AND(DATA!A567&lt;&gt;"",TRIM(DATA!D567)&lt;&gt;""),1,0)</f>
        <v>0</v>
      </c>
      <c r="B566" t="str">
        <f>IF(A566=1,DATA!A567,"")</f>
        <v/>
      </c>
      <c r="C566" t="str">
        <f>IF(A566=1,TRIM(DATA!B567),"")</f>
        <v/>
      </c>
      <c r="D566" t="str">
        <f>IF(A566=1,TRIM(DATA!C567),"")</f>
        <v/>
      </c>
      <c r="E566" t="str">
        <f>IF(A566=1,TRIM(DATA!D567),"")</f>
        <v/>
      </c>
      <c r="F566" t="str">
        <f t="shared" si="78"/>
        <v/>
      </c>
      <c r="G566">
        <f>A566*N(DATA!E567)</f>
        <v>0</v>
      </c>
      <c r="H566">
        <f>A566*N(DATA!F567)</f>
        <v>0</v>
      </c>
      <c r="I566">
        <f>A566*N(DATA!G567)</f>
        <v>0</v>
      </c>
      <c r="J566">
        <f>A566*N(DATA!H567)</f>
        <v>0</v>
      </c>
      <c r="K566">
        <f t="shared" si="79"/>
        <v>0</v>
      </c>
      <c r="L566">
        <f t="shared" si="80"/>
        <v>0</v>
      </c>
      <c r="M566">
        <f t="shared" si="81"/>
        <v>0</v>
      </c>
      <c r="N566">
        <f t="shared" si="77"/>
        <v>0</v>
      </c>
      <c r="O566">
        <f t="shared" si="82"/>
        <v>0</v>
      </c>
      <c r="P566">
        <f t="shared" si="83"/>
        <v>0</v>
      </c>
      <c r="Q566">
        <f t="shared" si="84"/>
        <v>0</v>
      </c>
      <c r="R566" t="str">
        <f t="shared" si="85"/>
        <v/>
      </c>
    </row>
    <row r="567" spans="1:18" x14ac:dyDescent="0.35">
      <c r="A567">
        <f>IF(AND(DATA!A568&lt;&gt;"",TRIM(DATA!D568)&lt;&gt;""),1,0)</f>
        <v>0</v>
      </c>
      <c r="B567" t="str">
        <f>IF(A567=1,DATA!A568,"")</f>
        <v/>
      </c>
      <c r="C567" t="str">
        <f>IF(A567=1,TRIM(DATA!B568),"")</f>
        <v/>
      </c>
      <c r="D567" t="str">
        <f>IF(A567=1,TRIM(DATA!C568),"")</f>
        <v/>
      </c>
      <c r="E567" t="str">
        <f>IF(A567=1,TRIM(DATA!D568),"")</f>
        <v/>
      </c>
      <c r="F567" t="str">
        <f t="shared" si="78"/>
        <v/>
      </c>
      <c r="G567">
        <f>A567*N(DATA!E568)</f>
        <v>0</v>
      </c>
      <c r="H567">
        <f>A567*N(DATA!F568)</f>
        <v>0</v>
      </c>
      <c r="I567">
        <f>A567*N(DATA!G568)</f>
        <v>0</v>
      </c>
      <c r="J567">
        <f>A567*N(DATA!H568)</f>
        <v>0</v>
      </c>
      <c r="K567">
        <f t="shared" si="79"/>
        <v>0</v>
      </c>
      <c r="L567">
        <f t="shared" si="80"/>
        <v>0</v>
      </c>
      <c r="M567">
        <f t="shared" si="81"/>
        <v>0</v>
      </c>
      <c r="N567">
        <f t="shared" si="77"/>
        <v>0</v>
      </c>
      <c r="O567">
        <f t="shared" si="82"/>
        <v>0</v>
      </c>
      <c r="P567">
        <f t="shared" si="83"/>
        <v>0</v>
      </c>
      <c r="Q567">
        <f t="shared" si="84"/>
        <v>0</v>
      </c>
      <c r="R567" t="str">
        <f t="shared" si="85"/>
        <v/>
      </c>
    </row>
    <row r="568" spans="1:18" x14ac:dyDescent="0.35">
      <c r="A568">
        <f>IF(AND(DATA!A569&lt;&gt;"",TRIM(DATA!D569)&lt;&gt;""),1,0)</f>
        <v>0</v>
      </c>
      <c r="B568" t="str">
        <f>IF(A568=1,DATA!A569,"")</f>
        <v/>
      </c>
      <c r="C568" t="str">
        <f>IF(A568=1,TRIM(DATA!B569),"")</f>
        <v/>
      </c>
      <c r="D568" t="str">
        <f>IF(A568=1,TRIM(DATA!C569),"")</f>
        <v/>
      </c>
      <c r="E568" t="str">
        <f>IF(A568=1,TRIM(DATA!D569),"")</f>
        <v/>
      </c>
      <c r="F568" t="str">
        <f t="shared" si="78"/>
        <v/>
      </c>
      <c r="G568">
        <f>A568*N(DATA!E569)</f>
        <v>0</v>
      </c>
      <c r="H568">
        <f>A568*N(DATA!F569)</f>
        <v>0</v>
      </c>
      <c r="I568">
        <f>A568*N(DATA!G569)</f>
        <v>0</v>
      </c>
      <c r="J568">
        <f>A568*N(DATA!H569)</f>
        <v>0</v>
      </c>
      <c r="K568">
        <f t="shared" si="79"/>
        <v>0</v>
      </c>
      <c r="L568">
        <f t="shared" si="80"/>
        <v>0</v>
      </c>
      <c r="M568">
        <f t="shared" si="81"/>
        <v>0</v>
      </c>
      <c r="N568">
        <f t="shared" si="77"/>
        <v>0</v>
      </c>
      <c r="O568">
        <f t="shared" si="82"/>
        <v>0</v>
      </c>
      <c r="P568">
        <f t="shared" si="83"/>
        <v>0</v>
      </c>
      <c r="Q568">
        <f t="shared" si="84"/>
        <v>0</v>
      </c>
      <c r="R568" t="str">
        <f t="shared" si="85"/>
        <v/>
      </c>
    </row>
    <row r="569" spans="1:18" x14ac:dyDescent="0.35">
      <c r="A569">
        <f>IF(AND(DATA!A570&lt;&gt;"",TRIM(DATA!D570)&lt;&gt;""),1,0)</f>
        <v>0</v>
      </c>
      <c r="B569" t="str">
        <f>IF(A569=1,DATA!A570,"")</f>
        <v/>
      </c>
      <c r="C569" t="str">
        <f>IF(A569=1,TRIM(DATA!B570),"")</f>
        <v/>
      </c>
      <c r="D569" t="str">
        <f>IF(A569=1,TRIM(DATA!C570),"")</f>
        <v/>
      </c>
      <c r="E569" t="str">
        <f>IF(A569=1,TRIM(DATA!D570),"")</f>
        <v/>
      </c>
      <c r="F569" t="str">
        <f t="shared" si="78"/>
        <v/>
      </c>
      <c r="G569">
        <f>A569*N(DATA!E570)</f>
        <v>0</v>
      </c>
      <c r="H569">
        <f>A569*N(DATA!F570)</f>
        <v>0</v>
      </c>
      <c r="I569">
        <f>A569*N(DATA!G570)</f>
        <v>0</v>
      </c>
      <c r="J569">
        <f>A569*N(DATA!H570)</f>
        <v>0</v>
      </c>
      <c r="K569">
        <f t="shared" si="79"/>
        <v>0</v>
      </c>
      <c r="L569">
        <f t="shared" si="80"/>
        <v>0</v>
      </c>
      <c r="M569">
        <f t="shared" si="81"/>
        <v>0</v>
      </c>
      <c r="N569">
        <f t="shared" si="77"/>
        <v>0</v>
      </c>
      <c r="O569">
        <f t="shared" si="82"/>
        <v>0</v>
      </c>
      <c r="P569">
        <f t="shared" si="83"/>
        <v>0</v>
      </c>
      <c r="Q569">
        <f t="shared" si="84"/>
        <v>0</v>
      </c>
      <c r="R569" t="str">
        <f t="shared" si="85"/>
        <v/>
      </c>
    </row>
    <row r="570" spans="1:18" x14ac:dyDescent="0.35">
      <c r="A570">
        <f>IF(AND(DATA!A571&lt;&gt;"",TRIM(DATA!D571)&lt;&gt;""),1,0)</f>
        <v>0</v>
      </c>
      <c r="B570" t="str">
        <f>IF(A570=1,DATA!A571,"")</f>
        <v/>
      </c>
      <c r="C570" t="str">
        <f>IF(A570=1,TRIM(DATA!B571),"")</f>
        <v/>
      </c>
      <c r="D570" t="str">
        <f>IF(A570=1,TRIM(DATA!C571),"")</f>
        <v/>
      </c>
      <c r="E570" t="str">
        <f>IF(A570=1,TRIM(DATA!D571),"")</f>
        <v/>
      </c>
      <c r="F570" t="str">
        <f t="shared" si="78"/>
        <v/>
      </c>
      <c r="G570">
        <f>A570*N(DATA!E571)</f>
        <v>0</v>
      </c>
      <c r="H570">
        <f>A570*N(DATA!F571)</f>
        <v>0</v>
      </c>
      <c r="I570">
        <f>A570*N(DATA!G571)</f>
        <v>0</v>
      </c>
      <c r="J570">
        <f>A570*N(DATA!H571)</f>
        <v>0</v>
      </c>
      <c r="K570">
        <f t="shared" si="79"/>
        <v>0</v>
      </c>
      <c r="L570">
        <f t="shared" si="80"/>
        <v>0</v>
      </c>
      <c r="M570">
        <f t="shared" si="81"/>
        <v>0</v>
      </c>
      <c r="N570">
        <f t="shared" si="77"/>
        <v>0</v>
      </c>
      <c r="O570">
        <f t="shared" si="82"/>
        <v>0</v>
      </c>
      <c r="P570">
        <f t="shared" si="83"/>
        <v>0</v>
      </c>
      <c r="Q570">
        <f t="shared" si="84"/>
        <v>0</v>
      </c>
      <c r="R570" t="str">
        <f t="shared" si="85"/>
        <v/>
      </c>
    </row>
    <row r="571" spans="1:18" x14ac:dyDescent="0.35">
      <c r="A571">
        <f>IF(AND(DATA!A572&lt;&gt;"",TRIM(DATA!D572)&lt;&gt;""),1,0)</f>
        <v>0</v>
      </c>
      <c r="B571" t="str">
        <f>IF(A571=1,DATA!A572,"")</f>
        <v/>
      </c>
      <c r="C571" t="str">
        <f>IF(A571=1,TRIM(DATA!B572),"")</f>
        <v/>
      </c>
      <c r="D571" t="str">
        <f>IF(A571=1,TRIM(DATA!C572),"")</f>
        <v/>
      </c>
      <c r="E571" t="str">
        <f>IF(A571=1,TRIM(DATA!D572),"")</f>
        <v/>
      </c>
      <c r="F571" t="str">
        <f t="shared" si="78"/>
        <v/>
      </c>
      <c r="G571">
        <f>A571*N(DATA!E572)</f>
        <v>0</v>
      </c>
      <c r="H571">
        <f>A571*N(DATA!F572)</f>
        <v>0</v>
      </c>
      <c r="I571">
        <f>A571*N(DATA!G572)</f>
        <v>0</v>
      </c>
      <c r="J571">
        <f>A571*N(DATA!H572)</f>
        <v>0</v>
      </c>
      <c r="K571">
        <f t="shared" si="79"/>
        <v>0</v>
      </c>
      <c r="L571">
        <f t="shared" si="80"/>
        <v>0</v>
      </c>
      <c r="M571">
        <f t="shared" si="81"/>
        <v>0</v>
      </c>
      <c r="N571">
        <f t="shared" si="77"/>
        <v>0</v>
      </c>
      <c r="O571">
        <f t="shared" si="82"/>
        <v>0</v>
      </c>
      <c r="P571">
        <f t="shared" si="83"/>
        <v>0</v>
      </c>
      <c r="Q571">
        <f t="shared" si="84"/>
        <v>0</v>
      </c>
      <c r="R571" t="str">
        <f t="shared" si="85"/>
        <v/>
      </c>
    </row>
    <row r="572" spans="1:18" x14ac:dyDescent="0.35">
      <c r="A572">
        <f>IF(AND(DATA!A573&lt;&gt;"",TRIM(DATA!D573)&lt;&gt;""),1,0)</f>
        <v>0</v>
      </c>
      <c r="B572" t="str">
        <f>IF(A572=1,DATA!A573,"")</f>
        <v/>
      </c>
      <c r="C572" t="str">
        <f>IF(A572=1,TRIM(DATA!B573),"")</f>
        <v/>
      </c>
      <c r="D572" t="str">
        <f>IF(A572=1,TRIM(DATA!C573),"")</f>
        <v/>
      </c>
      <c r="E572" t="str">
        <f>IF(A572=1,TRIM(DATA!D573),"")</f>
        <v/>
      </c>
      <c r="F572" t="str">
        <f t="shared" si="78"/>
        <v/>
      </c>
      <c r="G572">
        <f>A572*N(DATA!E573)</f>
        <v>0</v>
      </c>
      <c r="H572">
        <f>A572*N(DATA!F573)</f>
        <v>0</v>
      </c>
      <c r="I572">
        <f>A572*N(DATA!G573)</f>
        <v>0</v>
      </c>
      <c r="J572">
        <f>A572*N(DATA!H573)</f>
        <v>0</v>
      </c>
      <c r="K572">
        <f t="shared" si="79"/>
        <v>0</v>
      </c>
      <c r="L572">
        <f t="shared" si="80"/>
        <v>0</v>
      </c>
      <c r="M572">
        <f t="shared" si="81"/>
        <v>0</v>
      </c>
      <c r="N572">
        <f t="shared" si="77"/>
        <v>0</v>
      </c>
      <c r="O572">
        <f t="shared" si="82"/>
        <v>0</v>
      </c>
      <c r="P572">
        <f t="shared" si="83"/>
        <v>0</v>
      </c>
      <c r="Q572">
        <f t="shared" si="84"/>
        <v>0</v>
      </c>
      <c r="R572" t="str">
        <f t="shared" si="85"/>
        <v/>
      </c>
    </row>
    <row r="573" spans="1:18" x14ac:dyDescent="0.35">
      <c r="A573">
        <f>IF(AND(DATA!A574&lt;&gt;"",TRIM(DATA!D574)&lt;&gt;""),1,0)</f>
        <v>0</v>
      </c>
      <c r="B573" t="str">
        <f>IF(A573=1,DATA!A574,"")</f>
        <v/>
      </c>
      <c r="C573" t="str">
        <f>IF(A573=1,TRIM(DATA!B574),"")</f>
        <v/>
      </c>
      <c r="D573" t="str">
        <f>IF(A573=1,TRIM(DATA!C574),"")</f>
        <v/>
      </c>
      <c r="E573" t="str">
        <f>IF(A573=1,TRIM(DATA!D574),"")</f>
        <v/>
      </c>
      <c r="F573" t="str">
        <f t="shared" si="78"/>
        <v/>
      </c>
      <c r="G573">
        <f>A573*N(DATA!E574)</f>
        <v>0</v>
      </c>
      <c r="H573">
        <f>A573*N(DATA!F574)</f>
        <v>0</v>
      </c>
      <c r="I573">
        <f>A573*N(DATA!G574)</f>
        <v>0</v>
      </c>
      <c r="J573">
        <f>A573*N(DATA!H574)</f>
        <v>0</v>
      </c>
      <c r="K573">
        <f t="shared" si="79"/>
        <v>0</v>
      </c>
      <c r="L573">
        <f t="shared" si="80"/>
        <v>0</v>
      </c>
      <c r="M573">
        <f t="shared" si="81"/>
        <v>0</v>
      </c>
      <c r="N573">
        <f t="shared" si="77"/>
        <v>0</v>
      </c>
      <c r="O573">
        <f t="shared" si="82"/>
        <v>0</v>
      </c>
      <c r="P573">
        <f t="shared" si="83"/>
        <v>0</v>
      </c>
      <c r="Q573">
        <f t="shared" si="84"/>
        <v>0</v>
      </c>
      <c r="R573" t="str">
        <f t="shared" si="85"/>
        <v/>
      </c>
    </row>
    <row r="574" spans="1:18" x14ac:dyDescent="0.35">
      <c r="A574">
        <f>IF(AND(DATA!A575&lt;&gt;"",TRIM(DATA!D575)&lt;&gt;""),1,0)</f>
        <v>0</v>
      </c>
      <c r="B574" t="str">
        <f>IF(A574=1,DATA!A575,"")</f>
        <v/>
      </c>
      <c r="C574" t="str">
        <f>IF(A574=1,TRIM(DATA!B575),"")</f>
        <v/>
      </c>
      <c r="D574" t="str">
        <f>IF(A574=1,TRIM(DATA!C575),"")</f>
        <v/>
      </c>
      <c r="E574" t="str">
        <f>IF(A574=1,TRIM(DATA!D575),"")</f>
        <v/>
      </c>
      <c r="F574" t="str">
        <f t="shared" si="78"/>
        <v/>
      </c>
      <c r="G574">
        <f>A574*N(DATA!E575)</f>
        <v>0</v>
      </c>
      <c r="H574">
        <f>A574*N(DATA!F575)</f>
        <v>0</v>
      </c>
      <c r="I574">
        <f>A574*N(DATA!G575)</f>
        <v>0</v>
      </c>
      <c r="J574">
        <f>A574*N(DATA!H575)</f>
        <v>0</v>
      </c>
      <c r="K574">
        <f t="shared" si="79"/>
        <v>0</v>
      </c>
      <c r="L574">
        <f t="shared" si="80"/>
        <v>0</v>
      </c>
      <c r="M574">
        <f t="shared" si="81"/>
        <v>0</v>
      </c>
      <c r="N574">
        <f t="shared" si="77"/>
        <v>0</v>
      </c>
      <c r="O574">
        <f t="shared" si="82"/>
        <v>0</v>
      </c>
      <c r="P574">
        <f t="shared" si="83"/>
        <v>0</v>
      </c>
      <c r="Q574">
        <f t="shared" si="84"/>
        <v>0</v>
      </c>
      <c r="R574" t="str">
        <f t="shared" si="85"/>
        <v/>
      </c>
    </row>
    <row r="575" spans="1:18" x14ac:dyDescent="0.35">
      <c r="A575">
        <f>IF(AND(DATA!A576&lt;&gt;"",TRIM(DATA!D576)&lt;&gt;""),1,0)</f>
        <v>0</v>
      </c>
      <c r="B575" t="str">
        <f>IF(A575=1,DATA!A576,"")</f>
        <v/>
      </c>
      <c r="C575" t="str">
        <f>IF(A575=1,TRIM(DATA!B576),"")</f>
        <v/>
      </c>
      <c r="D575" t="str">
        <f>IF(A575=1,TRIM(DATA!C576),"")</f>
        <v/>
      </c>
      <c r="E575" t="str">
        <f>IF(A575=1,TRIM(DATA!D576),"")</f>
        <v/>
      </c>
      <c r="F575" t="str">
        <f t="shared" si="78"/>
        <v/>
      </c>
      <c r="G575">
        <f>A575*N(DATA!E576)</f>
        <v>0</v>
      </c>
      <c r="H575">
        <f>A575*N(DATA!F576)</f>
        <v>0</v>
      </c>
      <c r="I575">
        <f>A575*N(DATA!G576)</f>
        <v>0</v>
      </c>
      <c r="J575">
        <f>A575*N(DATA!H576)</f>
        <v>0</v>
      </c>
      <c r="K575">
        <f t="shared" si="79"/>
        <v>0</v>
      </c>
      <c r="L575">
        <f t="shared" si="80"/>
        <v>0</v>
      </c>
      <c r="M575">
        <f t="shared" si="81"/>
        <v>0</v>
      </c>
      <c r="N575">
        <f t="shared" si="77"/>
        <v>0</v>
      </c>
      <c r="O575">
        <f t="shared" si="82"/>
        <v>0</v>
      </c>
      <c r="P575">
        <f t="shared" si="83"/>
        <v>0</v>
      </c>
      <c r="Q575">
        <f t="shared" si="84"/>
        <v>0</v>
      </c>
      <c r="R575" t="str">
        <f t="shared" si="85"/>
        <v/>
      </c>
    </row>
    <row r="576" spans="1:18" x14ac:dyDescent="0.35">
      <c r="A576">
        <f>IF(AND(DATA!A577&lt;&gt;"",TRIM(DATA!D577)&lt;&gt;""),1,0)</f>
        <v>0</v>
      </c>
      <c r="B576" t="str">
        <f>IF(A576=1,DATA!A577,"")</f>
        <v/>
      </c>
      <c r="C576" t="str">
        <f>IF(A576=1,TRIM(DATA!B577),"")</f>
        <v/>
      </c>
      <c r="D576" t="str">
        <f>IF(A576=1,TRIM(DATA!C577),"")</f>
        <v/>
      </c>
      <c r="E576" t="str">
        <f>IF(A576=1,TRIM(DATA!D577),"")</f>
        <v/>
      </c>
      <c r="F576" t="str">
        <f t="shared" si="78"/>
        <v/>
      </c>
      <c r="G576">
        <f>A576*N(DATA!E577)</f>
        <v>0</v>
      </c>
      <c r="H576">
        <f>A576*N(DATA!F577)</f>
        <v>0</v>
      </c>
      <c r="I576">
        <f>A576*N(DATA!G577)</f>
        <v>0</v>
      </c>
      <c r="J576">
        <f>A576*N(DATA!H577)</f>
        <v>0</v>
      </c>
      <c r="K576">
        <f t="shared" si="79"/>
        <v>0</v>
      </c>
      <c r="L576">
        <f t="shared" si="80"/>
        <v>0</v>
      </c>
      <c r="M576">
        <f t="shared" si="81"/>
        <v>0</v>
      </c>
      <c r="N576">
        <f t="shared" si="77"/>
        <v>0</v>
      </c>
      <c r="O576">
        <f t="shared" si="82"/>
        <v>0</v>
      </c>
      <c r="P576">
        <f t="shared" si="83"/>
        <v>0</v>
      </c>
      <c r="Q576">
        <f t="shared" si="84"/>
        <v>0</v>
      </c>
      <c r="R576" t="str">
        <f t="shared" si="85"/>
        <v/>
      </c>
    </row>
    <row r="577" spans="1:18" x14ac:dyDescent="0.35">
      <c r="A577">
        <f>IF(AND(DATA!A578&lt;&gt;"",TRIM(DATA!D578)&lt;&gt;""),1,0)</f>
        <v>0</v>
      </c>
      <c r="B577" t="str">
        <f>IF(A577=1,DATA!A578,"")</f>
        <v/>
      </c>
      <c r="C577" t="str">
        <f>IF(A577=1,TRIM(DATA!B578),"")</f>
        <v/>
      </c>
      <c r="D577" t="str">
        <f>IF(A577=1,TRIM(DATA!C578),"")</f>
        <v/>
      </c>
      <c r="E577" t="str">
        <f>IF(A577=1,TRIM(DATA!D578),"")</f>
        <v/>
      </c>
      <c r="F577" t="str">
        <f t="shared" si="78"/>
        <v/>
      </c>
      <c r="G577">
        <f>A577*N(DATA!E578)</f>
        <v>0</v>
      </c>
      <c r="H577">
        <f>A577*N(DATA!F578)</f>
        <v>0</v>
      </c>
      <c r="I577">
        <f>A577*N(DATA!G578)</f>
        <v>0</v>
      </c>
      <c r="J577">
        <f>A577*N(DATA!H578)</f>
        <v>0</v>
      </c>
      <c r="K577">
        <f t="shared" si="79"/>
        <v>0</v>
      </c>
      <c r="L577">
        <f t="shared" si="80"/>
        <v>0</v>
      </c>
      <c r="M577">
        <f t="shared" si="81"/>
        <v>0</v>
      </c>
      <c r="N577">
        <f t="shared" si="77"/>
        <v>0</v>
      </c>
      <c r="O577">
        <f t="shared" si="82"/>
        <v>0</v>
      </c>
      <c r="P577">
        <f t="shared" si="83"/>
        <v>0</v>
      </c>
      <c r="Q577">
        <f t="shared" si="84"/>
        <v>0</v>
      </c>
      <c r="R577" t="str">
        <f t="shared" si="85"/>
        <v/>
      </c>
    </row>
    <row r="578" spans="1:18" x14ac:dyDescent="0.35">
      <c r="A578">
        <f>IF(AND(DATA!A579&lt;&gt;"",TRIM(DATA!D579)&lt;&gt;""),1,0)</f>
        <v>0</v>
      </c>
      <c r="B578" t="str">
        <f>IF(A578=1,DATA!A579,"")</f>
        <v/>
      </c>
      <c r="C578" t="str">
        <f>IF(A578=1,TRIM(DATA!B579),"")</f>
        <v/>
      </c>
      <c r="D578" t="str">
        <f>IF(A578=1,TRIM(DATA!C579),"")</f>
        <v/>
      </c>
      <c r="E578" t="str">
        <f>IF(A578=1,TRIM(DATA!D579),"")</f>
        <v/>
      </c>
      <c r="F578" t="str">
        <f t="shared" si="78"/>
        <v/>
      </c>
      <c r="G578">
        <f>A578*N(DATA!E579)</f>
        <v>0</v>
      </c>
      <c r="H578">
        <f>A578*N(DATA!F579)</f>
        <v>0</v>
      </c>
      <c r="I578">
        <f>A578*N(DATA!G579)</f>
        <v>0</v>
      </c>
      <c r="J578">
        <f>A578*N(DATA!H579)</f>
        <v>0</v>
      </c>
      <c r="K578">
        <f t="shared" si="79"/>
        <v>0</v>
      </c>
      <c r="L578">
        <f t="shared" si="80"/>
        <v>0</v>
      </c>
      <c r="M578">
        <f t="shared" si="81"/>
        <v>0</v>
      </c>
      <c r="N578">
        <f t="shared" ref="N578:N641" si="86">A578*IF(F578="EVET",--prm_KKTC,1)*OR(prm_Duzey="Tümü",C578=prm_Duzey)*OR(prm_Fak="Tümü",D578=prm_Fak)*OR(prm_Prog="Tümü",E578=prm_Prog)</f>
        <v>0</v>
      </c>
      <c r="O578">
        <f t="shared" si="82"/>
        <v>0</v>
      </c>
      <c r="P578">
        <f t="shared" si="83"/>
        <v>0</v>
      </c>
      <c r="Q578">
        <f t="shared" si="84"/>
        <v>0</v>
      </c>
      <c r="R578" t="str">
        <f t="shared" si="85"/>
        <v/>
      </c>
    </row>
    <row r="579" spans="1:18" x14ac:dyDescent="0.35">
      <c r="A579">
        <f>IF(AND(DATA!A580&lt;&gt;"",TRIM(DATA!D580)&lt;&gt;""),1,0)</f>
        <v>0</v>
      </c>
      <c r="B579" t="str">
        <f>IF(A579=1,DATA!A580,"")</f>
        <v/>
      </c>
      <c r="C579" t="str">
        <f>IF(A579=1,TRIM(DATA!B580),"")</f>
        <v/>
      </c>
      <c r="D579" t="str">
        <f>IF(A579=1,TRIM(DATA!C580),"")</f>
        <v/>
      </c>
      <c r="E579" t="str">
        <f>IF(A579=1,TRIM(DATA!D580),"")</f>
        <v/>
      </c>
      <c r="F579" t="str">
        <f t="shared" ref="F579:F642" si="87">IF(A579=1,IF(ISNUMBER(SEARCH("KKTC Uyruklu",E579)),"EVET","HAYIR"),"")</f>
        <v/>
      </c>
      <c r="G579">
        <f>A579*N(DATA!E580)</f>
        <v>0</v>
      </c>
      <c r="H579">
        <f>A579*N(DATA!F580)</f>
        <v>0</v>
      </c>
      <c r="I579">
        <f>A579*N(DATA!G580)</f>
        <v>0</v>
      </c>
      <c r="J579">
        <f>A579*N(DATA!H580)</f>
        <v>0</v>
      </c>
      <c r="K579">
        <f t="shared" ref="K579:K642" si="88">G579+I579</f>
        <v>0</v>
      </c>
      <c r="L579">
        <f t="shared" ref="L579:L642" si="89">H579+J579</f>
        <v>0</v>
      </c>
      <c r="M579">
        <f t="shared" ref="M579:M642" si="90">MAX(0,K579-L579)</f>
        <v>0</v>
      </c>
      <c r="N579">
        <f t="shared" si="86"/>
        <v>0</v>
      </c>
      <c r="O579">
        <f t="shared" ref="O579:O642" si="91">N579*(K579&gt;0)*(L579&gt;=K579)</f>
        <v>0</v>
      </c>
      <c r="P579">
        <f t="shared" ref="P579:P642" si="92">N579*(K579&gt;0)*(L579=0)</f>
        <v>0</v>
      </c>
      <c r="Q579">
        <f t="shared" ref="Q579:Q642" si="93">N579*(F579="EVET")</f>
        <v>0</v>
      </c>
      <c r="R579" t="str">
        <f t="shared" ref="R579:R642" si="94">IF(D579="","",SUBSTITUTE(SUBSTITUTE(SUBSTITUTE(SUBSTITUTE(SUBSTITUTE(SUBSTITUTE(D579,"İKTİSADİ VE İDARİ BİLİMLER FAKÜLTESİ","İİBF"),"ORGANİZE SANAYİ BÖLGESİ","OSB"),"MESLEK YÜKSEKOKULU","MYO"),"UYGULAMALI BİLİMLER","UB"),"FAKÜLTESİ","FAK."),"YÜKSEKOKULU","YO"))</f>
        <v/>
      </c>
    </row>
    <row r="580" spans="1:18" x14ac:dyDescent="0.35">
      <c r="A580">
        <f>IF(AND(DATA!A581&lt;&gt;"",TRIM(DATA!D581)&lt;&gt;""),1,0)</f>
        <v>0</v>
      </c>
      <c r="B580" t="str">
        <f>IF(A580=1,DATA!A581,"")</f>
        <v/>
      </c>
      <c r="C580" t="str">
        <f>IF(A580=1,TRIM(DATA!B581),"")</f>
        <v/>
      </c>
      <c r="D580" t="str">
        <f>IF(A580=1,TRIM(DATA!C581),"")</f>
        <v/>
      </c>
      <c r="E580" t="str">
        <f>IF(A580=1,TRIM(DATA!D581),"")</f>
        <v/>
      </c>
      <c r="F580" t="str">
        <f t="shared" si="87"/>
        <v/>
      </c>
      <c r="G580">
        <f>A580*N(DATA!E581)</f>
        <v>0</v>
      </c>
      <c r="H580">
        <f>A580*N(DATA!F581)</f>
        <v>0</v>
      </c>
      <c r="I580">
        <f>A580*N(DATA!G581)</f>
        <v>0</v>
      </c>
      <c r="J580">
        <f>A580*N(DATA!H581)</f>
        <v>0</v>
      </c>
      <c r="K580">
        <f t="shared" si="88"/>
        <v>0</v>
      </c>
      <c r="L580">
        <f t="shared" si="89"/>
        <v>0</v>
      </c>
      <c r="M580">
        <f t="shared" si="90"/>
        <v>0</v>
      </c>
      <c r="N580">
        <f t="shared" si="86"/>
        <v>0</v>
      </c>
      <c r="O580">
        <f t="shared" si="91"/>
        <v>0</v>
      </c>
      <c r="P580">
        <f t="shared" si="92"/>
        <v>0</v>
      </c>
      <c r="Q580">
        <f t="shared" si="93"/>
        <v>0</v>
      </c>
      <c r="R580" t="str">
        <f t="shared" si="94"/>
        <v/>
      </c>
    </row>
    <row r="581" spans="1:18" x14ac:dyDescent="0.35">
      <c r="A581">
        <f>IF(AND(DATA!A582&lt;&gt;"",TRIM(DATA!D582)&lt;&gt;""),1,0)</f>
        <v>0</v>
      </c>
      <c r="B581" t="str">
        <f>IF(A581=1,DATA!A582,"")</f>
        <v/>
      </c>
      <c r="C581" t="str">
        <f>IF(A581=1,TRIM(DATA!B582),"")</f>
        <v/>
      </c>
      <c r="D581" t="str">
        <f>IF(A581=1,TRIM(DATA!C582),"")</f>
        <v/>
      </c>
      <c r="E581" t="str">
        <f>IF(A581=1,TRIM(DATA!D582),"")</f>
        <v/>
      </c>
      <c r="F581" t="str">
        <f t="shared" si="87"/>
        <v/>
      </c>
      <c r="G581">
        <f>A581*N(DATA!E582)</f>
        <v>0</v>
      </c>
      <c r="H581">
        <f>A581*N(DATA!F582)</f>
        <v>0</v>
      </c>
      <c r="I581">
        <f>A581*N(DATA!G582)</f>
        <v>0</v>
      </c>
      <c r="J581">
        <f>A581*N(DATA!H582)</f>
        <v>0</v>
      </c>
      <c r="K581">
        <f t="shared" si="88"/>
        <v>0</v>
      </c>
      <c r="L581">
        <f t="shared" si="89"/>
        <v>0</v>
      </c>
      <c r="M581">
        <f t="shared" si="90"/>
        <v>0</v>
      </c>
      <c r="N581">
        <f t="shared" si="86"/>
        <v>0</v>
      </c>
      <c r="O581">
        <f t="shared" si="91"/>
        <v>0</v>
      </c>
      <c r="P581">
        <f t="shared" si="92"/>
        <v>0</v>
      </c>
      <c r="Q581">
        <f t="shared" si="93"/>
        <v>0</v>
      </c>
      <c r="R581" t="str">
        <f t="shared" si="94"/>
        <v/>
      </c>
    </row>
    <row r="582" spans="1:18" x14ac:dyDescent="0.35">
      <c r="A582">
        <f>IF(AND(DATA!A583&lt;&gt;"",TRIM(DATA!D583)&lt;&gt;""),1,0)</f>
        <v>0</v>
      </c>
      <c r="B582" t="str">
        <f>IF(A582=1,DATA!A583,"")</f>
        <v/>
      </c>
      <c r="C582" t="str">
        <f>IF(A582=1,TRIM(DATA!B583),"")</f>
        <v/>
      </c>
      <c r="D582" t="str">
        <f>IF(A582=1,TRIM(DATA!C583),"")</f>
        <v/>
      </c>
      <c r="E582" t="str">
        <f>IF(A582=1,TRIM(DATA!D583),"")</f>
        <v/>
      </c>
      <c r="F582" t="str">
        <f t="shared" si="87"/>
        <v/>
      </c>
      <c r="G582">
        <f>A582*N(DATA!E583)</f>
        <v>0</v>
      </c>
      <c r="H582">
        <f>A582*N(DATA!F583)</f>
        <v>0</v>
      </c>
      <c r="I582">
        <f>A582*N(DATA!G583)</f>
        <v>0</v>
      </c>
      <c r="J582">
        <f>A582*N(DATA!H583)</f>
        <v>0</v>
      </c>
      <c r="K582">
        <f t="shared" si="88"/>
        <v>0</v>
      </c>
      <c r="L582">
        <f t="shared" si="89"/>
        <v>0</v>
      </c>
      <c r="M582">
        <f t="shared" si="90"/>
        <v>0</v>
      </c>
      <c r="N582">
        <f t="shared" si="86"/>
        <v>0</v>
      </c>
      <c r="O582">
        <f t="shared" si="91"/>
        <v>0</v>
      </c>
      <c r="P582">
        <f t="shared" si="92"/>
        <v>0</v>
      </c>
      <c r="Q582">
        <f t="shared" si="93"/>
        <v>0</v>
      </c>
      <c r="R582" t="str">
        <f t="shared" si="94"/>
        <v/>
      </c>
    </row>
    <row r="583" spans="1:18" x14ac:dyDescent="0.35">
      <c r="A583">
        <f>IF(AND(DATA!A584&lt;&gt;"",TRIM(DATA!D584)&lt;&gt;""),1,0)</f>
        <v>0</v>
      </c>
      <c r="B583" t="str">
        <f>IF(A583=1,DATA!A584,"")</f>
        <v/>
      </c>
      <c r="C583" t="str">
        <f>IF(A583=1,TRIM(DATA!B584),"")</f>
        <v/>
      </c>
      <c r="D583" t="str">
        <f>IF(A583=1,TRIM(DATA!C584),"")</f>
        <v/>
      </c>
      <c r="E583" t="str">
        <f>IF(A583=1,TRIM(DATA!D584),"")</f>
        <v/>
      </c>
      <c r="F583" t="str">
        <f t="shared" si="87"/>
        <v/>
      </c>
      <c r="G583">
        <f>A583*N(DATA!E584)</f>
        <v>0</v>
      </c>
      <c r="H583">
        <f>A583*N(DATA!F584)</f>
        <v>0</v>
      </c>
      <c r="I583">
        <f>A583*N(DATA!G584)</f>
        <v>0</v>
      </c>
      <c r="J583">
        <f>A583*N(DATA!H584)</f>
        <v>0</v>
      </c>
      <c r="K583">
        <f t="shared" si="88"/>
        <v>0</v>
      </c>
      <c r="L583">
        <f t="shared" si="89"/>
        <v>0</v>
      </c>
      <c r="M583">
        <f t="shared" si="90"/>
        <v>0</v>
      </c>
      <c r="N583">
        <f t="shared" si="86"/>
        <v>0</v>
      </c>
      <c r="O583">
        <f t="shared" si="91"/>
        <v>0</v>
      </c>
      <c r="P583">
        <f t="shared" si="92"/>
        <v>0</v>
      </c>
      <c r="Q583">
        <f t="shared" si="93"/>
        <v>0</v>
      </c>
      <c r="R583" t="str">
        <f t="shared" si="94"/>
        <v/>
      </c>
    </row>
    <row r="584" spans="1:18" x14ac:dyDescent="0.35">
      <c r="A584">
        <f>IF(AND(DATA!A585&lt;&gt;"",TRIM(DATA!D585)&lt;&gt;""),1,0)</f>
        <v>0</v>
      </c>
      <c r="B584" t="str">
        <f>IF(A584=1,DATA!A585,"")</f>
        <v/>
      </c>
      <c r="C584" t="str">
        <f>IF(A584=1,TRIM(DATA!B585),"")</f>
        <v/>
      </c>
      <c r="D584" t="str">
        <f>IF(A584=1,TRIM(DATA!C585),"")</f>
        <v/>
      </c>
      <c r="E584" t="str">
        <f>IF(A584=1,TRIM(DATA!D585),"")</f>
        <v/>
      </c>
      <c r="F584" t="str">
        <f t="shared" si="87"/>
        <v/>
      </c>
      <c r="G584">
        <f>A584*N(DATA!E585)</f>
        <v>0</v>
      </c>
      <c r="H584">
        <f>A584*N(DATA!F585)</f>
        <v>0</v>
      </c>
      <c r="I584">
        <f>A584*N(DATA!G585)</f>
        <v>0</v>
      </c>
      <c r="J584">
        <f>A584*N(DATA!H585)</f>
        <v>0</v>
      </c>
      <c r="K584">
        <f t="shared" si="88"/>
        <v>0</v>
      </c>
      <c r="L584">
        <f t="shared" si="89"/>
        <v>0</v>
      </c>
      <c r="M584">
        <f t="shared" si="90"/>
        <v>0</v>
      </c>
      <c r="N584">
        <f t="shared" si="86"/>
        <v>0</v>
      </c>
      <c r="O584">
        <f t="shared" si="91"/>
        <v>0</v>
      </c>
      <c r="P584">
        <f t="shared" si="92"/>
        <v>0</v>
      </c>
      <c r="Q584">
        <f t="shared" si="93"/>
        <v>0</v>
      </c>
      <c r="R584" t="str">
        <f t="shared" si="94"/>
        <v/>
      </c>
    </row>
    <row r="585" spans="1:18" x14ac:dyDescent="0.35">
      <c r="A585">
        <f>IF(AND(DATA!A586&lt;&gt;"",TRIM(DATA!D586)&lt;&gt;""),1,0)</f>
        <v>0</v>
      </c>
      <c r="B585" t="str">
        <f>IF(A585=1,DATA!A586,"")</f>
        <v/>
      </c>
      <c r="C585" t="str">
        <f>IF(A585=1,TRIM(DATA!B586),"")</f>
        <v/>
      </c>
      <c r="D585" t="str">
        <f>IF(A585=1,TRIM(DATA!C586),"")</f>
        <v/>
      </c>
      <c r="E585" t="str">
        <f>IF(A585=1,TRIM(DATA!D586),"")</f>
        <v/>
      </c>
      <c r="F585" t="str">
        <f t="shared" si="87"/>
        <v/>
      </c>
      <c r="G585">
        <f>A585*N(DATA!E586)</f>
        <v>0</v>
      </c>
      <c r="H585">
        <f>A585*N(DATA!F586)</f>
        <v>0</v>
      </c>
      <c r="I585">
        <f>A585*N(DATA!G586)</f>
        <v>0</v>
      </c>
      <c r="J585">
        <f>A585*N(DATA!H586)</f>
        <v>0</v>
      </c>
      <c r="K585">
        <f t="shared" si="88"/>
        <v>0</v>
      </c>
      <c r="L585">
        <f t="shared" si="89"/>
        <v>0</v>
      </c>
      <c r="M585">
        <f t="shared" si="90"/>
        <v>0</v>
      </c>
      <c r="N585">
        <f t="shared" si="86"/>
        <v>0</v>
      </c>
      <c r="O585">
        <f t="shared" si="91"/>
        <v>0</v>
      </c>
      <c r="P585">
        <f t="shared" si="92"/>
        <v>0</v>
      </c>
      <c r="Q585">
        <f t="shared" si="93"/>
        <v>0</v>
      </c>
      <c r="R585" t="str">
        <f t="shared" si="94"/>
        <v/>
      </c>
    </row>
    <row r="586" spans="1:18" x14ac:dyDescent="0.35">
      <c r="A586">
        <f>IF(AND(DATA!A587&lt;&gt;"",TRIM(DATA!D587)&lt;&gt;""),1,0)</f>
        <v>0</v>
      </c>
      <c r="B586" t="str">
        <f>IF(A586=1,DATA!A587,"")</f>
        <v/>
      </c>
      <c r="C586" t="str">
        <f>IF(A586=1,TRIM(DATA!B587),"")</f>
        <v/>
      </c>
      <c r="D586" t="str">
        <f>IF(A586=1,TRIM(DATA!C587),"")</f>
        <v/>
      </c>
      <c r="E586" t="str">
        <f>IF(A586=1,TRIM(DATA!D587),"")</f>
        <v/>
      </c>
      <c r="F586" t="str">
        <f t="shared" si="87"/>
        <v/>
      </c>
      <c r="G586">
        <f>A586*N(DATA!E587)</f>
        <v>0</v>
      </c>
      <c r="H586">
        <f>A586*N(DATA!F587)</f>
        <v>0</v>
      </c>
      <c r="I586">
        <f>A586*N(DATA!G587)</f>
        <v>0</v>
      </c>
      <c r="J586">
        <f>A586*N(DATA!H587)</f>
        <v>0</v>
      </c>
      <c r="K586">
        <f t="shared" si="88"/>
        <v>0</v>
      </c>
      <c r="L586">
        <f t="shared" si="89"/>
        <v>0</v>
      </c>
      <c r="M586">
        <f t="shared" si="90"/>
        <v>0</v>
      </c>
      <c r="N586">
        <f t="shared" si="86"/>
        <v>0</v>
      </c>
      <c r="O586">
        <f t="shared" si="91"/>
        <v>0</v>
      </c>
      <c r="P586">
        <f t="shared" si="92"/>
        <v>0</v>
      </c>
      <c r="Q586">
        <f t="shared" si="93"/>
        <v>0</v>
      </c>
      <c r="R586" t="str">
        <f t="shared" si="94"/>
        <v/>
      </c>
    </row>
    <row r="587" spans="1:18" x14ac:dyDescent="0.35">
      <c r="A587">
        <f>IF(AND(DATA!A588&lt;&gt;"",TRIM(DATA!D588)&lt;&gt;""),1,0)</f>
        <v>0</v>
      </c>
      <c r="B587" t="str">
        <f>IF(A587=1,DATA!A588,"")</f>
        <v/>
      </c>
      <c r="C587" t="str">
        <f>IF(A587=1,TRIM(DATA!B588),"")</f>
        <v/>
      </c>
      <c r="D587" t="str">
        <f>IF(A587=1,TRIM(DATA!C588),"")</f>
        <v/>
      </c>
      <c r="E587" t="str">
        <f>IF(A587=1,TRIM(DATA!D588),"")</f>
        <v/>
      </c>
      <c r="F587" t="str">
        <f t="shared" si="87"/>
        <v/>
      </c>
      <c r="G587">
        <f>A587*N(DATA!E588)</f>
        <v>0</v>
      </c>
      <c r="H587">
        <f>A587*N(DATA!F588)</f>
        <v>0</v>
      </c>
      <c r="I587">
        <f>A587*N(DATA!G588)</f>
        <v>0</v>
      </c>
      <c r="J587">
        <f>A587*N(DATA!H588)</f>
        <v>0</v>
      </c>
      <c r="K587">
        <f t="shared" si="88"/>
        <v>0</v>
      </c>
      <c r="L587">
        <f t="shared" si="89"/>
        <v>0</v>
      </c>
      <c r="M587">
        <f t="shared" si="90"/>
        <v>0</v>
      </c>
      <c r="N587">
        <f t="shared" si="86"/>
        <v>0</v>
      </c>
      <c r="O587">
        <f t="shared" si="91"/>
        <v>0</v>
      </c>
      <c r="P587">
        <f t="shared" si="92"/>
        <v>0</v>
      </c>
      <c r="Q587">
        <f t="shared" si="93"/>
        <v>0</v>
      </c>
      <c r="R587" t="str">
        <f t="shared" si="94"/>
        <v/>
      </c>
    </row>
    <row r="588" spans="1:18" x14ac:dyDescent="0.35">
      <c r="A588">
        <f>IF(AND(DATA!A589&lt;&gt;"",TRIM(DATA!D589)&lt;&gt;""),1,0)</f>
        <v>0</v>
      </c>
      <c r="B588" t="str">
        <f>IF(A588=1,DATA!A589,"")</f>
        <v/>
      </c>
      <c r="C588" t="str">
        <f>IF(A588=1,TRIM(DATA!B589),"")</f>
        <v/>
      </c>
      <c r="D588" t="str">
        <f>IF(A588=1,TRIM(DATA!C589),"")</f>
        <v/>
      </c>
      <c r="E588" t="str">
        <f>IF(A588=1,TRIM(DATA!D589),"")</f>
        <v/>
      </c>
      <c r="F588" t="str">
        <f t="shared" si="87"/>
        <v/>
      </c>
      <c r="G588">
        <f>A588*N(DATA!E589)</f>
        <v>0</v>
      </c>
      <c r="H588">
        <f>A588*N(DATA!F589)</f>
        <v>0</v>
      </c>
      <c r="I588">
        <f>A588*N(DATA!G589)</f>
        <v>0</v>
      </c>
      <c r="J588">
        <f>A588*N(DATA!H589)</f>
        <v>0</v>
      </c>
      <c r="K588">
        <f t="shared" si="88"/>
        <v>0</v>
      </c>
      <c r="L588">
        <f t="shared" si="89"/>
        <v>0</v>
      </c>
      <c r="M588">
        <f t="shared" si="90"/>
        <v>0</v>
      </c>
      <c r="N588">
        <f t="shared" si="86"/>
        <v>0</v>
      </c>
      <c r="O588">
        <f t="shared" si="91"/>
        <v>0</v>
      </c>
      <c r="P588">
        <f t="shared" si="92"/>
        <v>0</v>
      </c>
      <c r="Q588">
        <f t="shared" si="93"/>
        <v>0</v>
      </c>
      <c r="R588" t="str">
        <f t="shared" si="94"/>
        <v/>
      </c>
    </row>
    <row r="589" spans="1:18" x14ac:dyDescent="0.35">
      <c r="A589">
        <f>IF(AND(DATA!A590&lt;&gt;"",TRIM(DATA!D590)&lt;&gt;""),1,0)</f>
        <v>0</v>
      </c>
      <c r="B589" t="str">
        <f>IF(A589=1,DATA!A590,"")</f>
        <v/>
      </c>
      <c r="C589" t="str">
        <f>IF(A589=1,TRIM(DATA!B590),"")</f>
        <v/>
      </c>
      <c r="D589" t="str">
        <f>IF(A589=1,TRIM(DATA!C590),"")</f>
        <v/>
      </c>
      <c r="E589" t="str">
        <f>IF(A589=1,TRIM(DATA!D590),"")</f>
        <v/>
      </c>
      <c r="F589" t="str">
        <f t="shared" si="87"/>
        <v/>
      </c>
      <c r="G589">
        <f>A589*N(DATA!E590)</f>
        <v>0</v>
      </c>
      <c r="H589">
        <f>A589*N(DATA!F590)</f>
        <v>0</v>
      </c>
      <c r="I589">
        <f>A589*N(DATA!G590)</f>
        <v>0</v>
      </c>
      <c r="J589">
        <f>A589*N(DATA!H590)</f>
        <v>0</v>
      </c>
      <c r="K589">
        <f t="shared" si="88"/>
        <v>0</v>
      </c>
      <c r="L589">
        <f t="shared" si="89"/>
        <v>0</v>
      </c>
      <c r="M589">
        <f t="shared" si="90"/>
        <v>0</v>
      </c>
      <c r="N589">
        <f t="shared" si="86"/>
        <v>0</v>
      </c>
      <c r="O589">
        <f t="shared" si="91"/>
        <v>0</v>
      </c>
      <c r="P589">
        <f t="shared" si="92"/>
        <v>0</v>
      </c>
      <c r="Q589">
        <f t="shared" si="93"/>
        <v>0</v>
      </c>
      <c r="R589" t="str">
        <f t="shared" si="94"/>
        <v/>
      </c>
    </row>
    <row r="590" spans="1:18" x14ac:dyDescent="0.35">
      <c r="A590">
        <f>IF(AND(DATA!A591&lt;&gt;"",TRIM(DATA!D591)&lt;&gt;""),1,0)</f>
        <v>0</v>
      </c>
      <c r="B590" t="str">
        <f>IF(A590=1,DATA!A591,"")</f>
        <v/>
      </c>
      <c r="C590" t="str">
        <f>IF(A590=1,TRIM(DATA!B591),"")</f>
        <v/>
      </c>
      <c r="D590" t="str">
        <f>IF(A590=1,TRIM(DATA!C591),"")</f>
        <v/>
      </c>
      <c r="E590" t="str">
        <f>IF(A590=1,TRIM(DATA!D591),"")</f>
        <v/>
      </c>
      <c r="F590" t="str">
        <f t="shared" si="87"/>
        <v/>
      </c>
      <c r="G590">
        <f>A590*N(DATA!E591)</f>
        <v>0</v>
      </c>
      <c r="H590">
        <f>A590*N(DATA!F591)</f>
        <v>0</v>
      </c>
      <c r="I590">
        <f>A590*N(DATA!G591)</f>
        <v>0</v>
      </c>
      <c r="J590">
        <f>A590*N(DATA!H591)</f>
        <v>0</v>
      </c>
      <c r="K590">
        <f t="shared" si="88"/>
        <v>0</v>
      </c>
      <c r="L590">
        <f t="shared" si="89"/>
        <v>0</v>
      </c>
      <c r="M590">
        <f t="shared" si="90"/>
        <v>0</v>
      </c>
      <c r="N590">
        <f t="shared" si="86"/>
        <v>0</v>
      </c>
      <c r="O590">
        <f t="shared" si="91"/>
        <v>0</v>
      </c>
      <c r="P590">
        <f t="shared" si="92"/>
        <v>0</v>
      </c>
      <c r="Q590">
        <f t="shared" si="93"/>
        <v>0</v>
      </c>
      <c r="R590" t="str">
        <f t="shared" si="94"/>
        <v/>
      </c>
    </row>
    <row r="591" spans="1:18" x14ac:dyDescent="0.35">
      <c r="A591">
        <f>IF(AND(DATA!A592&lt;&gt;"",TRIM(DATA!D592)&lt;&gt;""),1,0)</f>
        <v>0</v>
      </c>
      <c r="B591" t="str">
        <f>IF(A591=1,DATA!A592,"")</f>
        <v/>
      </c>
      <c r="C591" t="str">
        <f>IF(A591=1,TRIM(DATA!B592),"")</f>
        <v/>
      </c>
      <c r="D591" t="str">
        <f>IF(A591=1,TRIM(DATA!C592),"")</f>
        <v/>
      </c>
      <c r="E591" t="str">
        <f>IF(A591=1,TRIM(DATA!D592),"")</f>
        <v/>
      </c>
      <c r="F591" t="str">
        <f t="shared" si="87"/>
        <v/>
      </c>
      <c r="G591">
        <f>A591*N(DATA!E592)</f>
        <v>0</v>
      </c>
      <c r="H591">
        <f>A591*N(DATA!F592)</f>
        <v>0</v>
      </c>
      <c r="I591">
        <f>A591*N(DATA!G592)</f>
        <v>0</v>
      </c>
      <c r="J591">
        <f>A591*N(DATA!H592)</f>
        <v>0</v>
      </c>
      <c r="K591">
        <f t="shared" si="88"/>
        <v>0</v>
      </c>
      <c r="L591">
        <f t="shared" si="89"/>
        <v>0</v>
      </c>
      <c r="M591">
        <f t="shared" si="90"/>
        <v>0</v>
      </c>
      <c r="N591">
        <f t="shared" si="86"/>
        <v>0</v>
      </c>
      <c r="O591">
        <f t="shared" si="91"/>
        <v>0</v>
      </c>
      <c r="P591">
        <f t="shared" si="92"/>
        <v>0</v>
      </c>
      <c r="Q591">
        <f t="shared" si="93"/>
        <v>0</v>
      </c>
      <c r="R591" t="str">
        <f t="shared" si="94"/>
        <v/>
      </c>
    </row>
    <row r="592" spans="1:18" x14ac:dyDescent="0.35">
      <c r="A592">
        <f>IF(AND(DATA!A593&lt;&gt;"",TRIM(DATA!D593)&lt;&gt;""),1,0)</f>
        <v>0</v>
      </c>
      <c r="B592" t="str">
        <f>IF(A592=1,DATA!A593,"")</f>
        <v/>
      </c>
      <c r="C592" t="str">
        <f>IF(A592=1,TRIM(DATA!B593),"")</f>
        <v/>
      </c>
      <c r="D592" t="str">
        <f>IF(A592=1,TRIM(DATA!C593),"")</f>
        <v/>
      </c>
      <c r="E592" t="str">
        <f>IF(A592=1,TRIM(DATA!D593),"")</f>
        <v/>
      </c>
      <c r="F592" t="str">
        <f t="shared" si="87"/>
        <v/>
      </c>
      <c r="G592">
        <f>A592*N(DATA!E593)</f>
        <v>0</v>
      </c>
      <c r="H592">
        <f>A592*N(DATA!F593)</f>
        <v>0</v>
      </c>
      <c r="I592">
        <f>A592*N(DATA!G593)</f>
        <v>0</v>
      </c>
      <c r="J592">
        <f>A592*N(DATA!H593)</f>
        <v>0</v>
      </c>
      <c r="K592">
        <f t="shared" si="88"/>
        <v>0</v>
      </c>
      <c r="L592">
        <f t="shared" si="89"/>
        <v>0</v>
      </c>
      <c r="M592">
        <f t="shared" si="90"/>
        <v>0</v>
      </c>
      <c r="N592">
        <f t="shared" si="86"/>
        <v>0</v>
      </c>
      <c r="O592">
        <f t="shared" si="91"/>
        <v>0</v>
      </c>
      <c r="P592">
        <f t="shared" si="92"/>
        <v>0</v>
      </c>
      <c r="Q592">
        <f t="shared" si="93"/>
        <v>0</v>
      </c>
      <c r="R592" t="str">
        <f t="shared" si="94"/>
        <v/>
      </c>
    </row>
    <row r="593" spans="1:18" x14ac:dyDescent="0.35">
      <c r="A593">
        <f>IF(AND(DATA!A594&lt;&gt;"",TRIM(DATA!D594)&lt;&gt;""),1,0)</f>
        <v>0</v>
      </c>
      <c r="B593" t="str">
        <f>IF(A593=1,DATA!A594,"")</f>
        <v/>
      </c>
      <c r="C593" t="str">
        <f>IF(A593=1,TRIM(DATA!B594),"")</f>
        <v/>
      </c>
      <c r="D593" t="str">
        <f>IF(A593=1,TRIM(DATA!C594),"")</f>
        <v/>
      </c>
      <c r="E593" t="str">
        <f>IF(A593=1,TRIM(DATA!D594),"")</f>
        <v/>
      </c>
      <c r="F593" t="str">
        <f t="shared" si="87"/>
        <v/>
      </c>
      <c r="G593">
        <f>A593*N(DATA!E594)</f>
        <v>0</v>
      </c>
      <c r="H593">
        <f>A593*N(DATA!F594)</f>
        <v>0</v>
      </c>
      <c r="I593">
        <f>A593*N(DATA!G594)</f>
        <v>0</v>
      </c>
      <c r="J593">
        <f>A593*N(DATA!H594)</f>
        <v>0</v>
      </c>
      <c r="K593">
        <f t="shared" si="88"/>
        <v>0</v>
      </c>
      <c r="L593">
        <f t="shared" si="89"/>
        <v>0</v>
      </c>
      <c r="M593">
        <f t="shared" si="90"/>
        <v>0</v>
      </c>
      <c r="N593">
        <f t="shared" si="86"/>
        <v>0</v>
      </c>
      <c r="O593">
        <f t="shared" si="91"/>
        <v>0</v>
      </c>
      <c r="P593">
        <f t="shared" si="92"/>
        <v>0</v>
      </c>
      <c r="Q593">
        <f t="shared" si="93"/>
        <v>0</v>
      </c>
      <c r="R593" t="str">
        <f t="shared" si="94"/>
        <v/>
      </c>
    </row>
    <row r="594" spans="1:18" x14ac:dyDescent="0.35">
      <c r="A594">
        <f>IF(AND(DATA!A595&lt;&gt;"",TRIM(DATA!D595)&lt;&gt;""),1,0)</f>
        <v>0</v>
      </c>
      <c r="B594" t="str">
        <f>IF(A594=1,DATA!A595,"")</f>
        <v/>
      </c>
      <c r="C594" t="str">
        <f>IF(A594=1,TRIM(DATA!B595),"")</f>
        <v/>
      </c>
      <c r="D594" t="str">
        <f>IF(A594=1,TRIM(DATA!C595),"")</f>
        <v/>
      </c>
      <c r="E594" t="str">
        <f>IF(A594=1,TRIM(DATA!D595),"")</f>
        <v/>
      </c>
      <c r="F594" t="str">
        <f t="shared" si="87"/>
        <v/>
      </c>
      <c r="G594">
        <f>A594*N(DATA!E595)</f>
        <v>0</v>
      </c>
      <c r="H594">
        <f>A594*N(DATA!F595)</f>
        <v>0</v>
      </c>
      <c r="I594">
        <f>A594*N(DATA!G595)</f>
        <v>0</v>
      </c>
      <c r="J594">
        <f>A594*N(DATA!H595)</f>
        <v>0</v>
      </c>
      <c r="K594">
        <f t="shared" si="88"/>
        <v>0</v>
      </c>
      <c r="L594">
        <f t="shared" si="89"/>
        <v>0</v>
      </c>
      <c r="M594">
        <f t="shared" si="90"/>
        <v>0</v>
      </c>
      <c r="N594">
        <f t="shared" si="86"/>
        <v>0</v>
      </c>
      <c r="O594">
        <f t="shared" si="91"/>
        <v>0</v>
      </c>
      <c r="P594">
        <f t="shared" si="92"/>
        <v>0</v>
      </c>
      <c r="Q594">
        <f t="shared" si="93"/>
        <v>0</v>
      </c>
      <c r="R594" t="str">
        <f t="shared" si="94"/>
        <v/>
      </c>
    </row>
    <row r="595" spans="1:18" x14ac:dyDescent="0.35">
      <c r="A595">
        <f>IF(AND(DATA!A596&lt;&gt;"",TRIM(DATA!D596)&lt;&gt;""),1,0)</f>
        <v>0</v>
      </c>
      <c r="B595" t="str">
        <f>IF(A595=1,DATA!A596,"")</f>
        <v/>
      </c>
      <c r="C595" t="str">
        <f>IF(A595=1,TRIM(DATA!B596),"")</f>
        <v/>
      </c>
      <c r="D595" t="str">
        <f>IF(A595=1,TRIM(DATA!C596),"")</f>
        <v/>
      </c>
      <c r="E595" t="str">
        <f>IF(A595=1,TRIM(DATA!D596),"")</f>
        <v/>
      </c>
      <c r="F595" t="str">
        <f t="shared" si="87"/>
        <v/>
      </c>
      <c r="G595">
        <f>A595*N(DATA!E596)</f>
        <v>0</v>
      </c>
      <c r="H595">
        <f>A595*N(DATA!F596)</f>
        <v>0</v>
      </c>
      <c r="I595">
        <f>A595*N(DATA!G596)</f>
        <v>0</v>
      </c>
      <c r="J595">
        <f>A595*N(DATA!H596)</f>
        <v>0</v>
      </c>
      <c r="K595">
        <f t="shared" si="88"/>
        <v>0</v>
      </c>
      <c r="L595">
        <f t="shared" si="89"/>
        <v>0</v>
      </c>
      <c r="M595">
        <f t="shared" si="90"/>
        <v>0</v>
      </c>
      <c r="N595">
        <f t="shared" si="86"/>
        <v>0</v>
      </c>
      <c r="O595">
        <f t="shared" si="91"/>
        <v>0</v>
      </c>
      <c r="P595">
        <f t="shared" si="92"/>
        <v>0</v>
      </c>
      <c r="Q595">
        <f t="shared" si="93"/>
        <v>0</v>
      </c>
      <c r="R595" t="str">
        <f t="shared" si="94"/>
        <v/>
      </c>
    </row>
    <row r="596" spans="1:18" x14ac:dyDescent="0.35">
      <c r="A596">
        <f>IF(AND(DATA!A597&lt;&gt;"",TRIM(DATA!D597)&lt;&gt;""),1,0)</f>
        <v>0</v>
      </c>
      <c r="B596" t="str">
        <f>IF(A596=1,DATA!A597,"")</f>
        <v/>
      </c>
      <c r="C596" t="str">
        <f>IF(A596=1,TRIM(DATA!B597),"")</f>
        <v/>
      </c>
      <c r="D596" t="str">
        <f>IF(A596=1,TRIM(DATA!C597),"")</f>
        <v/>
      </c>
      <c r="E596" t="str">
        <f>IF(A596=1,TRIM(DATA!D597),"")</f>
        <v/>
      </c>
      <c r="F596" t="str">
        <f t="shared" si="87"/>
        <v/>
      </c>
      <c r="G596">
        <f>A596*N(DATA!E597)</f>
        <v>0</v>
      </c>
      <c r="H596">
        <f>A596*N(DATA!F597)</f>
        <v>0</v>
      </c>
      <c r="I596">
        <f>A596*N(DATA!G597)</f>
        <v>0</v>
      </c>
      <c r="J596">
        <f>A596*N(DATA!H597)</f>
        <v>0</v>
      </c>
      <c r="K596">
        <f t="shared" si="88"/>
        <v>0</v>
      </c>
      <c r="L596">
        <f t="shared" si="89"/>
        <v>0</v>
      </c>
      <c r="M596">
        <f t="shared" si="90"/>
        <v>0</v>
      </c>
      <c r="N596">
        <f t="shared" si="86"/>
        <v>0</v>
      </c>
      <c r="O596">
        <f t="shared" si="91"/>
        <v>0</v>
      </c>
      <c r="P596">
        <f t="shared" si="92"/>
        <v>0</v>
      </c>
      <c r="Q596">
        <f t="shared" si="93"/>
        <v>0</v>
      </c>
      <c r="R596" t="str">
        <f t="shared" si="94"/>
        <v/>
      </c>
    </row>
    <row r="597" spans="1:18" x14ac:dyDescent="0.35">
      <c r="A597">
        <f>IF(AND(DATA!A598&lt;&gt;"",TRIM(DATA!D598)&lt;&gt;""),1,0)</f>
        <v>0</v>
      </c>
      <c r="B597" t="str">
        <f>IF(A597=1,DATA!A598,"")</f>
        <v/>
      </c>
      <c r="C597" t="str">
        <f>IF(A597=1,TRIM(DATA!B598),"")</f>
        <v/>
      </c>
      <c r="D597" t="str">
        <f>IF(A597=1,TRIM(DATA!C598),"")</f>
        <v/>
      </c>
      <c r="E597" t="str">
        <f>IF(A597=1,TRIM(DATA!D598),"")</f>
        <v/>
      </c>
      <c r="F597" t="str">
        <f t="shared" si="87"/>
        <v/>
      </c>
      <c r="G597">
        <f>A597*N(DATA!E598)</f>
        <v>0</v>
      </c>
      <c r="H597">
        <f>A597*N(DATA!F598)</f>
        <v>0</v>
      </c>
      <c r="I597">
        <f>A597*N(DATA!G598)</f>
        <v>0</v>
      </c>
      <c r="J597">
        <f>A597*N(DATA!H598)</f>
        <v>0</v>
      </c>
      <c r="K597">
        <f t="shared" si="88"/>
        <v>0</v>
      </c>
      <c r="L597">
        <f t="shared" si="89"/>
        <v>0</v>
      </c>
      <c r="M597">
        <f t="shared" si="90"/>
        <v>0</v>
      </c>
      <c r="N597">
        <f t="shared" si="86"/>
        <v>0</v>
      </c>
      <c r="O597">
        <f t="shared" si="91"/>
        <v>0</v>
      </c>
      <c r="P597">
        <f t="shared" si="92"/>
        <v>0</v>
      </c>
      <c r="Q597">
        <f t="shared" si="93"/>
        <v>0</v>
      </c>
      <c r="R597" t="str">
        <f t="shared" si="94"/>
        <v/>
      </c>
    </row>
    <row r="598" spans="1:18" x14ac:dyDescent="0.35">
      <c r="A598">
        <f>IF(AND(DATA!A599&lt;&gt;"",TRIM(DATA!D599)&lt;&gt;""),1,0)</f>
        <v>0</v>
      </c>
      <c r="B598" t="str">
        <f>IF(A598=1,DATA!A599,"")</f>
        <v/>
      </c>
      <c r="C598" t="str">
        <f>IF(A598=1,TRIM(DATA!B599),"")</f>
        <v/>
      </c>
      <c r="D598" t="str">
        <f>IF(A598=1,TRIM(DATA!C599),"")</f>
        <v/>
      </c>
      <c r="E598" t="str">
        <f>IF(A598=1,TRIM(DATA!D599),"")</f>
        <v/>
      </c>
      <c r="F598" t="str">
        <f t="shared" si="87"/>
        <v/>
      </c>
      <c r="G598">
        <f>A598*N(DATA!E599)</f>
        <v>0</v>
      </c>
      <c r="H598">
        <f>A598*N(DATA!F599)</f>
        <v>0</v>
      </c>
      <c r="I598">
        <f>A598*N(DATA!G599)</f>
        <v>0</v>
      </c>
      <c r="J598">
        <f>A598*N(DATA!H599)</f>
        <v>0</v>
      </c>
      <c r="K598">
        <f t="shared" si="88"/>
        <v>0</v>
      </c>
      <c r="L598">
        <f t="shared" si="89"/>
        <v>0</v>
      </c>
      <c r="M598">
        <f t="shared" si="90"/>
        <v>0</v>
      </c>
      <c r="N598">
        <f t="shared" si="86"/>
        <v>0</v>
      </c>
      <c r="O598">
        <f t="shared" si="91"/>
        <v>0</v>
      </c>
      <c r="P598">
        <f t="shared" si="92"/>
        <v>0</v>
      </c>
      <c r="Q598">
        <f t="shared" si="93"/>
        <v>0</v>
      </c>
      <c r="R598" t="str">
        <f t="shared" si="94"/>
        <v/>
      </c>
    </row>
    <row r="599" spans="1:18" x14ac:dyDescent="0.35">
      <c r="A599">
        <f>IF(AND(DATA!A600&lt;&gt;"",TRIM(DATA!D600)&lt;&gt;""),1,0)</f>
        <v>0</v>
      </c>
      <c r="B599" t="str">
        <f>IF(A599=1,DATA!A600,"")</f>
        <v/>
      </c>
      <c r="C599" t="str">
        <f>IF(A599=1,TRIM(DATA!B600),"")</f>
        <v/>
      </c>
      <c r="D599" t="str">
        <f>IF(A599=1,TRIM(DATA!C600),"")</f>
        <v/>
      </c>
      <c r="E599" t="str">
        <f>IF(A599=1,TRIM(DATA!D600),"")</f>
        <v/>
      </c>
      <c r="F599" t="str">
        <f t="shared" si="87"/>
        <v/>
      </c>
      <c r="G599">
        <f>A599*N(DATA!E600)</f>
        <v>0</v>
      </c>
      <c r="H599">
        <f>A599*N(DATA!F600)</f>
        <v>0</v>
      </c>
      <c r="I599">
        <f>A599*N(DATA!G600)</f>
        <v>0</v>
      </c>
      <c r="J599">
        <f>A599*N(DATA!H600)</f>
        <v>0</v>
      </c>
      <c r="K599">
        <f t="shared" si="88"/>
        <v>0</v>
      </c>
      <c r="L599">
        <f t="shared" si="89"/>
        <v>0</v>
      </c>
      <c r="M599">
        <f t="shared" si="90"/>
        <v>0</v>
      </c>
      <c r="N599">
        <f t="shared" si="86"/>
        <v>0</v>
      </c>
      <c r="O599">
        <f t="shared" si="91"/>
        <v>0</v>
      </c>
      <c r="P599">
        <f t="shared" si="92"/>
        <v>0</v>
      </c>
      <c r="Q599">
        <f t="shared" si="93"/>
        <v>0</v>
      </c>
      <c r="R599" t="str">
        <f t="shared" si="94"/>
        <v/>
      </c>
    </row>
    <row r="600" spans="1:18" x14ac:dyDescent="0.35">
      <c r="A600">
        <f>IF(AND(DATA!A601&lt;&gt;"",TRIM(DATA!D601)&lt;&gt;""),1,0)</f>
        <v>0</v>
      </c>
      <c r="B600" t="str">
        <f>IF(A600=1,DATA!A601,"")</f>
        <v/>
      </c>
      <c r="C600" t="str">
        <f>IF(A600=1,TRIM(DATA!B601),"")</f>
        <v/>
      </c>
      <c r="D600" t="str">
        <f>IF(A600=1,TRIM(DATA!C601),"")</f>
        <v/>
      </c>
      <c r="E600" t="str">
        <f>IF(A600=1,TRIM(DATA!D601),"")</f>
        <v/>
      </c>
      <c r="F600" t="str">
        <f t="shared" si="87"/>
        <v/>
      </c>
      <c r="G600">
        <f>A600*N(DATA!E601)</f>
        <v>0</v>
      </c>
      <c r="H600">
        <f>A600*N(DATA!F601)</f>
        <v>0</v>
      </c>
      <c r="I600">
        <f>A600*N(DATA!G601)</f>
        <v>0</v>
      </c>
      <c r="J600">
        <f>A600*N(DATA!H601)</f>
        <v>0</v>
      </c>
      <c r="K600">
        <f t="shared" si="88"/>
        <v>0</v>
      </c>
      <c r="L600">
        <f t="shared" si="89"/>
        <v>0</v>
      </c>
      <c r="M600">
        <f t="shared" si="90"/>
        <v>0</v>
      </c>
      <c r="N600">
        <f t="shared" si="86"/>
        <v>0</v>
      </c>
      <c r="O600">
        <f t="shared" si="91"/>
        <v>0</v>
      </c>
      <c r="P600">
        <f t="shared" si="92"/>
        <v>0</v>
      </c>
      <c r="Q600">
        <f t="shared" si="93"/>
        <v>0</v>
      </c>
      <c r="R600" t="str">
        <f t="shared" si="94"/>
        <v/>
      </c>
    </row>
    <row r="601" spans="1:18" x14ac:dyDescent="0.35">
      <c r="A601">
        <f>IF(AND(DATA!A602&lt;&gt;"",TRIM(DATA!D602)&lt;&gt;""),1,0)</f>
        <v>0</v>
      </c>
      <c r="B601" t="str">
        <f>IF(A601=1,DATA!A602,"")</f>
        <v/>
      </c>
      <c r="C601" t="str">
        <f>IF(A601=1,TRIM(DATA!B602),"")</f>
        <v/>
      </c>
      <c r="D601" t="str">
        <f>IF(A601=1,TRIM(DATA!C602),"")</f>
        <v/>
      </c>
      <c r="E601" t="str">
        <f>IF(A601=1,TRIM(DATA!D602),"")</f>
        <v/>
      </c>
      <c r="F601" t="str">
        <f t="shared" si="87"/>
        <v/>
      </c>
      <c r="G601">
        <f>A601*N(DATA!E602)</f>
        <v>0</v>
      </c>
      <c r="H601">
        <f>A601*N(DATA!F602)</f>
        <v>0</v>
      </c>
      <c r="I601">
        <f>A601*N(DATA!G602)</f>
        <v>0</v>
      </c>
      <c r="J601">
        <f>A601*N(DATA!H602)</f>
        <v>0</v>
      </c>
      <c r="K601">
        <f t="shared" si="88"/>
        <v>0</v>
      </c>
      <c r="L601">
        <f t="shared" si="89"/>
        <v>0</v>
      </c>
      <c r="M601">
        <f t="shared" si="90"/>
        <v>0</v>
      </c>
      <c r="N601">
        <f t="shared" si="86"/>
        <v>0</v>
      </c>
      <c r="O601">
        <f t="shared" si="91"/>
        <v>0</v>
      </c>
      <c r="P601">
        <f t="shared" si="92"/>
        <v>0</v>
      </c>
      <c r="Q601">
        <f t="shared" si="93"/>
        <v>0</v>
      </c>
      <c r="R601" t="str">
        <f t="shared" si="94"/>
        <v/>
      </c>
    </row>
    <row r="602" spans="1:18" x14ac:dyDescent="0.35">
      <c r="A602">
        <f>IF(AND(DATA!A603&lt;&gt;"",TRIM(DATA!D603)&lt;&gt;""),1,0)</f>
        <v>0</v>
      </c>
      <c r="B602" t="str">
        <f>IF(A602=1,DATA!A603,"")</f>
        <v/>
      </c>
      <c r="C602" t="str">
        <f>IF(A602=1,TRIM(DATA!B603),"")</f>
        <v/>
      </c>
      <c r="D602" t="str">
        <f>IF(A602=1,TRIM(DATA!C603),"")</f>
        <v/>
      </c>
      <c r="E602" t="str">
        <f>IF(A602=1,TRIM(DATA!D603),"")</f>
        <v/>
      </c>
      <c r="F602" t="str">
        <f t="shared" si="87"/>
        <v/>
      </c>
      <c r="G602">
        <f>A602*N(DATA!E603)</f>
        <v>0</v>
      </c>
      <c r="H602">
        <f>A602*N(DATA!F603)</f>
        <v>0</v>
      </c>
      <c r="I602">
        <f>A602*N(DATA!G603)</f>
        <v>0</v>
      </c>
      <c r="J602">
        <f>A602*N(DATA!H603)</f>
        <v>0</v>
      </c>
      <c r="K602">
        <f t="shared" si="88"/>
        <v>0</v>
      </c>
      <c r="L602">
        <f t="shared" si="89"/>
        <v>0</v>
      </c>
      <c r="M602">
        <f t="shared" si="90"/>
        <v>0</v>
      </c>
      <c r="N602">
        <f t="shared" si="86"/>
        <v>0</v>
      </c>
      <c r="O602">
        <f t="shared" si="91"/>
        <v>0</v>
      </c>
      <c r="P602">
        <f t="shared" si="92"/>
        <v>0</v>
      </c>
      <c r="Q602">
        <f t="shared" si="93"/>
        <v>0</v>
      </c>
      <c r="R602" t="str">
        <f t="shared" si="94"/>
        <v/>
      </c>
    </row>
    <row r="603" spans="1:18" x14ac:dyDescent="0.35">
      <c r="A603">
        <f>IF(AND(DATA!A604&lt;&gt;"",TRIM(DATA!D604)&lt;&gt;""),1,0)</f>
        <v>0</v>
      </c>
      <c r="B603" t="str">
        <f>IF(A603=1,DATA!A604,"")</f>
        <v/>
      </c>
      <c r="C603" t="str">
        <f>IF(A603=1,TRIM(DATA!B604),"")</f>
        <v/>
      </c>
      <c r="D603" t="str">
        <f>IF(A603=1,TRIM(DATA!C604),"")</f>
        <v/>
      </c>
      <c r="E603" t="str">
        <f>IF(A603=1,TRIM(DATA!D604),"")</f>
        <v/>
      </c>
      <c r="F603" t="str">
        <f t="shared" si="87"/>
        <v/>
      </c>
      <c r="G603">
        <f>A603*N(DATA!E604)</f>
        <v>0</v>
      </c>
      <c r="H603">
        <f>A603*N(DATA!F604)</f>
        <v>0</v>
      </c>
      <c r="I603">
        <f>A603*N(DATA!G604)</f>
        <v>0</v>
      </c>
      <c r="J603">
        <f>A603*N(DATA!H604)</f>
        <v>0</v>
      </c>
      <c r="K603">
        <f t="shared" si="88"/>
        <v>0</v>
      </c>
      <c r="L603">
        <f t="shared" si="89"/>
        <v>0</v>
      </c>
      <c r="M603">
        <f t="shared" si="90"/>
        <v>0</v>
      </c>
      <c r="N603">
        <f t="shared" si="86"/>
        <v>0</v>
      </c>
      <c r="O603">
        <f t="shared" si="91"/>
        <v>0</v>
      </c>
      <c r="P603">
        <f t="shared" si="92"/>
        <v>0</v>
      </c>
      <c r="Q603">
        <f t="shared" si="93"/>
        <v>0</v>
      </c>
      <c r="R603" t="str">
        <f t="shared" si="94"/>
        <v/>
      </c>
    </row>
    <row r="604" spans="1:18" x14ac:dyDescent="0.35">
      <c r="A604">
        <f>IF(AND(DATA!A605&lt;&gt;"",TRIM(DATA!D605)&lt;&gt;""),1,0)</f>
        <v>0</v>
      </c>
      <c r="B604" t="str">
        <f>IF(A604=1,DATA!A605,"")</f>
        <v/>
      </c>
      <c r="C604" t="str">
        <f>IF(A604=1,TRIM(DATA!B605),"")</f>
        <v/>
      </c>
      <c r="D604" t="str">
        <f>IF(A604=1,TRIM(DATA!C605),"")</f>
        <v/>
      </c>
      <c r="E604" t="str">
        <f>IF(A604=1,TRIM(DATA!D605),"")</f>
        <v/>
      </c>
      <c r="F604" t="str">
        <f t="shared" si="87"/>
        <v/>
      </c>
      <c r="G604">
        <f>A604*N(DATA!E605)</f>
        <v>0</v>
      </c>
      <c r="H604">
        <f>A604*N(DATA!F605)</f>
        <v>0</v>
      </c>
      <c r="I604">
        <f>A604*N(DATA!G605)</f>
        <v>0</v>
      </c>
      <c r="J604">
        <f>A604*N(DATA!H605)</f>
        <v>0</v>
      </c>
      <c r="K604">
        <f t="shared" si="88"/>
        <v>0</v>
      </c>
      <c r="L604">
        <f t="shared" si="89"/>
        <v>0</v>
      </c>
      <c r="M604">
        <f t="shared" si="90"/>
        <v>0</v>
      </c>
      <c r="N604">
        <f t="shared" si="86"/>
        <v>0</v>
      </c>
      <c r="O604">
        <f t="shared" si="91"/>
        <v>0</v>
      </c>
      <c r="P604">
        <f t="shared" si="92"/>
        <v>0</v>
      </c>
      <c r="Q604">
        <f t="shared" si="93"/>
        <v>0</v>
      </c>
      <c r="R604" t="str">
        <f t="shared" si="94"/>
        <v/>
      </c>
    </row>
    <row r="605" spans="1:18" x14ac:dyDescent="0.35">
      <c r="A605">
        <f>IF(AND(DATA!A606&lt;&gt;"",TRIM(DATA!D606)&lt;&gt;""),1,0)</f>
        <v>0</v>
      </c>
      <c r="B605" t="str">
        <f>IF(A605=1,DATA!A606,"")</f>
        <v/>
      </c>
      <c r="C605" t="str">
        <f>IF(A605=1,TRIM(DATA!B606),"")</f>
        <v/>
      </c>
      <c r="D605" t="str">
        <f>IF(A605=1,TRIM(DATA!C606),"")</f>
        <v/>
      </c>
      <c r="E605" t="str">
        <f>IF(A605=1,TRIM(DATA!D606),"")</f>
        <v/>
      </c>
      <c r="F605" t="str">
        <f t="shared" si="87"/>
        <v/>
      </c>
      <c r="G605">
        <f>A605*N(DATA!E606)</f>
        <v>0</v>
      </c>
      <c r="H605">
        <f>A605*N(DATA!F606)</f>
        <v>0</v>
      </c>
      <c r="I605">
        <f>A605*N(DATA!G606)</f>
        <v>0</v>
      </c>
      <c r="J605">
        <f>A605*N(DATA!H606)</f>
        <v>0</v>
      </c>
      <c r="K605">
        <f t="shared" si="88"/>
        <v>0</v>
      </c>
      <c r="L605">
        <f t="shared" si="89"/>
        <v>0</v>
      </c>
      <c r="M605">
        <f t="shared" si="90"/>
        <v>0</v>
      </c>
      <c r="N605">
        <f t="shared" si="86"/>
        <v>0</v>
      </c>
      <c r="O605">
        <f t="shared" si="91"/>
        <v>0</v>
      </c>
      <c r="P605">
        <f t="shared" si="92"/>
        <v>0</v>
      </c>
      <c r="Q605">
        <f t="shared" si="93"/>
        <v>0</v>
      </c>
      <c r="R605" t="str">
        <f t="shared" si="94"/>
        <v/>
      </c>
    </row>
    <row r="606" spans="1:18" x14ac:dyDescent="0.35">
      <c r="A606">
        <f>IF(AND(DATA!A607&lt;&gt;"",TRIM(DATA!D607)&lt;&gt;""),1,0)</f>
        <v>0</v>
      </c>
      <c r="B606" t="str">
        <f>IF(A606=1,DATA!A607,"")</f>
        <v/>
      </c>
      <c r="C606" t="str">
        <f>IF(A606=1,TRIM(DATA!B607),"")</f>
        <v/>
      </c>
      <c r="D606" t="str">
        <f>IF(A606=1,TRIM(DATA!C607),"")</f>
        <v/>
      </c>
      <c r="E606" t="str">
        <f>IF(A606=1,TRIM(DATA!D607),"")</f>
        <v/>
      </c>
      <c r="F606" t="str">
        <f t="shared" si="87"/>
        <v/>
      </c>
      <c r="G606">
        <f>A606*N(DATA!E607)</f>
        <v>0</v>
      </c>
      <c r="H606">
        <f>A606*N(DATA!F607)</f>
        <v>0</v>
      </c>
      <c r="I606">
        <f>A606*N(DATA!G607)</f>
        <v>0</v>
      </c>
      <c r="J606">
        <f>A606*N(DATA!H607)</f>
        <v>0</v>
      </c>
      <c r="K606">
        <f t="shared" si="88"/>
        <v>0</v>
      </c>
      <c r="L606">
        <f t="shared" si="89"/>
        <v>0</v>
      </c>
      <c r="M606">
        <f t="shared" si="90"/>
        <v>0</v>
      </c>
      <c r="N606">
        <f t="shared" si="86"/>
        <v>0</v>
      </c>
      <c r="O606">
        <f t="shared" si="91"/>
        <v>0</v>
      </c>
      <c r="P606">
        <f t="shared" si="92"/>
        <v>0</v>
      </c>
      <c r="Q606">
        <f t="shared" si="93"/>
        <v>0</v>
      </c>
      <c r="R606" t="str">
        <f t="shared" si="94"/>
        <v/>
      </c>
    </row>
    <row r="607" spans="1:18" x14ac:dyDescent="0.35">
      <c r="A607">
        <f>IF(AND(DATA!A608&lt;&gt;"",TRIM(DATA!D608)&lt;&gt;""),1,0)</f>
        <v>0</v>
      </c>
      <c r="B607" t="str">
        <f>IF(A607=1,DATA!A608,"")</f>
        <v/>
      </c>
      <c r="C607" t="str">
        <f>IF(A607=1,TRIM(DATA!B608),"")</f>
        <v/>
      </c>
      <c r="D607" t="str">
        <f>IF(A607=1,TRIM(DATA!C608),"")</f>
        <v/>
      </c>
      <c r="E607" t="str">
        <f>IF(A607=1,TRIM(DATA!D608),"")</f>
        <v/>
      </c>
      <c r="F607" t="str">
        <f t="shared" si="87"/>
        <v/>
      </c>
      <c r="G607">
        <f>A607*N(DATA!E608)</f>
        <v>0</v>
      </c>
      <c r="H607">
        <f>A607*N(DATA!F608)</f>
        <v>0</v>
      </c>
      <c r="I607">
        <f>A607*N(DATA!G608)</f>
        <v>0</v>
      </c>
      <c r="J607">
        <f>A607*N(DATA!H608)</f>
        <v>0</v>
      </c>
      <c r="K607">
        <f t="shared" si="88"/>
        <v>0</v>
      </c>
      <c r="L607">
        <f t="shared" si="89"/>
        <v>0</v>
      </c>
      <c r="M607">
        <f t="shared" si="90"/>
        <v>0</v>
      </c>
      <c r="N607">
        <f t="shared" si="86"/>
        <v>0</v>
      </c>
      <c r="O607">
        <f t="shared" si="91"/>
        <v>0</v>
      </c>
      <c r="P607">
        <f t="shared" si="92"/>
        <v>0</v>
      </c>
      <c r="Q607">
        <f t="shared" si="93"/>
        <v>0</v>
      </c>
      <c r="R607" t="str">
        <f t="shared" si="94"/>
        <v/>
      </c>
    </row>
    <row r="608" spans="1:18" x14ac:dyDescent="0.35">
      <c r="A608">
        <f>IF(AND(DATA!A609&lt;&gt;"",TRIM(DATA!D609)&lt;&gt;""),1,0)</f>
        <v>0</v>
      </c>
      <c r="B608" t="str">
        <f>IF(A608=1,DATA!A609,"")</f>
        <v/>
      </c>
      <c r="C608" t="str">
        <f>IF(A608=1,TRIM(DATA!B609),"")</f>
        <v/>
      </c>
      <c r="D608" t="str">
        <f>IF(A608=1,TRIM(DATA!C609),"")</f>
        <v/>
      </c>
      <c r="E608" t="str">
        <f>IF(A608=1,TRIM(DATA!D609),"")</f>
        <v/>
      </c>
      <c r="F608" t="str">
        <f t="shared" si="87"/>
        <v/>
      </c>
      <c r="G608">
        <f>A608*N(DATA!E609)</f>
        <v>0</v>
      </c>
      <c r="H608">
        <f>A608*N(DATA!F609)</f>
        <v>0</v>
      </c>
      <c r="I608">
        <f>A608*N(DATA!G609)</f>
        <v>0</v>
      </c>
      <c r="J608">
        <f>A608*N(DATA!H609)</f>
        <v>0</v>
      </c>
      <c r="K608">
        <f t="shared" si="88"/>
        <v>0</v>
      </c>
      <c r="L608">
        <f t="shared" si="89"/>
        <v>0</v>
      </c>
      <c r="M608">
        <f t="shared" si="90"/>
        <v>0</v>
      </c>
      <c r="N608">
        <f t="shared" si="86"/>
        <v>0</v>
      </c>
      <c r="O608">
        <f t="shared" si="91"/>
        <v>0</v>
      </c>
      <c r="P608">
        <f t="shared" si="92"/>
        <v>0</v>
      </c>
      <c r="Q608">
        <f t="shared" si="93"/>
        <v>0</v>
      </c>
      <c r="R608" t="str">
        <f t="shared" si="94"/>
        <v/>
      </c>
    </row>
    <row r="609" spans="1:18" x14ac:dyDescent="0.35">
      <c r="A609">
        <f>IF(AND(DATA!A610&lt;&gt;"",TRIM(DATA!D610)&lt;&gt;""),1,0)</f>
        <v>0</v>
      </c>
      <c r="B609" t="str">
        <f>IF(A609=1,DATA!A610,"")</f>
        <v/>
      </c>
      <c r="C609" t="str">
        <f>IF(A609=1,TRIM(DATA!B610),"")</f>
        <v/>
      </c>
      <c r="D609" t="str">
        <f>IF(A609=1,TRIM(DATA!C610),"")</f>
        <v/>
      </c>
      <c r="E609" t="str">
        <f>IF(A609=1,TRIM(DATA!D610),"")</f>
        <v/>
      </c>
      <c r="F609" t="str">
        <f t="shared" si="87"/>
        <v/>
      </c>
      <c r="G609">
        <f>A609*N(DATA!E610)</f>
        <v>0</v>
      </c>
      <c r="H609">
        <f>A609*N(DATA!F610)</f>
        <v>0</v>
      </c>
      <c r="I609">
        <f>A609*N(DATA!G610)</f>
        <v>0</v>
      </c>
      <c r="J609">
        <f>A609*N(DATA!H610)</f>
        <v>0</v>
      </c>
      <c r="K609">
        <f t="shared" si="88"/>
        <v>0</v>
      </c>
      <c r="L609">
        <f t="shared" si="89"/>
        <v>0</v>
      </c>
      <c r="M609">
        <f t="shared" si="90"/>
        <v>0</v>
      </c>
      <c r="N609">
        <f t="shared" si="86"/>
        <v>0</v>
      </c>
      <c r="O609">
        <f t="shared" si="91"/>
        <v>0</v>
      </c>
      <c r="P609">
        <f t="shared" si="92"/>
        <v>0</v>
      </c>
      <c r="Q609">
        <f t="shared" si="93"/>
        <v>0</v>
      </c>
      <c r="R609" t="str">
        <f t="shared" si="94"/>
        <v/>
      </c>
    </row>
    <row r="610" spans="1:18" x14ac:dyDescent="0.35">
      <c r="A610">
        <f>IF(AND(DATA!A611&lt;&gt;"",TRIM(DATA!D611)&lt;&gt;""),1,0)</f>
        <v>0</v>
      </c>
      <c r="B610" t="str">
        <f>IF(A610=1,DATA!A611,"")</f>
        <v/>
      </c>
      <c r="C610" t="str">
        <f>IF(A610=1,TRIM(DATA!B611),"")</f>
        <v/>
      </c>
      <c r="D610" t="str">
        <f>IF(A610=1,TRIM(DATA!C611),"")</f>
        <v/>
      </c>
      <c r="E610" t="str">
        <f>IF(A610=1,TRIM(DATA!D611),"")</f>
        <v/>
      </c>
      <c r="F610" t="str">
        <f t="shared" si="87"/>
        <v/>
      </c>
      <c r="G610">
        <f>A610*N(DATA!E611)</f>
        <v>0</v>
      </c>
      <c r="H610">
        <f>A610*N(DATA!F611)</f>
        <v>0</v>
      </c>
      <c r="I610">
        <f>A610*N(DATA!G611)</f>
        <v>0</v>
      </c>
      <c r="J610">
        <f>A610*N(DATA!H611)</f>
        <v>0</v>
      </c>
      <c r="K610">
        <f t="shared" si="88"/>
        <v>0</v>
      </c>
      <c r="L610">
        <f t="shared" si="89"/>
        <v>0</v>
      </c>
      <c r="M610">
        <f t="shared" si="90"/>
        <v>0</v>
      </c>
      <c r="N610">
        <f t="shared" si="86"/>
        <v>0</v>
      </c>
      <c r="O610">
        <f t="shared" si="91"/>
        <v>0</v>
      </c>
      <c r="P610">
        <f t="shared" si="92"/>
        <v>0</v>
      </c>
      <c r="Q610">
        <f t="shared" si="93"/>
        <v>0</v>
      </c>
      <c r="R610" t="str">
        <f t="shared" si="94"/>
        <v/>
      </c>
    </row>
    <row r="611" spans="1:18" x14ac:dyDescent="0.35">
      <c r="A611">
        <f>IF(AND(DATA!A612&lt;&gt;"",TRIM(DATA!D612)&lt;&gt;""),1,0)</f>
        <v>0</v>
      </c>
      <c r="B611" t="str">
        <f>IF(A611=1,DATA!A612,"")</f>
        <v/>
      </c>
      <c r="C611" t="str">
        <f>IF(A611=1,TRIM(DATA!B612),"")</f>
        <v/>
      </c>
      <c r="D611" t="str">
        <f>IF(A611=1,TRIM(DATA!C612),"")</f>
        <v/>
      </c>
      <c r="E611" t="str">
        <f>IF(A611=1,TRIM(DATA!D612),"")</f>
        <v/>
      </c>
      <c r="F611" t="str">
        <f t="shared" si="87"/>
        <v/>
      </c>
      <c r="G611">
        <f>A611*N(DATA!E612)</f>
        <v>0</v>
      </c>
      <c r="H611">
        <f>A611*N(DATA!F612)</f>
        <v>0</v>
      </c>
      <c r="I611">
        <f>A611*N(DATA!G612)</f>
        <v>0</v>
      </c>
      <c r="J611">
        <f>A611*N(DATA!H612)</f>
        <v>0</v>
      </c>
      <c r="K611">
        <f t="shared" si="88"/>
        <v>0</v>
      </c>
      <c r="L611">
        <f t="shared" si="89"/>
        <v>0</v>
      </c>
      <c r="M611">
        <f t="shared" si="90"/>
        <v>0</v>
      </c>
      <c r="N611">
        <f t="shared" si="86"/>
        <v>0</v>
      </c>
      <c r="O611">
        <f t="shared" si="91"/>
        <v>0</v>
      </c>
      <c r="P611">
        <f t="shared" si="92"/>
        <v>0</v>
      </c>
      <c r="Q611">
        <f t="shared" si="93"/>
        <v>0</v>
      </c>
      <c r="R611" t="str">
        <f t="shared" si="94"/>
        <v/>
      </c>
    </row>
    <row r="612" spans="1:18" x14ac:dyDescent="0.35">
      <c r="A612">
        <f>IF(AND(DATA!A613&lt;&gt;"",TRIM(DATA!D613)&lt;&gt;""),1,0)</f>
        <v>0</v>
      </c>
      <c r="B612" t="str">
        <f>IF(A612=1,DATA!A613,"")</f>
        <v/>
      </c>
      <c r="C612" t="str">
        <f>IF(A612=1,TRIM(DATA!B613),"")</f>
        <v/>
      </c>
      <c r="D612" t="str">
        <f>IF(A612=1,TRIM(DATA!C613),"")</f>
        <v/>
      </c>
      <c r="E612" t="str">
        <f>IF(A612=1,TRIM(DATA!D613),"")</f>
        <v/>
      </c>
      <c r="F612" t="str">
        <f t="shared" si="87"/>
        <v/>
      </c>
      <c r="G612">
        <f>A612*N(DATA!E613)</f>
        <v>0</v>
      </c>
      <c r="H612">
        <f>A612*N(DATA!F613)</f>
        <v>0</v>
      </c>
      <c r="I612">
        <f>A612*N(DATA!G613)</f>
        <v>0</v>
      </c>
      <c r="J612">
        <f>A612*N(DATA!H613)</f>
        <v>0</v>
      </c>
      <c r="K612">
        <f t="shared" si="88"/>
        <v>0</v>
      </c>
      <c r="L612">
        <f t="shared" si="89"/>
        <v>0</v>
      </c>
      <c r="M612">
        <f t="shared" si="90"/>
        <v>0</v>
      </c>
      <c r="N612">
        <f t="shared" si="86"/>
        <v>0</v>
      </c>
      <c r="O612">
        <f t="shared" si="91"/>
        <v>0</v>
      </c>
      <c r="P612">
        <f t="shared" si="92"/>
        <v>0</v>
      </c>
      <c r="Q612">
        <f t="shared" si="93"/>
        <v>0</v>
      </c>
      <c r="R612" t="str">
        <f t="shared" si="94"/>
        <v/>
      </c>
    </row>
    <row r="613" spans="1:18" x14ac:dyDescent="0.35">
      <c r="A613">
        <f>IF(AND(DATA!A614&lt;&gt;"",TRIM(DATA!D614)&lt;&gt;""),1,0)</f>
        <v>0</v>
      </c>
      <c r="B613" t="str">
        <f>IF(A613=1,DATA!A614,"")</f>
        <v/>
      </c>
      <c r="C613" t="str">
        <f>IF(A613=1,TRIM(DATA!B614),"")</f>
        <v/>
      </c>
      <c r="D613" t="str">
        <f>IF(A613=1,TRIM(DATA!C614),"")</f>
        <v/>
      </c>
      <c r="E613" t="str">
        <f>IF(A613=1,TRIM(DATA!D614),"")</f>
        <v/>
      </c>
      <c r="F613" t="str">
        <f t="shared" si="87"/>
        <v/>
      </c>
      <c r="G613">
        <f>A613*N(DATA!E614)</f>
        <v>0</v>
      </c>
      <c r="H613">
        <f>A613*N(DATA!F614)</f>
        <v>0</v>
      </c>
      <c r="I613">
        <f>A613*N(DATA!G614)</f>
        <v>0</v>
      </c>
      <c r="J613">
        <f>A613*N(DATA!H614)</f>
        <v>0</v>
      </c>
      <c r="K613">
        <f t="shared" si="88"/>
        <v>0</v>
      </c>
      <c r="L613">
        <f t="shared" si="89"/>
        <v>0</v>
      </c>
      <c r="M613">
        <f t="shared" si="90"/>
        <v>0</v>
      </c>
      <c r="N613">
        <f t="shared" si="86"/>
        <v>0</v>
      </c>
      <c r="O613">
        <f t="shared" si="91"/>
        <v>0</v>
      </c>
      <c r="P613">
        <f t="shared" si="92"/>
        <v>0</v>
      </c>
      <c r="Q613">
        <f t="shared" si="93"/>
        <v>0</v>
      </c>
      <c r="R613" t="str">
        <f t="shared" si="94"/>
        <v/>
      </c>
    </row>
    <row r="614" spans="1:18" x14ac:dyDescent="0.35">
      <c r="A614">
        <f>IF(AND(DATA!A615&lt;&gt;"",TRIM(DATA!D615)&lt;&gt;""),1,0)</f>
        <v>0</v>
      </c>
      <c r="B614" t="str">
        <f>IF(A614=1,DATA!A615,"")</f>
        <v/>
      </c>
      <c r="C614" t="str">
        <f>IF(A614=1,TRIM(DATA!B615),"")</f>
        <v/>
      </c>
      <c r="D614" t="str">
        <f>IF(A614=1,TRIM(DATA!C615),"")</f>
        <v/>
      </c>
      <c r="E614" t="str">
        <f>IF(A614=1,TRIM(DATA!D615),"")</f>
        <v/>
      </c>
      <c r="F614" t="str">
        <f t="shared" si="87"/>
        <v/>
      </c>
      <c r="G614">
        <f>A614*N(DATA!E615)</f>
        <v>0</v>
      </c>
      <c r="H614">
        <f>A614*N(DATA!F615)</f>
        <v>0</v>
      </c>
      <c r="I614">
        <f>A614*N(DATA!G615)</f>
        <v>0</v>
      </c>
      <c r="J614">
        <f>A614*N(DATA!H615)</f>
        <v>0</v>
      </c>
      <c r="K614">
        <f t="shared" si="88"/>
        <v>0</v>
      </c>
      <c r="L614">
        <f t="shared" si="89"/>
        <v>0</v>
      </c>
      <c r="M614">
        <f t="shared" si="90"/>
        <v>0</v>
      </c>
      <c r="N614">
        <f t="shared" si="86"/>
        <v>0</v>
      </c>
      <c r="O614">
        <f t="shared" si="91"/>
        <v>0</v>
      </c>
      <c r="P614">
        <f t="shared" si="92"/>
        <v>0</v>
      </c>
      <c r="Q614">
        <f t="shared" si="93"/>
        <v>0</v>
      </c>
      <c r="R614" t="str">
        <f t="shared" si="94"/>
        <v/>
      </c>
    </row>
    <row r="615" spans="1:18" x14ac:dyDescent="0.35">
      <c r="A615">
        <f>IF(AND(DATA!A616&lt;&gt;"",TRIM(DATA!D616)&lt;&gt;""),1,0)</f>
        <v>0</v>
      </c>
      <c r="B615" t="str">
        <f>IF(A615=1,DATA!A616,"")</f>
        <v/>
      </c>
      <c r="C615" t="str">
        <f>IF(A615=1,TRIM(DATA!B616),"")</f>
        <v/>
      </c>
      <c r="D615" t="str">
        <f>IF(A615=1,TRIM(DATA!C616),"")</f>
        <v/>
      </c>
      <c r="E615" t="str">
        <f>IF(A615=1,TRIM(DATA!D616),"")</f>
        <v/>
      </c>
      <c r="F615" t="str">
        <f t="shared" si="87"/>
        <v/>
      </c>
      <c r="G615">
        <f>A615*N(DATA!E616)</f>
        <v>0</v>
      </c>
      <c r="H615">
        <f>A615*N(DATA!F616)</f>
        <v>0</v>
      </c>
      <c r="I615">
        <f>A615*N(DATA!G616)</f>
        <v>0</v>
      </c>
      <c r="J615">
        <f>A615*N(DATA!H616)</f>
        <v>0</v>
      </c>
      <c r="K615">
        <f t="shared" si="88"/>
        <v>0</v>
      </c>
      <c r="L615">
        <f t="shared" si="89"/>
        <v>0</v>
      </c>
      <c r="M615">
        <f t="shared" si="90"/>
        <v>0</v>
      </c>
      <c r="N615">
        <f t="shared" si="86"/>
        <v>0</v>
      </c>
      <c r="O615">
        <f t="shared" si="91"/>
        <v>0</v>
      </c>
      <c r="P615">
        <f t="shared" si="92"/>
        <v>0</v>
      </c>
      <c r="Q615">
        <f t="shared" si="93"/>
        <v>0</v>
      </c>
      <c r="R615" t="str">
        <f t="shared" si="94"/>
        <v/>
      </c>
    </row>
    <row r="616" spans="1:18" x14ac:dyDescent="0.35">
      <c r="A616">
        <f>IF(AND(DATA!A617&lt;&gt;"",TRIM(DATA!D617)&lt;&gt;""),1,0)</f>
        <v>0</v>
      </c>
      <c r="B616" t="str">
        <f>IF(A616=1,DATA!A617,"")</f>
        <v/>
      </c>
      <c r="C616" t="str">
        <f>IF(A616=1,TRIM(DATA!B617),"")</f>
        <v/>
      </c>
      <c r="D616" t="str">
        <f>IF(A616=1,TRIM(DATA!C617),"")</f>
        <v/>
      </c>
      <c r="E616" t="str">
        <f>IF(A616=1,TRIM(DATA!D617),"")</f>
        <v/>
      </c>
      <c r="F616" t="str">
        <f t="shared" si="87"/>
        <v/>
      </c>
      <c r="G616">
        <f>A616*N(DATA!E617)</f>
        <v>0</v>
      </c>
      <c r="H616">
        <f>A616*N(DATA!F617)</f>
        <v>0</v>
      </c>
      <c r="I616">
        <f>A616*N(DATA!G617)</f>
        <v>0</v>
      </c>
      <c r="J616">
        <f>A616*N(DATA!H617)</f>
        <v>0</v>
      </c>
      <c r="K616">
        <f t="shared" si="88"/>
        <v>0</v>
      </c>
      <c r="L616">
        <f t="shared" si="89"/>
        <v>0</v>
      </c>
      <c r="M616">
        <f t="shared" si="90"/>
        <v>0</v>
      </c>
      <c r="N616">
        <f t="shared" si="86"/>
        <v>0</v>
      </c>
      <c r="O616">
        <f t="shared" si="91"/>
        <v>0</v>
      </c>
      <c r="P616">
        <f t="shared" si="92"/>
        <v>0</v>
      </c>
      <c r="Q616">
        <f t="shared" si="93"/>
        <v>0</v>
      </c>
      <c r="R616" t="str">
        <f t="shared" si="94"/>
        <v/>
      </c>
    </row>
    <row r="617" spans="1:18" x14ac:dyDescent="0.35">
      <c r="A617">
        <f>IF(AND(DATA!A618&lt;&gt;"",TRIM(DATA!D618)&lt;&gt;""),1,0)</f>
        <v>0</v>
      </c>
      <c r="B617" t="str">
        <f>IF(A617=1,DATA!A618,"")</f>
        <v/>
      </c>
      <c r="C617" t="str">
        <f>IF(A617=1,TRIM(DATA!B618),"")</f>
        <v/>
      </c>
      <c r="D617" t="str">
        <f>IF(A617=1,TRIM(DATA!C618),"")</f>
        <v/>
      </c>
      <c r="E617" t="str">
        <f>IF(A617=1,TRIM(DATA!D618),"")</f>
        <v/>
      </c>
      <c r="F617" t="str">
        <f t="shared" si="87"/>
        <v/>
      </c>
      <c r="G617">
        <f>A617*N(DATA!E618)</f>
        <v>0</v>
      </c>
      <c r="H617">
        <f>A617*N(DATA!F618)</f>
        <v>0</v>
      </c>
      <c r="I617">
        <f>A617*N(DATA!G618)</f>
        <v>0</v>
      </c>
      <c r="J617">
        <f>A617*N(DATA!H618)</f>
        <v>0</v>
      </c>
      <c r="K617">
        <f t="shared" si="88"/>
        <v>0</v>
      </c>
      <c r="L617">
        <f t="shared" si="89"/>
        <v>0</v>
      </c>
      <c r="M617">
        <f t="shared" si="90"/>
        <v>0</v>
      </c>
      <c r="N617">
        <f t="shared" si="86"/>
        <v>0</v>
      </c>
      <c r="O617">
        <f t="shared" si="91"/>
        <v>0</v>
      </c>
      <c r="P617">
        <f t="shared" si="92"/>
        <v>0</v>
      </c>
      <c r="Q617">
        <f t="shared" si="93"/>
        <v>0</v>
      </c>
      <c r="R617" t="str">
        <f t="shared" si="94"/>
        <v/>
      </c>
    </row>
    <row r="618" spans="1:18" x14ac:dyDescent="0.35">
      <c r="A618">
        <f>IF(AND(DATA!A619&lt;&gt;"",TRIM(DATA!D619)&lt;&gt;""),1,0)</f>
        <v>0</v>
      </c>
      <c r="B618" t="str">
        <f>IF(A618=1,DATA!A619,"")</f>
        <v/>
      </c>
      <c r="C618" t="str">
        <f>IF(A618=1,TRIM(DATA!B619),"")</f>
        <v/>
      </c>
      <c r="D618" t="str">
        <f>IF(A618=1,TRIM(DATA!C619),"")</f>
        <v/>
      </c>
      <c r="E618" t="str">
        <f>IF(A618=1,TRIM(DATA!D619),"")</f>
        <v/>
      </c>
      <c r="F618" t="str">
        <f t="shared" si="87"/>
        <v/>
      </c>
      <c r="G618">
        <f>A618*N(DATA!E619)</f>
        <v>0</v>
      </c>
      <c r="H618">
        <f>A618*N(DATA!F619)</f>
        <v>0</v>
      </c>
      <c r="I618">
        <f>A618*N(DATA!G619)</f>
        <v>0</v>
      </c>
      <c r="J618">
        <f>A618*N(DATA!H619)</f>
        <v>0</v>
      </c>
      <c r="K618">
        <f t="shared" si="88"/>
        <v>0</v>
      </c>
      <c r="L618">
        <f t="shared" si="89"/>
        <v>0</v>
      </c>
      <c r="M618">
        <f t="shared" si="90"/>
        <v>0</v>
      </c>
      <c r="N618">
        <f t="shared" si="86"/>
        <v>0</v>
      </c>
      <c r="O618">
        <f t="shared" si="91"/>
        <v>0</v>
      </c>
      <c r="P618">
        <f t="shared" si="92"/>
        <v>0</v>
      </c>
      <c r="Q618">
        <f t="shared" si="93"/>
        <v>0</v>
      </c>
      <c r="R618" t="str">
        <f t="shared" si="94"/>
        <v/>
      </c>
    </row>
    <row r="619" spans="1:18" x14ac:dyDescent="0.35">
      <c r="A619">
        <f>IF(AND(DATA!A620&lt;&gt;"",TRIM(DATA!D620)&lt;&gt;""),1,0)</f>
        <v>0</v>
      </c>
      <c r="B619" t="str">
        <f>IF(A619=1,DATA!A620,"")</f>
        <v/>
      </c>
      <c r="C619" t="str">
        <f>IF(A619=1,TRIM(DATA!B620),"")</f>
        <v/>
      </c>
      <c r="D619" t="str">
        <f>IF(A619=1,TRIM(DATA!C620),"")</f>
        <v/>
      </c>
      <c r="E619" t="str">
        <f>IF(A619=1,TRIM(DATA!D620),"")</f>
        <v/>
      </c>
      <c r="F619" t="str">
        <f t="shared" si="87"/>
        <v/>
      </c>
      <c r="G619">
        <f>A619*N(DATA!E620)</f>
        <v>0</v>
      </c>
      <c r="H619">
        <f>A619*N(DATA!F620)</f>
        <v>0</v>
      </c>
      <c r="I619">
        <f>A619*N(DATA!G620)</f>
        <v>0</v>
      </c>
      <c r="J619">
        <f>A619*N(DATA!H620)</f>
        <v>0</v>
      </c>
      <c r="K619">
        <f t="shared" si="88"/>
        <v>0</v>
      </c>
      <c r="L619">
        <f t="shared" si="89"/>
        <v>0</v>
      </c>
      <c r="M619">
        <f t="shared" si="90"/>
        <v>0</v>
      </c>
      <c r="N619">
        <f t="shared" si="86"/>
        <v>0</v>
      </c>
      <c r="O619">
        <f t="shared" si="91"/>
        <v>0</v>
      </c>
      <c r="P619">
        <f t="shared" si="92"/>
        <v>0</v>
      </c>
      <c r="Q619">
        <f t="shared" si="93"/>
        <v>0</v>
      </c>
      <c r="R619" t="str">
        <f t="shared" si="94"/>
        <v/>
      </c>
    </row>
    <row r="620" spans="1:18" x14ac:dyDescent="0.35">
      <c r="A620">
        <f>IF(AND(DATA!A621&lt;&gt;"",TRIM(DATA!D621)&lt;&gt;""),1,0)</f>
        <v>0</v>
      </c>
      <c r="B620" t="str">
        <f>IF(A620=1,DATA!A621,"")</f>
        <v/>
      </c>
      <c r="C620" t="str">
        <f>IF(A620=1,TRIM(DATA!B621),"")</f>
        <v/>
      </c>
      <c r="D620" t="str">
        <f>IF(A620=1,TRIM(DATA!C621),"")</f>
        <v/>
      </c>
      <c r="E620" t="str">
        <f>IF(A620=1,TRIM(DATA!D621),"")</f>
        <v/>
      </c>
      <c r="F620" t="str">
        <f t="shared" si="87"/>
        <v/>
      </c>
      <c r="G620">
        <f>A620*N(DATA!E621)</f>
        <v>0</v>
      </c>
      <c r="H620">
        <f>A620*N(DATA!F621)</f>
        <v>0</v>
      </c>
      <c r="I620">
        <f>A620*N(DATA!G621)</f>
        <v>0</v>
      </c>
      <c r="J620">
        <f>A620*N(DATA!H621)</f>
        <v>0</v>
      </c>
      <c r="K620">
        <f t="shared" si="88"/>
        <v>0</v>
      </c>
      <c r="L620">
        <f t="shared" si="89"/>
        <v>0</v>
      </c>
      <c r="M620">
        <f t="shared" si="90"/>
        <v>0</v>
      </c>
      <c r="N620">
        <f t="shared" si="86"/>
        <v>0</v>
      </c>
      <c r="O620">
        <f t="shared" si="91"/>
        <v>0</v>
      </c>
      <c r="P620">
        <f t="shared" si="92"/>
        <v>0</v>
      </c>
      <c r="Q620">
        <f t="shared" si="93"/>
        <v>0</v>
      </c>
      <c r="R620" t="str">
        <f t="shared" si="94"/>
        <v/>
      </c>
    </row>
    <row r="621" spans="1:18" x14ac:dyDescent="0.35">
      <c r="A621">
        <f>IF(AND(DATA!A622&lt;&gt;"",TRIM(DATA!D622)&lt;&gt;""),1,0)</f>
        <v>0</v>
      </c>
      <c r="B621" t="str">
        <f>IF(A621=1,DATA!A622,"")</f>
        <v/>
      </c>
      <c r="C621" t="str">
        <f>IF(A621=1,TRIM(DATA!B622),"")</f>
        <v/>
      </c>
      <c r="D621" t="str">
        <f>IF(A621=1,TRIM(DATA!C622),"")</f>
        <v/>
      </c>
      <c r="E621" t="str">
        <f>IF(A621=1,TRIM(DATA!D622),"")</f>
        <v/>
      </c>
      <c r="F621" t="str">
        <f t="shared" si="87"/>
        <v/>
      </c>
      <c r="G621">
        <f>A621*N(DATA!E622)</f>
        <v>0</v>
      </c>
      <c r="H621">
        <f>A621*N(DATA!F622)</f>
        <v>0</v>
      </c>
      <c r="I621">
        <f>A621*N(DATA!G622)</f>
        <v>0</v>
      </c>
      <c r="J621">
        <f>A621*N(DATA!H622)</f>
        <v>0</v>
      </c>
      <c r="K621">
        <f t="shared" si="88"/>
        <v>0</v>
      </c>
      <c r="L621">
        <f t="shared" si="89"/>
        <v>0</v>
      </c>
      <c r="M621">
        <f t="shared" si="90"/>
        <v>0</v>
      </c>
      <c r="N621">
        <f t="shared" si="86"/>
        <v>0</v>
      </c>
      <c r="O621">
        <f t="shared" si="91"/>
        <v>0</v>
      </c>
      <c r="P621">
        <f t="shared" si="92"/>
        <v>0</v>
      </c>
      <c r="Q621">
        <f t="shared" si="93"/>
        <v>0</v>
      </c>
      <c r="R621" t="str">
        <f t="shared" si="94"/>
        <v/>
      </c>
    </row>
    <row r="622" spans="1:18" x14ac:dyDescent="0.35">
      <c r="A622">
        <f>IF(AND(DATA!A623&lt;&gt;"",TRIM(DATA!D623)&lt;&gt;""),1,0)</f>
        <v>0</v>
      </c>
      <c r="B622" t="str">
        <f>IF(A622=1,DATA!A623,"")</f>
        <v/>
      </c>
      <c r="C622" t="str">
        <f>IF(A622=1,TRIM(DATA!B623),"")</f>
        <v/>
      </c>
      <c r="D622" t="str">
        <f>IF(A622=1,TRIM(DATA!C623),"")</f>
        <v/>
      </c>
      <c r="E622" t="str">
        <f>IF(A622=1,TRIM(DATA!D623),"")</f>
        <v/>
      </c>
      <c r="F622" t="str">
        <f t="shared" si="87"/>
        <v/>
      </c>
      <c r="G622">
        <f>A622*N(DATA!E623)</f>
        <v>0</v>
      </c>
      <c r="H622">
        <f>A622*N(DATA!F623)</f>
        <v>0</v>
      </c>
      <c r="I622">
        <f>A622*N(DATA!G623)</f>
        <v>0</v>
      </c>
      <c r="J622">
        <f>A622*N(DATA!H623)</f>
        <v>0</v>
      </c>
      <c r="K622">
        <f t="shared" si="88"/>
        <v>0</v>
      </c>
      <c r="L622">
        <f t="shared" si="89"/>
        <v>0</v>
      </c>
      <c r="M622">
        <f t="shared" si="90"/>
        <v>0</v>
      </c>
      <c r="N622">
        <f t="shared" si="86"/>
        <v>0</v>
      </c>
      <c r="O622">
        <f t="shared" si="91"/>
        <v>0</v>
      </c>
      <c r="P622">
        <f t="shared" si="92"/>
        <v>0</v>
      </c>
      <c r="Q622">
        <f t="shared" si="93"/>
        <v>0</v>
      </c>
      <c r="R622" t="str">
        <f t="shared" si="94"/>
        <v/>
      </c>
    </row>
    <row r="623" spans="1:18" x14ac:dyDescent="0.35">
      <c r="A623">
        <f>IF(AND(DATA!A624&lt;&gt;"",TRIM(DATA!D624)&lt;&gt;""),1,0)</f>
        <v>0</v>
      </c>
      <c r="B623" t="str">
        <f>IF(A623=1,DATA!A624,"")</f>
        <v/>
      </c>
      <c r="C623" t="str">
        <f>IF(A623=1,TRIM(DATA!B624),"")</f>
        <v/>
      </c>
      <c r="D623" t="str">
        <f>IF(A623=1,TRIM(DATA!C624),"")</f>
        <v/>
      </c>
      <c r="E623" t="str">
        <f>IF(A623=1,TRIM(DATA!D624),"")</f>
        <v/>
      </c>
      <c r="F623" t="str">
        <f t="shared" si="87"/>
        <v/>
      </c>
      <c r="G623">
        <f>A623*N(DATA!E624)</f>
        <v>0</v>
      </c>
      <c r="H623">
        <f>A623*N(DATA!F624)</f>
        <v>0</v>
      </c>
      <c r="I623">
        <f>A623*N(DATA!G624)</f>
        <v>0</v>
      </c>
      <c r="J623">
        <f>A623*N(DATA!H624)</f>
        <v>0</v>
      </c>
      <c r="K623">
        <f t="shared" si="88"/>
        <v>0</v>
      </c>
      <c r="L623">
        <f t="shared" si="89"/>
        <v>0</v>
      </c>
      <c r="M623">
        <f t="shared" si="90"/>
        <v>0</v>
      </c>
      <c r="N623">
        <f t="shared" si="86"/>
        <v>0</v>
      </c>
      <c r="O623">
        <f t="shared" si="91"/>
        <v>0</v>
      </c>
      <c r="P623">
        <f t="shared" si="92"/>
        <v>0</v>
      </c>
      <c r="Q623">
        <f t="shared" si="93"/>
        <v>0</v>
      </c>
      <c r="R623" t="str">
        <f t="shared" si="94"/>
        <v/>
      </c>
    </row>
    <row r="624" spans="1:18" x14ac:dyDescent="0.35">
      <c r="A624">
        <f>IF(AND(DATA!A625&lt;&gt;"",TRIM(DATA!D625)&lt;&gt;""),1,0)</f>
        <v>0</v>
      </c>
      <c r="B624" t="str">
        <f>IF(A624=1,DATA!A625,"")</f>
        <v/>
      </c>
      <c r="C624" t="str">
        <f>IF(A624=1,TRIM(DATA!B625),"")</f>
        <v/>
      </c>
      <c r="D624" t="str">
        <f>IF(A624=1,TRIM(DATA!C625),"")</f>
        <v/>
      </c>
      <c r="E624" t="str">
        <f>IF(A624=1,TRIM(DATA!D625),"")</f>
        <v/>
      </c>
      <c r="F624" t="str">
        <f t="shared" si="87"/>
        <v/>
      </c>
      <c r="G624">
        <f>A624*N(DATA!E625)</f>
        <v>0</v>
      </c>
      <c r="H624">
        <f>A624*N(DATA!F625)</f>
        <v>0</v>
      </c>
      <c r="I624">
        <f>A624*N(DATA!G625)</f>
        <v>0</v>
      </c>
      <c r="J624">
        <f>A624*N(DATA!H625)</f>
        <v>0</v>
      </c>
      <c r="K624">
        <f t="shared" si="88"/>
        <v>0</v>
      </c>
      <c r="L624">
        <f t="shared" si="89"/>
        <v>0</v>
      </c>
      <c r="M624">
        <f t="shared" si="90"/>
        <v>0</v>
      </c>
      <c r="N624">
        <f t="shared" si="86"/>
        <v>0</v>
      </c>
      <c r="O624">
        <f t="shared" si="91"/>
        <v>0</v>
      </c>
      <c r="P624">
        <f t="shared" si="92"/>
        <v>0</v>
      </c>
      <c r="Q624">
        <f t="shared" si="93"/>
        <v>0</v>
      </c>
      <c r="R624" t="str">
        <f t="shared" si="94"/>
        <v/>
      </c>
    </row>
    <row r="625" spans="1:18" x14ac:dyDescent="0.35">
      <c r="A625">
        <f>IF(AND(DATA!A626&lt;&gt;"",TRIM(DATA!D626)&lt;&gt;""),1,0)</f>
        <v>0</v>
      </c>
      <c r="B625" t="str">
        <f>IF(A625=1,DATA!A626,"")</f>
        <v/>
      </c>
      <c r="C625" t="str">
        <f>IF(A625=1,TRIM(DATA!B626),"")</f>
        <v/>
      </c>
      <c r="D625" t="str">
        <f>IF(A625=1,TRIM(DATA!C626),"")</f>
        <v/>
      </c>
      <c r="E625" t="str">
        <f>IF(A625=1,TRIM(DATA!D626),"")</f>
        <v/>
      </c>
      <c r="F625" t="str">
        <f t="shared" si="87"/>
        <v/>
      </c>
      <c r="G625">
        <f>A625*N(DATA!E626)</f>
        <v>0</v>
      </c>
      <c r="H625">
        <f>A625*N(DATA!F626)</f>
        <v>0</v>
      </c>
      <c r="I625">
        <f>A625*N(DATA!G626)</f>
        <v>0</v>
      </c>
      <c r="J625">
        <f>A625*N(DATA!H626)</f>
        <v>0</v>
      </c>
      <c r="K625">
        <f t="shared" si="88"/>
        <v>0</v>
      </c>
      <c r="L625">
        <f t="shared" si="89"/>
        <v>0</v>
      </c>
      <c r="M625">
        <f t="shared" si="90"/>
        <v>0</v>
      </c>
      <c r="N625">
        <f t="shared" si="86"/>
        <v>0</v>
      </c>
      <c r="O625">
        <f t="shared" si="91"/>
        <v>0</v>
      </c>
      <c r="P625">
        <f t="shared" si="92"/>
        <v>0</v>
      </c>
      <c r="Q625">
        <f t="shared" si="93"/>
        <v>0</v>
      </c>
      <c r="R625" t="str">
        <f t="shared" si="94"/>
        <v/>
      </c>
    </row>
    <row r="626" spans="1:18" x14ac:dyDescent="0.35">
      <c r="A626">
        <f>IF(AND(DATA!A627&lt;&gt;"",TRIM(DATA!D627)&lt;&gt;""),1,0)</f>
        <v>0</v>
      </c>
      <c r="B626" t="str">
        <f>IF(A626=1,DATA!A627,"")</f>
        <v/>
      </c>
      <c r="C626" t="str">
        <f>IF(A626=1,TRIM(DATA!B627),"")</f>
        <v/>
      </c>
      <c r="D626" t="str">
        <f>IF(A626=1,TRIM(DATA!C627),"")</f>
        <v/>
      </c>
      <c r="E626" t="str">
        <f>IF(A626=1,TRIM(DATA!D627),"")</f>
        <v/>
      </c>
      <c r="F626" t="str">
        <f t="shared" si="87"/>
        <v/>
      </c>
      <c r="G626">
        <f>A626*N(DATA!E627)</f>
        <v>0</v>
      </c>
      <c r="H626">
        <f>A626*N(DATA!F627)</f>
        <v>0</v>
      </c>
      <c r="I626">
        <f>A626*N(DATA!G627)</f>
        <v>0</v>
      </c>
      <c r="J626">
        <f>A626*N(DATA!H627)</f>
        <v>0</v>
      </c>
      <c r="K626">
        <f t="shared" si="88"/>
        <v>0</v>
      </c>
      <c r="L626">
        <f t="shared" si="89"/>
        <v>0</v>
      </c>
      <c r="M626">
        <f t="shared" si="90"/>
        <v>0</v>
      </c>
      <c r="N626">
        <f t="shared" si="86"/>
        <v>0</v>
      </c>
      <c r="O626">
        <f t="shared" si="91"/>
        <v>0</v>
      </c>
      <c r="P626">
        <f t="shared" si="92"/>
        <v>0</v>
      </c>
      <c r="Q626">
        <f t="shared" si="93"/>
        <v>0</v>
      </c>
      <c r="R626" t="str">
        <f t="shared" si="94"/>
        <v/>
      </c>
    </row>
    <row r="627" spans="1:18" x14ac:dyDescent="0.35">
      <c r="A627">
        <f>IF(AND(DATA!A628&lt;&gt;"",TRIM(DATA!D628)&lt;&gt;""),1,0)</f>
        <v>0</v>
      </c>
      <c r="B627" t="str">
        <f>IF(A627=1,DATA!A628,"")</f>
        <v/>
      </c>
      <c r="C627" t="str">
        <f>IF(A627=1,TRIM(DATA!B628),"")</f>
        <v/>
      </c>
      <c r="D627" t="str">
        <f>IF(A627=1,TRIM(DATA!C628),"")</f>
        <v/>
      </c>
      <c r="E627" t="str">
        <f>IF(A627=1,TRIM(DATA!D628),"")</f>
        <v/>
      </c>
      <c r="F627" t="str">
        <f t="shared" si="87"/>
        <v/>
      </c>
      <c r="G627">
        <f>A627*N(DATA!E628)</f>
        <v>0</v>
      </c>
      <c r="H627">
        <f>A627*N(DATA!F628)</f>
        <v>0</v>
      </c>
      <c r="I627">
        <f>A627*N(DATA!G628)</f>
        <v>0</v>
      </c>
      <c r="J627">
        <f>A627*N(DATA!H628)</f>
        <v>0</v>
      </c>
      <c r="K627">
        <f t="shared" si="88"/>
        <v>0</v>
      </c>
      <c r="L627">
        <f t="shared" si="89"/>
        <v>0</v>
      </c>
      <c r="M627">
        <f t="shared" si="90"/>
        <v>0</v>
      </c>
      <c r="N627">
        <f t="shared" si="86"/>
        <v>0</v>
      </c>
      <c r="O627">
        <f t="shared" si="91"/>
        <v>0</v>
      </c>
      <c r="P627">
        <f t="shared" si="92"/>
        <v>0</v>
      </c>
      <c r="Q627">
        <f t="shared" si="93"/>
        <v>0</v>
      </c>
      <c r="R627" t="str">
        <f t="shared" si="94"/>
        <v/>
      </c>
    </row>
    <row r="628" spans="1:18" x14ac:dyDescent="0.35">
      <c r="A628">
        <f>IF(AND(DATA!A629&lt;&gt;"",TRIM(DATA!D629)&lt;&gt;""),1,0)</f>
        <v>0</v>
      </c>
      <c r="B628" t="str">
        <f>IF(A628=1,DATA!A629,"")</f>
        <v/>
      </c>
      <c r="C628" t="str">
        <f>IF(A628=1,TRIM(DATA!B629),"")</f>
        <v/>
      </c>
      <c r="D628" t="str">
        <f>IF(A628=1,TRIM(DATA!C629),"")</f>
        <v/>
      </c>
      <c r="E628" t="str">
        <f>IF(A628=1,TRIM(DATA!D629),"")</f>
        <v/>
      </c>
      <c r="F628" t="str">
        <f t="shared" si="87"/>
        <v/>
      </c>
      <c r="G628">
        <f>A628*N(DATA!E629)</f>
        <v>0</v>
      </c>
      <c r="H628">
        <f>A628*N(DATA!F629)</f>
        <v>0</v>
      </c>
      <c r="I628">
        <f>A628*N(DATA!G629)</f>
        <v>0</v>
      </c>
      <c r="J628">
        <f>A628*N(DATA!H629)</f>
        <v>0</v>
      </c>
      <c r="K628">
        <f t="shared" si="88"/>
        <v>0</v>
      </c>
      <c r="L628">
        <f t="shared" si="89"/>
        <v>0</v>
      </c>
      <c r="M628">
        <f t="shared" si="90"/>
        <v>0</v>
      </c>
      <c r="N628">
        <f t="shared" si="86"/>
        <v>0</v>
      </c>
      <c r="O628">
        <f t="shared" si="91"/>
        <v>0</v>
      </c>
      <c r="P628">
        <f t="shared" si="92"/>
        <v>0</v>
      </c>
      <c r="Q628">
        <f t="shared" si="93"/>
        <v>0</v>
      </c>
      <c r="R628" t="str">
        <f t="shared" si="94"/>
        <v/>
      </c>
    </row>
    <row r="629" spans="1:18" x14ac:dyDescent="0.35">
      <c r="A629">
        <f>IF(AND(DATA!A630&lt;&gt;"",TRIM(DATA!D630)&lt;&gt;""),1,0)</f>
        <v>0</v>
      </c>
      <c r="B629" t="str">
        <f>IF(A629=1,DATA!A630,"")</f>
        <v/>
      </c>
      <c r="C629" t="str">
        <f>IF(A629=1,TRIM(DATA!B630),"")</f>
        <v/>
      </c>
      <c r="D629" t="str">
        <f>IF(A629=1,TRIM(DATA!C630),"")</f>
        <v/>
      </c>
      <c r="E629" t="str">
        <f>IF(A629=1,TRIM(DATA!D630),"")</f>
        <v/>
      </c>
      <c r="F629" t="str">
        <f t="shared" si="87"/>
        <v/>
      </c>
      <c r="G629">
        <f>A629*N(DATA!E630)</f>
        <v>0</v>
      </c>
      <c r="H629">
        <f>A629*N(DATA!F630)</f>
        <v>0</v>
      </c>
      <c r="I629">
        <f>A629*N(DATA!G630)</f>
        <v>0</v>
      </c>
      <c r="J629">
        <f>A629*N(DATA!H630)</f>
        <v>0</v>
      </c>
      <c r="K629">
        <f t="shared" si="88"/>
        <v>0</v>
      </c>
      <c r="L629">
        <f t="shared" si="89"/>
        <v>0</v>
      </c>
      <c r="M629">
        <f t="shared" si="90"/>
        <v>0</v>
      </c>
      <c r="N629">
        <f t="shared" si="86"/>
        <v>0</v>
      </c>
      <c r="O629">
        <f t="shared" si="91"/>
        <v>0</v>
      </c>
      <c r="P629">
        <f t="shared" si="92"/>
        <v>0</v>
      </c>
      <c r="Q629">
        <f t="shared" si="93"/>
        <v>0</v>
      </c>
      <c r="R629" t="str">
        <f t="shared" si="94"/>
        <v/>
      </c>
    </row>
    <row r="630" spans="1:18" x14ac:dyDescent="0.35">
      <c r="A630">
        <f>IF(AND(DATA!A631&lt;&gt;"",TRIM(DATA!D631)&lt;&gt;""),1,0)</f>
        <v>0</v>
      </c>
      <c r="B630" t="str">
        <f>IF(A630=1,DATA!A631,"")</f>
        <v/>
      </c>
      <c r="C630" t="str">
        <f>IF(A630=1,TRIM(DATA!B631),"")</f>
        <v/>
      </c>
      <c r="D630" t="str">
        <f>IF(A630=1,TRIM(DATA!C631),"")</f>
        <v/>
      </c>
      <c r="E630" t="str">
        <f>IF(A630=1,TRIM(DATA!D631),"")</f>
        <v/>
      </c>
      <c r="F630" t="str">
        <f t="shared" si="87"/>
        <v/>
      </c>
      <c r="G630">
        <f>A630*N(DATA!E631)</f>
        <v>0</v>
      </c>
      <c r="H630">
        <f>A630*N(DATA!F631)</f>
        <v>0</v>
      </c>
      <c r="I630">
        <f>A630*N(DATA!G631)</f>
        <v>0</v>
      </c>
      <c r="J630">
        <f>A630*N(DATA!H631)</f>
        <v>0</v>
      </c>
      <c r="K630">
        <f t="shared" si="88"/>
        <v>0</v>
      </c>
      <c r="L630">
        <f t="shared" si="89"/>
        <v>0</v>
      </c>
      <c r="M630">
        <f t="shared" si="90"/>
        <v>0</v>
      </c>
      <c r="N630">
        <f t="shared" si="86"/>
        <v>0</v>
      </c>
      <c r="O630">
        <f t="shared" si="91"/>
        <v>0</v>
      </c>
      <c r="P630">
        <f t="shared" si="92"/>
        <v>0</v>
      </c>
      <c r="Q630">
        <f t="shared" si="93"/>
        <v>0</v>
      </c>
      <c r="R630" t="str">
        <f t="shared" si="94"/>
        <v/>
      </c>
    </row>
    <row r="631" spans="1:18" x14ac:dyDescent="0.35">
      <c r="A631">
        <f>IF(AND(DATA!A632&lt;&gt;"",TRIM(DATA!D632)&lt;&gt;""),1,0)</f>
        <v>0</v>
      </c>
      <c r="B631" t="str">
        <f>IF(A631=1,DATA!A632,"")</f>
        <v/>
      </c>
      <c r="C631" t="str">
        <f>IF(A631=1,TRIM(DATA!B632),"")</f>
        <v/>
      </c>
      <c r="D631" t="str">
        <f>IF(A631=1,TRIM(DATA!C632),"")</f>
        <v/>
      </c>
      <c r="E631" t="str">
        <f>IF(A631=1,TRIM(DATA!D632),"")</f>
        <v/>
      </c>
      <c r="F631" t="str">
        <f t="shared" si="87"/>
        <v/>
      </c>
      <c r="G631">
        <f>A631*N(DATA!E632)</f>
        <v>0</v>
      </c>
      <c r="H631">
        <f>A631*N(DATA!F632)</f>
        <v>0</v>
      </c>
      <c r="I631">
        <f>A631*N(DATA!G632)</f>
        <v>0</v>
      </c>
      <c r="J631">
        <f>A631*N(DATA!H632)</f>
        <v>0</v>
      </c>
      <c r="K631">
        <f t="shared" si="88"/>
        <v>0</v>
      </c>
      <c r="L631">
        <f t="shared" si="89"/>
        <v>0</v>
      </c>
      <c r="M631">
        <f t="shared" si="90"/>
        <v>0</v>
      </c>
      <c r="N631">
        <f t="shared" si="86"/>
        <v>0</v>
      </c>
      <c r="O631">
        <f t="shared" si="91"/>
        <v>0</v>
      </c>
      <c r="P631">
        <f t="shared" si="92"/>
        <v>0</v>
      </c>
      <c r="Q631">
        <f t="shared" si="93"/>
        <v>0</v>
      </c>
      <c r="R631" t="str">
        <f t="shared" si="94"/>
        <v/>
      </c>
    </row>
    <row r="632" spans="1:18" x14ac:dyDescent="0.35">
      <c r="A632">
        <f>IF(AND(DATA!A633&lt;&gt;"",TRIM(DATA!D633)&lt;&gt;""),1,0)</f>
        <v>0</v>
      </c>
      <c r="B632" t="str">
        <f>IF(A632=1,DATA!A633,"")</f>
        <v/>
      </c>
      <c r="C632" t="str">
        <f>IF(A632=1,TRIM(DATA!B633),"")</f>
        <v/>
      </c>
      <c r="D632" t="str">
        <f>IF(A632=1,TRIM(DATA!C633),"")</f>
        <v/>
      </c>
      <c r="E632" t="str">
        <f>IF(A632=1,TRIM(DATA!D633),"")</f>
        <v/>
      </c>
      <c r="F632" t="str">
        <f t="shared" si="87"/>
        <v/>
      </c>
      <c r="G632">
        <f>A632*N(DATA!E633)</f>
        <v>0</v>
      </c>
      <c r="H632">
        <f>A632*N(DATA!F633)</f>
        <v>0</v>
      </c>
      <c r="I632">
        <f>A632*N(DATA!G633)</f>
        <v>0</v>
      </c>
      <c r="J632">
        <f>A632*N(DATA!H633)</f>
        <v>0</v>
      </c>
      <c r="K632">
        <f t="shared" si="88"/>
        <v>0</v>
      </c>
      <c r="L632">
        <f t="shared" si="89"/>
        <v>0</v>
      </c>
      <c r="M632">
        <f t="shared" si="90"/>
        <v>0</v>
      </c>
      <c r="N632">
        <f t="shared" si="86"/>
        <v>0</v>
      </c>
      <c r="O632">
        <f t="shared" si="91"/>
        <v>0</v>
      </c>
      <c r="P632">
        <f t="shared" si="92"/>
        <v>0</v>
      </c>
      <c r="Q632">
        <f t="shared" si="93"/>
        <v>0</v>
      </c>
      <c r="R632" t="str">
        <f t="shared" si="94"/>
        <v/>
      </c>
    </row>
    <row r="633" spans="1:18" x14ac:dyDescent="0.35">
      <c r="A633">
        <f>IF(AND(DATA!A634&lt;&gt;"",TRIM(DATA!D634)&lt;&gt;""),1,0)</f>
        <v>0</v>
      </c>
      <c r="B633" t="str">
        <f>IF(A633=1,DATA!A634,"")</f>
        <v/>
      </c>
      <c r="C633" t="str">
        <f>IF(A633=1,TRIM(DATA!B634),"")</f>
        <v/>
      </c>
      <c r="D633" t="str">
        <f>IF(A633=1,TRIM(DATA!C634),"")</f>
        <v/>
      </c>
      <c r="E633" t="str">
        <f>IF(A633=1,TRIM(DATA!D634),"")</f>
        <v/>
      </c>
      <c r="F633" t="str">
        <f t="shared" si="87"/>
        <v/>
      </c>
      <c r="G633">
        <f>A633*N(DATA!E634)</f>
        <v>0</v>
      </c>
      <c r="H633">
        <f>A633*N(DATA!F634)</f>
        <v>0</v>
      </c>
      <c r="I633">
        <f>A633*N(DATA!G634)</f>
        <v>0</v>
      </c>
      <c r="J633">
        <f>A633*N(DATA!H634)</f>
        <v>0</v>
      </c>
      <c r="K633">
        <f t="shared" si="88"/>
        <v>0</v>
      </c>
      <c r="L633">
        <f t="shared" si="89"/>
        <v>0</v>
      </c>
      <c r="M633">
        <f t="shared" si="90"/>
        <v>0</v>
      </c>
      <c r="N633">
        <f t="shared" si="86"/>
        <v>0</v>
      </c>
      <c r="O633">
        <f t="shared" si="91"/>
        <v>0</v>
      </c>
      <c r="P633">
        <f t="shared" si="92"/>
        <v>0</v>
      </c>
      <c r="Q633">
        <f t="shared" si="93"/>
        <v>0</v>
      </c>
      <c r="R633" t="str">
        <f t="shared" si="94"/>
        <v/>
      </c>
    </row>
    <row r="634" spans="1:18" x14ac:dyDescent="0.35">
      <c r="A634">
        <f>IF(AND(DATA!A635&lt;&gt;"",TRIM(DATA!D635)&lt;&gt;""),1,0)</f>
        <v>0</v>
      </c>
      <c r="B634" t="str">
        <f>IF(A634=1,DATA!A635,"")</f>
        <v/>
      </c>
      <c r="C634" t="str">
        <f>IF(A634=1,TRIM(DATA!B635),"")</f>
        <v/>
      </c>
      <c r="D634" t="str">
        <f>IF(A634=1,TRIM(DATA!C635),"")</f>
        <v/>
      </c>
      <c r="E634" t="str">
        <f>IF(A634=1,TRIM(DATA!D635),"")</f>
        <v/>
      </c>
      <c r="F634" t="str">
        <f t="shared" si="87"/>
        <v/>
      </c>
      <c r="G634">
        <f>A634*N(DATA!E635)</f>
        <v>0</v>
      </c>
      <c r="H634">
        <f>A634*N(DATA!F635)</f>
        <v>0</v>
      </c>
      <c r="I634">
        <f>A634*N(DATA!G635)</f>
        <v>0</v>
      </c>
      <c r="J634">
        <f>A634*N(DATA!H635)</f>
        <v>0</v>
      </c>
      <c r="K634">
        <f t="shared" si="88"/>
        <v>0</v>
      </c>
      <c r="L634">
        <f t="shared" si="89"/>
        <v>0</v>
      </c>
      <c r="M634">
        <f t="shared" si="90"/>
        <v>0</v>
      </c>
      <c r="N634">
        <f t="shared" si="86"/>
        <v>0</v>
      </c>
      <c r="O634">
        <f t="shared" si="91"/>
        <v>0</v>
      </c>
      <c r="P634">
        <f t="shared" si="92"/>
        <v>0</v>
      </c>
      <c r="Q634">
        <f t="shared" si="93"/>
        <v>0</v>
      </c>
      <c r="R634" t="str">
        <f t="shared" si="94"/>
        <v/>
      </c>
    </row>
    <row r="635" spans="1:18" x14ac:dyDescent="0.35">
      <c r="A635">
        <f>IF(AND(DATA!A636&lt;&gt;"",TRIM(DATA!D636)&lt;&gt;""),1,0)</f>
        <v>0</v>
      </c>
      <c r="B635" t="str">
        <f>IF(A635=1,DATA!A636,"")</f>
        <v/>
      </c>
      <c r="C635" t="str">
        <f>IF(A635=1,TRIM(DATA!B636),"")</f>
        <v/>
      </c>
      <c r="D635" t="str">
        <f>IF(A635=1,TRIM(DATA!C636),"")</f>
        <v/>
      </c>
      <c r="E635" t="str">
        <f>IF(A635=1,TRIM(DATA!D636),"")</f>
        <v/>
      </c>
      <c r="F635" t="str">
        <f t="shared" si="87"/>
        <v/>
      </c>
      <c r="G635">
        <f>A635*N(DATA!E636)</f>
        <v>0</v>
      </c>
      <c r="H635">
        <f>A635*N(DATA!F636)</f>
        <v>0</v>
      </c>
      <c r="I635">
        <f>A635*N(DATA!G636)</f>
        <v>0</v>
      </c>
      <c r="J635">
        <f>A635*N(DATA!H636)</f>
        <v>0</v>
      </c>
      <c r="K635">
        <f t="shared" si="88"/>
        <v>0</v>
      </c>
      <c r="L635">
        <f t="shared" si="89"/>
        <v>0</v>
      </c>
      <c r="M635">
        <f t="shared" si="90"/>
        <v>0</v>
      </c>
      <c r="N635">
        <f t="shared" si="86"/>
        <v>0</v>
      </c>
      <c r="O635">
        <f t="shared" si="91"/>
        <v>0</v>
      </c>
      <c r="P635">
        <f t="shared" si="92"/>
        <v>0</v>
      </c>
      <c r="Q635">
        <f t="shared" si="93"/>
        <v>0</v>
      </c>
      <c r="R635" t="str">
        <f t="shared" si="94"/>
        <v/>
      </c>
    </row>
    <row r="636" spans="1:18" x14ac:dyDescent="0.35">
      <c r="A636">
        <f>IF(AND(DATA!A637&lt;&gt;"",TRIM(DATA!D637)&lt;&gt;""),1,0)</f>
        <v>0</v>
      </c>
      <c r="B636" t="str">
        <f>IF(A636=1,DATA!A637,"")</f>
        <v/>
      </c>
      <c r="C636" t="str">
        <f>IF(A636=1,TRIM(DATA!B637),"")</f>
        <v/>
      </c>
      <c r="D636" t="str">
        <f>IF(A636=1,TRIM(DATA!C637),"")</f>
        <v/>
      </c>
      <c r="E636" t="str">
        <f>IF(A636=1,TRIM(DATA!D637),"")</f>
        <v/>
      </c>
      <c r="F636" t="str">
        <f t="shared" si="87"/>
        <v/>
      </c>
      <c r="G636">
        <f>A636*N(DATA!E637)</f>
        <v>0</v>
      </c>
      <c r="H636">
        <f>A636*N(DATA!F637)</f>
        <v>0</v>
      </c>
      <c r="I636">
        <f>A636*N(DATA!G637)</f>
        <v>0</v>
      </c>
      <c r="J636">
        <f>A636*N(DATA!H637)</f>
        <v>0</v>
      </c>
      <c r="K636">
        <f t="shared" si="88"/>
        <v>0</v>
      </c>
      <c r="L636">
        <f t="shared" si="89"/>
        <v>0</v>
      </c>
      <c r="M636">
        <f t="shared" si="90"/>
        <v>0</v>
      </c>
      <c r="N636">
        <f t="shared" si="86"/>
        <v>0</v>
      </c>
      <c r="O636">
        <f t="shared" si="91"/>
        <v>0</v>
      </c>
      <c r="P636">
        <f t="shared" si="92"/>
        <v>0</v>
      </c>
      <c r="Q636">
        <f t="shared" si="93"/>
        <v>0</v>
      </c>
      <c r="R636" t="str">
        <f t="shared" si="94"/>
        <v/>
      </c>
    </row>
    <row r="637" spans="1:18" x14ac:dyDescent="0.35">
      <c r="A637">
        <f>IF(AND(DATA!A638&lt;&gt;"",TRIM(DATA!D638)&lt;&gt;""),1,0)</f>
        <v>0</v>
      </c>
      <c r="B637" t="str">
        <f>IF(A637=1,DATA!A638,"")</f>
        <v/>
      </c>
      <c r="C637" t="str">
        <f>IF(A637=1,TRIM(DATA!B638),"")</f>
        <v/>
      </c>
      <c r="D637" t="str">
        <f>IF(A637=1,TRIM(DATA!C638),"")</f>
        <v/>
      </c>
      <c r="E637" t="str">
        <f>IF(A637=1,TRIM(DATA!D638),"")</f>
        <v/>
      </c>
      <c r="F637" t="str">
        <f t="shared" si="87"/>
        <v/>
      </c>
      <c r="G637">
        <f>A637*N(DATA!E638)</f>
        <v>0</v>
      </c>
      <c r="H637">
        <f>A637*N(DATA!F638)</f>
        <v>0</v>
      </c>
      <c r="I637">
        <f>A637*N(DATA!G638)</f>
        <v>0</v>
      </c>
      <c r="J637">
        <f>A637*N(DATA!H638)</f>
        <v>0</v>
      </c>
      <c r="K637">
        <f t="shared" si="88"/>
        <v>0</v>
      </c>
      <c r="L637">
        <f t="shared" si="89"/>
        <v>0</v>
      </c>
      <c r="M637">
        <f t="shared" si="90"/>
        <v>0</v>
      </c>
      <c r="N637">
        <f t="shared" si="86"/>
        <v>0</v>
      </c>
      <c r="O637">
        <f t="shared" si="91"/>
        <v>0</v>
      </c>
      <c r="P637">
        <f t="shared" si="92"/>
        <v>0</v>
      </c>
      <c r="Q637">
        <f t="shared" si="93"/>
        <v>0</v>
      </c>
      <c r="R637" t="str">
        <f t="shared" si="94"/>
        <v/>
      </c>
    </row>
    <row r="638" spans="1:18" x14ac:dyDescent="0.35">
      <c r="A638">
        <f>IF(AND(DATA!A639&lt;&gt;"",TRIM(DATA!D639)&lt;&gt;""),1,0)</f>
        <v>0</v>
      </c>
      <c r="B638" t="str">
        <f>IF(A638=1,DATA!A639,"")</f>
        <v/>
      </c>
      <c r="C638" t="str">
        <f>IF(A638=1,TRIM(DATA!B639),"")</f>
        <v/>
      </c>
      <c r="D638" t="str">
        <f>IF(A638=1,TRIM(DATA!C639),"")</f>
        <v/>
      </c>
      <c r="E638" t="str">
        <f>IF(A638=1,TRIM(DATA!D639),"")</f>
        <v/>
      </c>
      <c r="F638" t="str">
        <f t="shared" si="87"/>
        <v/>
      </c>
      <c r="G638">
        <f>A638*N(DATA!E639)</f>
        <v>0</v>
      </c>
      <c r="H638">
        <f>A638*N(DATA!F639)</f>
        <v>0</v>
      </c>
      <c r="I638">
        <f>A638*N(DATA!G639)</f>
        <v>0</v>
      </c>
      <c r="J638">
        <f>A638*N(DATA!H639)</f>
        <v>0</v>
      </c>
      <c r="K638">
        <f t="shared" si="88"/>
        <v>0</v>
      </c>
      <c r="L638">
        <f t="shared" si="89"/>
        <v>0</v>
      </c>
      <c r="M638">
        <f t="shared" si="90"/>
        <v>0</v>
      </c>
      <c r="N638">
        <f t="shared" si="86"/>
        <v>0</v>
      </c>
      <c r="O638">
        <f t="shared" si="91"/>
        <v>0</v>
      </c>
      <c r="P638">
        <f t="shared" si="92"/>
        <v>0</v>
      </c>
      <c r="Q638">
        <f t="shared" si="93"/>
        <v>0</v>
      </c>
      <c r="R638" t="str">
        <f t="shared" si="94"/>
        <v/>
      </c>
    </row>
    <row r="639" spans="1:18" x14ac:dyDescent="0.35">
      <c r="A639">
        <f>IF(AND(DATA!A640&lt;&gt;"",TRIM(DATA!D640)&lt;&gt;""),1,0)</f>
        <v>0</v>
      </c>
      <c r="B639" t="str">
        <f>IF(A639=1,DATA!A640,"")</f>
        <v/>
      </c>
      <c r="C639" t="str">
        <f>IF(A639=1,TRIM(DATA!B640),"")</f>
        <v/>
      </c>
      <c r="D639" t="str">
        <f>IF(A639=1,TRIM(DATA!C640),"")</f>
        <v/>
      </c>
      <c r="E639" t="str">
        <f>IF(A639=1,TRIM(DATA!D640),"")</f>
        <v/>
      </c>
      <c r="F639" t="str">
        <f t="shared" si="87"/>
        <v/>
      </c>
      <c r="G639">
        <f>A639*N(DATA!E640)</f>
        <v>0</v>
      </c>
      <c r="H639">
        <f>A639*N(DATA!F640)</f>
        <v>0</v>
      </c>
      <c r="I639">
        <f>A639*N(DATA!G640)</f>
        <v>0</v>
      </c>
      <c r="J639">
        <f>A639*N(DATA!H640)</f>
        <v>0</v>
      </c>
      <c r="K639">
        <f t="shared" si="88"/>
        <v>0</v>
      </c>
      <c r="L639">
        <f t="shared" si="89"/>
        <v>0</v>
      </c>
      <c r="M639">
        <f t="shared" si="90"/>
        <v>0</v>
      </c>
      <c r="N639">
        <f t="shared" si="86"/>
        <v>0</v>
      </c>
      <c r="O639">
        <f t="shared" si="91"/>
        <v>0</v>
      </c>
      <c r="P639">
        <f t="shared" si="92"/>
        <v>0</v>
      </c>
      <c r="Q639">
        <f t="shared" si="93"/>
        <v>0</v>
      </c>
      <c r="R639" t="str">
        <f t="shared" si="94"/>
        <v/>
      </c>
    </row>
    <row r="640" spans="1:18" x14ac:dyDescent="0.35">
      <c r="A640">
        <f>IF(AND(DATA!A641&lt;&gt;"",TRIM(DATA!D641)&lt;&gt;""),1,0)</f>
        <v>0</v>
      </c>
      <c r="B640" t="str">
        <f>IF(A640=1,DATA!A641,"")</f>
        <v/>
      </c>
      <c r="C640" t="str">
        <f>IF(A640=1,TRIM(DATA!B641),"")</f>
        <v/>
      </c>
      <c r="D640" t="str">
        <f>IF(A640=1,TRIM(DATA!C641),"")</f>
        <v/>
      </c>
      <c r="E640" t="str">
        <f>IF(A640=1,TRIM(DATA!D641),"")</f>
        <v/>
      </c>
      <c r="F640" t="str">
        <f t="shared" si="87"/>
        <v/>
      </c>
      <c r="G640">
        <f>A640*N(DATA!E641)</f>
        <v>0</v>
      </c>
      <c r="H640">
        <f>A640*N(DATA!F641)</f>
        <v>0</v>
      </c>
      <c r="I640">
        <f>A640*N(DATA!G641)</f>
        <v>0</v>
      </c>
      <c r="J640">
        <f>A640*N(DATA!H641)</f>
        <v>0</v>
      </c>
      <c r="K640">
        <f t="shared" si="88"/>
        <v>0</v>
      </c>
      <c r="L640">
        <f t="shared" si="89"/>
        <v>0</v>
      </c>
      <c r="M640">
        <f t="shared" si="90"/>
        <v>0</v>
      </c>
      <c r="N640">
        <f t="shared" si="86"/>
        <v>0</v>
      </c>
      <c r="O640">
        <f t="shared" si="91"/>
        <v>0</v>
      </c>
      <c r="P640">
        <f t="shared" si="92"/>
        <v>0</v>
      </c>
      <c r="Q640">
        <f t="shared" si="93"/>
        <v>0</v>
      </c>
      <c r="R640" t="str">
        <f t="shared" si="94"/>
        <v/>
      </c>
    </row>
    <row r="641" spans="1:18" x14ac:dyDescent="0.35">
      <c r="A641">
        <f>IF(AND(DATA!A642&lt;&gt;"",TRIM(DATA!D642)&lt;&gt;""),1,0)</f>
        <v>0</v>
      </c>
      <c r="B641" t="str">
        <f>IF(A641=1,DATA!A642,"")</f>
        <v/>
      </c>
      <c r="C641" t="str">
        <f>IF(A641=1,TRIM(DATA!B642),"")</f>
        <v/>
      </c>
      <c r="D641" t="str">
        <f>IF(A641=1,TRIM(DATA!C642),"")</f>
        <v/>
      </c>
      <c r="E641" t="str">
        <f>IF(A641=1,TRIM(DATA!D642),"")</f>
        <v/>
      </c>
      <c r="F641" t="str">
        <f t="shared" si="87"/>
        <v/>
      </c>
      <c r="G641">
        <f>A641*N(DATA!E642)</f>
        <v>0</v>
      </c>
      <c r="H641">
        <f>A641*N(DATA!F642)</f>
        <v>0</v>
      </c>
      <c r="I641">
        <f>A641*N(DATA!G642)</f>
        <v>0</v>
      </c>
      <c r="J641">
        <f>A641*N(DATA!H642)</f>
        <v>0</v>
      </c>
      <c r="K641">
        <f t="shared" si="88"/>
        <v>0</v>
      </c>
      <c r="L641">
        <f t="shared" si="89"/>
        <v>0</v>
      </c>
      <c r="M641">
        <f t="shared" si="90"/>
        <v>0</v>
      </c>
      <c r="N641">
        <f t="shared" si="86"/>
        <v>0</v>
      </c>
      <c r="O641">
        <f t="shared" si="91"/>
        <v>0</v>
      </c>
      <c r="P641">
        <f t="shared" si="92"/>
        <v>0</v>
      </c>
      <c r="Q641">
        <f t="shared" si="93"/>
        <v>0</v>
      </c>
      <c r="R641" t="str">
        <f t="shared" si="94"/>
        <v/>
      </c>
    </row>
    <row r="642" spans="1:18" x14ac:dyDescent="0.35">
      <c r="A642">
        <f>IF(AND(DATA!A643&lt;&gt;"",TRIM(DATA!D643)&lt;&gt;""),1,0)</f>
        <v>0</v>
      </c>
      <c r="B642" t="str">
        <f>IF(A642=1,DATA!A643,"")</f>
        <v/>
      </c>
      <c r="C642" t="str">
        <f>IF(A642=1,TRIM(DATA!B643),"")</f>
        <v/>
      </c>
      <c r="D642" t="str">
        <f>IF(A642=1,TRIM(DATA!C643),"")</f>
        <v/>
      </c>
      <c r="E642" t="str">
        <f>IF(A642=1,TRIM(DATA!D643),"")</f>
        <v/>
      </c>
      <c r="F642" t="str">
        <f t="shared" si="87"/>
        <v/>
      </c>
      <c r="G642">
        <f>A642*N(DATA!E643)</f>
        <v>0</v>
      </c>
      <c r="H642">
        <f>A642*N(DATA!F643)</f>
        <v>0</v>
      </c>
      <c r="I642">
        <f>A642*N(DATA!G643)</f>
        <v>0</v>
      </c>
      <c r="J642">
        <f>A642*N(DATA!H643)</f>
        <v>0</v>
      </c>
      <c r="K642">
        <f t="shared" si="88"/>
        <v>0</v>
      </c>
      <c r="L642">
        <f t="shared" si="89"/>
        <v>0</v>
      </c>
      <c r="M642">
        <f t="shared" si="90"/>
        <v>0</v>
      </c>
      <c r="N642">
        <f t="shared" ref="N642:N705" si="95">A642*IF(F642="EVET",--prm_KKTC,1)*OR(prm_Duzey="Tümü",C642=prm_Duzey)*OR(prm_Fak="Tümü",D642=prm_Fak)*OR(prm_Prog="Tümü",E642=prm_Prog)</f>
        <v>0</v>
      </c>
      <c r="O642">
        <f t="shared" si="91"/>
        <v>0</v>
      </c>
      <c r="P642">
        <f t="shared" si="92"/>
        <v>0</v>
      </c>
      <c r="Q642">
        <f t="shared" si="93"/>
        <v>0</v>
      </c>
      <c r="R642" t="str">
        <f t="shared" si="94"/>
        <v/>
      </c>
    </row>
    <row r="643" spans="1:18" x14ac:dyDescent="0.35">
      <c r="A643">
        <f>IF(AND(DATA!A644&lt;&gt;"",TRIM(DATA!D644)&lt;&gt;""),1,0)</f>
        <v>0</v>
      </c>
      <c r="B643" t="str">
        <f>IF(A643=1,DATA!A644,"")</f>
        <v/>
      </c>
      <c r="C643" t="str">
        <f>IF(A643=1,TRIM(DATA!B644),"")</f>
        <v/>
      </c>
      <c r="D643" t="str">
        <f>IF(A643=1,TRIM(DATA!C644),"")</f>
        <v/>
      </c>
      <c r="E643" t="str">
        <f>IF(A643=1,TRIM(DATA!D644),"")</f>
        <v/>
      </c>
      <c r="F643" t="str">
        <f t="shared" ref="F643:F706" si="96">IF(A643=1,IF(ISNUMBER(SEARCH("KKTC Uyruklu",E643)),"EVET","HAYIR"),"")</f>
        <v/>
      </c>
      <c r="G643">
        <f>A643*N(DATA!E644)</f>
        <v>0</v>
      </c>
      <c r="H643">
        <f>A643*N(DATA!F644)</f>
        <v>0</v>
      </c>
      <c r="I643">
        <f>A643*N(DATA!G644)</f>
        <v>0</v>
      </c>
      <c r="J643">
        <f>A643*N(DATA!H644)</f>
        <v>0</v>
      </c>
      <c r="K643">
        <f t="shared" ref="K643:K706" si="97">G643+I643</f>
        <v>0</v>
      </c>
      <c r="L643">
        <f t="shared" ref="L643:L706" si="98">H643+J643</f>
        <v>0</v>
      </c>
      <c r="M643">
        <f t="shared" ref="M643:M706" si="99">MAX(0,K643-L643)</f>
        <v>0</v>
      </c>
      <c r="N643">
        <f t="shared" si="95"/>
        <v>0</v>
      </c>
      <c r="O643">
        <f t="shared" ref="O643:O706" si="100">N643*(K643&gt;0)*(L643&gt;=K643)</f>
        <v>0</v>
      </c>
      <c r="P643">
        <f t="shared" ref="P643:P706" si="101">N643*(K643&gt;0)*(L643=0)</f>
        <v>0</v>
      </c>
      <c r="Q643">
        <f t="shared" ref="Q643:Q706" si="102">N643*(F643="EVET")</f>
        <v>0</v>
      </c>
      <c r="R643" t="str">
        <f t="shared" ref="R643:R706" si="103">IF(D643="","",SUBSTITUTE(SUBSTITUTE(SUBSTITUTE(SUBSTITUTE(SUBSTITUTE(SUBSTITUTE(D643,"İKTİSADİ VE İDARİ BİLİMLER FAKÜLTESİ","İİBF"),"ORGANİZE SANAYİ BÖLGESİ","OSB"),"MESLEK YÜKSEKOKULU","MYO"),"UYGULAMALI BİLİMLER","UB"),"FAKÜLTESİ","FAK."),"YÜKSEKOKULU","YO"))</f>
        <v/>
      </c>
    </row>
    <row r="644" spans="1:18" x14ac:dyDescent="0.35">
      <c r="A644">
        <f>IF(AND(DATA!A645&lt;&gt;"",TRIM(DATA!D645)&lt;&gt;""),1,0)</f>
        <v>0</v>
      </c>
      <c r="B644" t="str">
        <f>IF(A644=1,DATA!A645,"")</f>
        <v/>
      </c>
      <c r="C644" t="str">
        <f>IF(A644=1,TRIM(DATA!B645),"")</f>
        <v/>
      </c>
      <c r="D644" t="str">
        <f>IF(A644=1,TRIM(DATA!C645),"")</f>
        <v/>
      </c>
      <c r="E644" t="str">
        <f>IF(A644=1,TRIM(DATA!D645),"")</f>
        <v/>
      </c>
      <c r="F644" t="str">
        <f t="shared" si="96"/>
        <v/>
      </c>
      <c r="G644">
        <f>A644*N(DATA!E645)</f>
        <v>0</v>
      </c>
      <c r="H644">
        <f>A644*N(DATA!F645)</f>
        <v>0</v>
      </c>
      <c r="I644">
        <f>A644*N(DATA!G645)</f>
        <v>0</v>
      </c>
      <c r="J644">
        <f>A644*N(DATA!H645)</f>
        <v>0</v>
      </c>
      <c r="K644">
        <f t="shared" si="97"/>
        <v>0</v>
      </c>
      <c r="L644">
        <f t="shared" si="98"/>
        <v>0</v>
      </c>
      <c r="M644">
        <f t="shared" si="99"/>
        <v>0</v>
      </c>
      <c r="N644">
        <f t="shared" si="95"/>
        <v>0</v>
      </c>
      <c r="O644">
        <f t="shared" si="100"/>
        <v>0</v>
      </c>
      <c r="P644">
        <f t="shared" si="101"/>
        <v>0</v>
      </c>
      <c r="Q644">
        <f t="shared" si="102"/>
        <v>0</v>
      </c>
      <c r="R644" t="str">
        <f t="shared" si="103"/>
        <v/>
      </c>
    </row>
    <row r="645" spans="1:18" x14ac:dyDescent="0.35">
      <c r="A645">
        <f>IF(AND(DATA!A646&lt;&gt;"",TRIM(DATA!D646)&lt;&gt;""),1,0)</f>
        <v>0</v>
      </c>
      <c r="B645" t="str">
        <f>IF(A645=1,DATA!A646,"")</f>
        <v/>
      </c>
      <c r="C645" t="str">
        <f>IF(A645=1,TRIM(DATA!B646),"")</f>
        <v/>
      </c>
      <c r="D645" t="str">
        <f>IF(A645=1,TRIM(DATA!C646),"")</f>
        <v/>
      </c>
      <c r="E645" t="str">
        <f>IF(A645=1,TRIM(DATA!D646),"")</f>
        <v/>
      </c>
      <c r="F645" t="str">
        <f t="shared" si="96"/>
        <v/>
      </c>
      <c r="G645">
        <f>A645*N(DATA!E646)</f>
        <v>0</v>
      </c>
      <c r="H645">
        <f>A645*N(DATA!F646)</f>
        <v>0</v>
      </c>
      <c r="I645">
        <f>A645*N(DATA!G646)</f>
        <v>0</v>
      </c>
      <c r="J645">
        <f>A645*N(DATA!H646)</f>
        <v>0</v>
      </c>
      <c r="K645">
        <f t="shared" si="97"/>
        <v>0</v>
      </c>
      <c r="L645">
        <f t="shared" si="98"/>
        <v>0</v>
      </c>
      <c r="M645">
        <f t="shared" si="99"/>
        <v>0</v>
      </c>
      <c r="N645">
        <f t="shared" si="95"/>
        <v>0</v>
      </c>
      <c r="O645">
        <f t="shared" si="100"/>
        <v>0</v>
      </c>
      <c r="P645">
        <f t="shared" si="101"/>
        <v>0</v>
      </c>
      <c r="Q645">
        <f t="shared" si="102"/>
        <v>0</v>
      </c>
      <c r="R645" t="str">
        <f t="shared" si="103"/>
        <v/>
      </c>
    </row>
    <row r="646" spans="1:18" x14ac:dyDescent="0.35">
      <c r="A646">
        <f>IF(AND(DATA!A647&lt;&gt;"",TRIM(DATA!D647)&lt;&gt;""),1,0)</f>
        <v>0</v>
      </c>
      <c r="B646" t="str">
        <f>IF(A646=1,DATA!A647,"")</f>
        <v/>
      </c>
      <c r="C646" t="str">
        <f>IF(A646=1,TRIM(DATA!B647),"")</f>
        <v/>
      </c>
      <c r="D646" t="str">
        <f>IF(A646=1,TRIM(DATA!C647),"")</f>
        <v/>
      </c>
      <c r="E646" t="str">
        <f>IF(A646=1,TRIM(DATA!D647),"")</f>
        <v/>
      </c>
      <c r="F646" t="str">
        <f t="shared" si="96"/>
        <v/>
      </c>
      <c r="G646">
        <f>A646*N(DATA!E647)</f>
        <v>0</v>
      </c>
      <c r="H646">
        <f>A646*N(DATA!F647)</f>
        <v>0</v>
      </c>
      <c r="I646">
        <f>A646*N(DATA!G647)</f>
        <v>0</v>
      </c>
      <c r="J646">
        <f>A646*N(DATA!H647)</f>
        <v>0</v>
      </c>
      <c r="K646">
        <f t="shared" si="97"/>
        <v>0</v>
      </c>
      <c r="L646">
        <f t="shared" si="98"/>
        <v>0</v>
      </c>
      <c r="M646">
        <f t="shared" si="99"/>
        <v>0</v>
      </c>
      <c r="N646">
        <f t="shared" si="95"/>
        <v>0</v>
      </c>
      <c r="O646">
        <f t="shared" si="100"/>
        <v>0</v>
      </c>
      <c r="P646">
        <f t="shared" si="101"/>
        <v>0</v>
      </c>
      <c r="Q646">
        <f t="shared" si="102"/>
        <v>0</v>
      </c>
      <c r="R646" t="str">
        <f t="shared" si="103"/>
        <v/>
      </c>
    </row>
    <row r="647" spans="1:18" x14ac:dyDescent="0.35">
      <c r="A647">
        <f>IF(AND(DATA!A648&lt;&gt;"",TRIM(DATA!D648)&lt;&gt;""),1,0)</f>
        <v>0</v>
      </c>
      <c r="B647" t="str">
        <f>IF(A647=1,DATA!A648,"")</f>
        <v/>
      </c>
      <c r="C647" t="str">
        <f>IF(A647=1,TRIM(DATA!B648),"")</f>
        <v/>
      </c>
      <c r="D647" t="str">
        <f>IF(A647=1,TRIM(DATA!C648),"")</f>
        <v/>
      </c>
      <c r="E647" t="str">
        <f>IF(A647=1,TRIM(DATA!D648),"")</f>
        <v/>
      </c>
      <c r="F647" t="str">
        <f t="shared" si="96"/>
        <v/>
      </c>
      <c r="G647">
        <f>A647*N(DATA!E648)</f>
        <v>0</v>
      </c>
      <c r="H647">
        <f>A647*N(DATA!F648)</f>
        <v>0</v>
      </c>
      <c r="I647">
        <f>A647*N(DATA!G648)</f>
        <v>0</v>
      </c>
      <c r="J647">
        <f>A647*N(DATA!H648)</f>
        <v>0</v>
      </c>
      <c r="K647">
        <f t="shared" si="97"/>
        <v>0</v>
      </c>
      <c r="L647">
        <f t="shared" si="98"/>
        <v>0</v>
      </c>
      <c r="M647">
        <f t="shared" si="99"/>
        <v>0</v>
      </c>
      <c r="N647">
        <f t="shared" si="95"/>
        <v>0</v>
      </c>
      <c r="O647">
        <f t="shared" si="100"/>
        <v>0</v>
      </c>
      <c r="P647">
        <f t="shared" si="101"/>
        <v>0</v>
      </c>
      <c r="Q647">
        <f t="shared" si="102"/>
        <v>0</v>
      </c>
      <c r="R647" t="str">
        <f t="shared" si="103"/>
        <v/>
      </c>
    </row>
    <row r="648" spans="1:18" x14ac:dyDescent="0.35">
      <c r="A648">
        <f>IF(AND(DATA!A649&lt;&gt;"",TRIM(DATA!D649)&lt;&gt;""),1,0)</f>
        <v>0</v>
      </c>
      <c r="B648" t="str">
        <f>IF(A648=1,DATA!A649,"")</f>
        <v/>
      </c>
      <c r="C648" t="str">
        <f>IF(A648=1,TRIM(DATA!B649),"")</f>
        <v/>
      </c>
      <c r="D648" t="str">
        <f>IF(A648=1,TRIM(DATA!C649),"")</f>
        <v/>
      </c>
      <c r="E648" t="str">
        <f>IF(A648=1,TRIM(DATA!D649),"")</f>
        <v/>
      </c>
      <c r="F648" t="str">
        <f t="shared" si="96"/>
        <v/>
      </c>
      <c r="G648">
        <f>A648*N(DATA!E649)</f>
        <v>0</v>
      </c>
      <c r="H648">
        <f>A648*N(DATA!F649)</f>
        <v>0</v>
      </c>
      <c r="I648">
        <f>A648*N(DATA!G649)</f>
        <v>0</v>
      </c>
      <c r="J648">
        <f>A648*N(DATA!H649)</f>
        <v>0</v>
      </c>
      <c r="K648">
        <f t="shared" si="97"/>
        <v>0</v>
      </c>
      <c r="L648">
        <f t="shared" si="98"/>
        <v>0</v>
      </c>
      <c r="M648">
        <f t="shared" si="99"/>
        <v>0</v>
      </c>
      <c r="N648">
        <f t="shared" si="95"/>
        <v>0</v>
      </c>
      <c r="O648">
        <f t="shared" si="100"/>
        <v>0</v>
      </c>
      <c r="P648">
        <f t="shared" si="101"/>
        <v>0</v>
      </c>
      <c r="Q648">
        <f t="shared" si="102"/>
        <v>0</v>
      </c>
      <c r="R648" t="str">
        <f t="shared" si="103"/>
        <v/>
      </c>
    </row>
    <row r="649" spans="1:18" x14ac:dyDescent="0.35">
      <c r="A649">
        <f>IF(AND(DATA!A650&lt;&gt;"",TRIM(DATA!D650)&lt;&gt;""),1,0)</f>
        <v>0</v>
      </c>
      <c r="B649" t="str">
        <f>IF(A649=1,DATA!A650,"")</f>
        <v/>
      </c>
      <c r="C649" t="str">
        <f>IF(A649=1,TRIM(DATA!B650),"")</f>
        <v/>
      </c>
      <c r="D649" t="str">
        <f>IF(A649=1,TRIM(DATA!C650),"")</f>
        <v/>
      </c>
      <c r="E649" t="str">
        <f>IF(A649=1,TRIM(DATA!D650),"")</f>
        <v/>
      </c>
      <c r="F649" t="str">
        <f t="shared" si="96"/>
        <v/>
      </c>
      <c r="G649">
        <f>A649*N(DATA!E650)</f>
        <v>0</v>
      </c>
      <c r="H649">
        <f>A649*N(DATA!F650)</f>
        <v>0</v>
      </c>
      <c r="I649">
        <f>A649*N(DATA!G650)</f>
        <v>0</v>
      </c>
      <c r="J649">
        <f>A649*N(DATA!H650)</f>
        <v>0</v>
      </c>
      <c r="K649">
        <f t="shared" si="97"/>
        <v>0</v>
      </c>
      <c r="L649">
        <f t="shared" si="98"/>
        <v>0</v>
      </c>
      <c r="M649">
        <f t="shared" si="99"/>
        <v>0</v>
      </c>
      <c r="N649">
        <f t="shared" si="95"/>
        <v>0</v>
      </c>
      <c r="O649">
        <f t="shared" si="100"/>
        <v>0</v>
      </c>
      <c r="P649">
        <f t="shared" si="101"/>
        <v>0</v>
      </c>
      <c r="Q649">
        <f t="shared" si="102"/>
        <v>0</v>
      </c>
      <c r="R649" t="str">
        <f t="shared" si="103"/>
        <v/>
      </c>
    </row>
    <row r="650" spans="1:18" x14ac:dyDescent="0.35">
      <c r="A650">
        <f>IF(AND(DATA!A651&lt;&gt;"",TRIM(DATA!D651)&lt;&gt;""),1,0)</f>
        <v>0</v>
      </c>
      <c r="B650" t="str">
        <f>IF(A650=1,DATA!A651,"")</f>
        <v/>
      </c>
      <c r="C650" t="str">
        <f>IF(A650=1,TRIM(DATA!B651),"")</f>
        <v/>
      </c>
      <c r="D650" t="str">
        <f>IF(A650=1,TRIM(DATA!C651),"")</f>
        <v/>
      </c>
      <c r="E650" t="str">
        <f>IF(A650=1,TRIM(DATA!D651),"")</f>
        <v/>
      </c>
      <c r="F650" t="str">
        <f t="shared" si="96"/>
        <v/>
      </c>
      <c r="G650">
        <f>A650*N(DATA!E651)</f>
        <v>0</v>
      </c>
      <c r="H650">
        <f>A650*N(DATA!F651)</f>
        <v>0</v>
      </c>
      <c r="I650">
        <f>A650*N(DATA!G651)</f>
        <v>0</v>
      </c>
      <c r="J650">
        <f>A650*N(DATA!H651)</f>
        <v>0</v>
      </c>
      <c r="K650">
        <f t="shared" si="97"/>
        <v>0</v>
      </c>
      <c r="L650">
        <f t="shared" si="98"/>
        <v>0</v>
      </c>
      <c r="M650">
        <f t="shared" si="99"/>
        <v>0</v>
      </c>
      <c r="N650">
        <f t="shared" si="95"/>
        <v>0</v>
      </c>
      <c r="O650">
        <f t="shared" si="100"/>
        <v>0</v>
      </c>
      <c r="P650">
        <f t="shared" si="101"/>
        <v>0</v>
      </c>
      <c r="Q650">
        <f t="shared" si="102"/>
        <v>0</v>
      </c>
      <c r="R650" t="str">
        <f t="shared" si="103"/>
        <v/>
      </c>
    </row>
    <row r="651" spans="1:18" x14ac:dyDescent="0.35">
      <c r="A651">
        <f>IF(AND(DATA!A652&lt;&gt;"",TRIM(DATA!D652)&lt;&gt;""),1,0)</f>
        <v>0</v>
      </c>
      <c r="B651" t="str">
        <f>IF(A651=1,DATA!A652,"")</f>
        <v/>
      </c>
      <c r="C651" t="str">
        <f>IF(A651=1,TRIM(DATA!B652),"")</f>
        <v/>
      </c>
      <c r="D651" t="str">
        <f>IF(A651=1,TRIM(DATA!C652),"")</f>
        <v/>
      </c>
      <c r="E651" t="str">
        <f>IF(A651=1,TRIM(DATA!D652),"")</f>
        <v/>
      </c>
      <c r="F651" t="str">
        <f t="shared" si="96"/>
        <v/>
      </c>
      <c r="G651">
        <f>A651*N(DATA!E652)</f>
        <v>0</v>
      </c>
      <c r="H651">
        <f>A651*N(DATA!F652)</f>
        <v>0</v>
      </c>
      <c r="I651">
        <f>A651*N(DATA!G652)</f>
        <v>0</v>
      </c>
      <c r="J651">
        <f>A651*N(DATA!H652)</f>
        <v>0</v>
      </c>
      <c r="K651">
        <f t="shared" si="97"/>
        <v>0</v>
      </c>
      <c r="L651">
        <f t="shared" si="98"/>
        <v>0</v>
      </c>
      <c r="M651">
        <f t="shared" si="99"/>
        <v>0</v>
      </c>
      <c r="N651">
        <f t="shared" si="95"/>
        <v>0</v>
      </c>
      <c r="O651">
        <f t="shared" si="100"/>
        <v>0</v>
      </c>
      <c r="P651">
        <f t="shared" si="101"/>
        <v>0</v>
      </c>
      <c r="Q651">
        <f t="shared" si="102"/>
        <v>0</v>
      </c>
      <c r="R651" t="str">
        <f t="shared" si="103"/>
        <v/>
      </c>
    </row>
    <row r="652" spans="1:18" x14ac:dyDescent="0.35">
      <c r="A652">
        <f>IF(AND(DATA!A653&lt;&gt;"",TRIM(DATA!D653)&lt;&gt;""),1,0)</f>
        <v>0</v>
      </c>
      <c r="B652" t="str">
        <f>IF(A652=1,DATA!A653,"")</f>
        <v/>
      </c>
      <c r="C652" t="str">
        <f>IF(A652=1,TRIM(DATA!B653),"")</f>
        <v/>
      </c>
      <c r="D652" t="str">
        <f>IF(A652=1,TRIM(DATA!C653),"")</f>
        <v/>
      </c>
      <c r="E652" t="str">
        <f>IF(A652=1,TRIM(DATA!D653),"")</f>
        <v/>
      </c>
      <c r="F652" t="str">
        <f t="shared" si="96"/>
        <v/>
      </c>
      <c r="G652">
        <f>A652*N(DATA!E653)</f>
        <v>0</v>
      </c>
      <c r="H652">
        <f>A652*N(DATA!F653)</f>
        <v>0</v>
      </c>
      <c r="I652">
        <f>A652*N(DATA!G653)</f>
        <v>0</v>
      </c>
      <c r="J652">
        <f>A652*N(DATA!H653)</f>
        <v>0</v>
      </c>
      <c r="K652">
        <f t="shared" si="97"/>
        <v>0</v>
      </c>
      <c r="L652">
        <f t="shared" si="98"/>
        <v>0</v>
      </c>
      <c r="M652">
        <f t="shared" si="99"/>
        <v>0</v>
      </c>
      <c r="N652">
        <f t="shared" si="95"/>
        <v>0</v>
      </c>
      <c r="O652">
        <f t="shared" si="100"/>
        <v>0</v>
      </c>
      <c r="P652">
        <f t="shared" si="101"/>
        <v>0</v>
      </c>
      <c r="Q652">
        <f t="shared" si="102"/>
        <v>0</v>
      </c>
      <c r="R652" t="str">
        <f t="shared" si="103"/>
        <v/>
      </c>
    </row>
    <row r="653" spans="1:18" x14ac:dyDescent="0.35">
      <c r="A653">
        <f>IF(AND(DATA!A654&lt;&gt;"",TRIM(DATA!D654)&lt;&gt;""),1,0)</f>
        <v>0</v>
      </c>
      <c r="B653" t="str">
        <f>IF(A653=1,DATA!A654,"")</f>
        <v/>
      </c>
      <c r="C653" t="str">
        <f>IF(A653=1,TRIM(DATA!B654),"")</f>
        <v/>
      </c>
      <c r="D653" t="str">
        <f>IF(A653=1,TRIM(DATA!C654),"")</f>
        <v/>
      </c>
      <c r="E653" t="str">
        <f>IF(A653=1,TRIM(DATA!D654),"")</f>
        <v/>
      </c>
      <c r="F653" t="str">
        <f t="shared" si="96"/>
        <v/>
      </c>
      <c r="G653">
        <f>A653*N(DATA!E654)</f>
        <v>0</v>
      </c>
      <c r="H653">
        <f>A653*N(DATA!F654)</f>
        <v>0</v>
      </c>
      <c r="I653">
        <f>A653*N(DATA!G654)</f>
        <v>0</v>
      </c>
      <c r="J653">
        <f>A653*N(DATA!H654)</f>
        <v>0</v>
      </c>
      <c r="K653">
        <f t="shared" si="97"/>
        <v>0</v>
      </c>
      <c r="L653">
        <f t="shared" si="98"/>
        <v>0</v>
      </c>
      <c r="M653">
        <f t="shared" si="99"/>
        <v>0</v>
      </c>
      <c r="N653">
        <f t="shared" si="95"/>
        <v>0</v>
      </c>
      <c r="O653">
        <f t="shared" si="100"/>
        <v>0</v>
      </c>
      <c r="P653">
        <f t="shared" si="101"/>
        <v>0</v>
      </c>
      <c r="Q653">
        <f t="shared" si="102"/>
        <v>0</v>
      </c>
      <c r="R653" t="str">
        <f t="shared" si="103"/>
        <v/>
      </c>
    </row>
    <row r="654" spans="1:18" x14ac:dyDescent="0.35">
      <c r="A654">
        <f>IF(AND(DATA!A655&lt;&gt;"",TRIM(DATA!D655)&lt;&gt;""),1,0)</f>
        <v>0</v>
      </c>
      <c r="B654" t="str">
        <f>IF(A654=1,DATA!A655,"")</f>
        <v/>
      </c>
      <c r="C654" t="str">
        <f>IF(A654=1,TRIM(DATA!B655),"")</f>
        <v/>
      </c>
      <c r="D654" t="str">
        <f>IF(A654=1,TRIM(DATA!C655),"")</f>
        <v/>
      </c>
      <c r="E654" t="str">
        <f>IF(A654=1,TRIM(DATA!D655),"")</f>
        <v/>
      </c>
      <c r="F654" t="str">
        <f t="shared" si="96"/>
        <v/>
      </c>
      <c r="G654">
        <f>A654*N(DATA!E655)</f>
        <v>0</v>
      </c>
      <c r="H654">
        <f>A654*N(DATA!F655)</f>
        <v>0</v>
      </c>
      <c r="I654">
        <f>A654*N(DATA!G655)</f>
        <v>0</v>
      </c>
      <c r="J654">
        <f>A654*N(DATA!H655)</f>
        <v>0</v>
      </c>
      <c r="K654">
        <f t="shared" si="97"/>
        <v>0</v>
      </c>
      <c r="L654">
        <f t="shared" si="98"/>
        <v>0</v>
      </c>
      <c r="M654">
        <f t="shared" si="99"/>
        <v>0</v>
      </c>
      <c r="N654">
        <f t="shared" si="95"/>
        <v>0</v>
      </c>
      <c r="O654">
        <f t="shared" si="100"/>
        <v>0</v>
      </c>
      <c r="P654">
        <f t="shared" si="101"/>
        <v>0</v>
      </c>
      <c r="Q654">
        <f t="shared" si="102"/>
        <v>0</v>
      </c>
      <c r="R654" t="str">
        <f t="shared" si="103"/>
        <v/>
      </c>
    </row>
    <row r="655" spans="1:18" x14ac:dyDescent="0.35">
      <c r="A655">
        <f>IF(AND(DATA!A656&lt;&gt;"",TRIM(DATA!D656)&lt;&gt;""),1,0)</f>
        <v>0</v>
      </c>
      <c r="B655" t="str">
        <f>IF(A655=1,DATA!A656,"")</f>
        <v/>
      </c>
      <c r="C655" t="str">
        <f>IF(A655=1,TRIM(DATA!B656),"")</f>
        <v/>
      </c>
      <c r="D655" t="str">
        <f>IF(A655=1,TRIM(DATA!C656),"")</f>
        <v/>
      </c>
      <c r="E655" t="str">
        <f>IF(A655=1,TRIM(DATA!D656),"")</f>
        <v/>
      </c>
      <c r="F655" t="str">
        <f t="shared" si="96"/>
        <v/>
      </c>
      <c r="G655">
        <f>A655*N(DATA!E656)</f>
        <v>0</v>
      </c>
      <c r="H655">
        <f>A655*N(DATA!F656)</f>
        <v>0</v>
      </c>
      <c r="I655">
        <f>A655*N(DATA!G656)</f>
        <v>0</v>
      </c>
      <c r="J655">
        <f>A655*N(DATA!H656)</f>
        <v>0</v>
      </c>
      <c r="K655">
        <f t="shared" si="97"/>
        <v>0</v>
      </c>
      <c r="L655">
        <f t="shared" si="98"/>
        <v>0</v>
      </c>
      <c r="M655">
        <f t="shared" si="99"/>
        <v>0</v>
      </c>
      <c r="N655">
        <f t="shared" si="95"/>
        <v>0</v>
      </c>
      <c r="O655">
        <f t="shared" si="100"/>
        <v>0</v>
      </c>
      <c r="P655">
        <f t="shared" si="101"/>
        <v>0</v>
      </c>
      <c r="Q655">
        <f t="shared" si="102"/>
        <v>0</v>
      </c>
      <c r="R655" t="str">
        <f t="shared" si="103"/>
        <v/>
      </c>
    </row>
    <row r="656" spans="1:18" x14ac:dyDescent="0.35">
      <c r="A656">
        <f>IF(AND(DATA!A657&lt;&gt;"",TRIM(DATA!D657)&lt;&gt;""),1,0)</f>
        <v>0</v>
      </c>
      <c r="B656" t="str">
        <f>IF(A656=1,DATA!A657,"")</f>
        <v/>
      </c>
      <c r="C656" t="str">
        <f>IF(A656=1,TRIM(DATA!B657),"")</f>
        <v/>
      </c>
      <c r="D656" t="str">
        <f>IF(A656=1,TRIM(DATA!C657),"")</f>
        <v/>
      </c>
      <c r="E656" t="str">
        <f>IF(A656=1,TRIM(DATA!D657),"")</f>
        <v/>
      </c>
      <c r="F656" t="str">
        <f t="shared" si="96"/>
        <v/>
      </c>
      <c r="G656">
        <f>A656*N(DATA!E657)</f>
        <v>0</v>
      </c>
      <c r="H656">
        <f>A656*N(DATA!F657)</f>
        <v>0</v>
      </c>
      <c r="I656">
        <f>A656*N(DATA!G657)</f>
        <v>0</v>
      </c>
      <c r="J656">
        <f>A656*N(DATA!H657)</f>
        <v>0</v>
      </c>
      <c r="K656">
        <f t="shared" si="97"/>
        <v>0</v>
      </c>
      <c r="L656">
        <f t="shared" si="98"/>
        <v>0</v>
      </c>
      <c r="M656">
        <f t="shared" si="99"/>
        <v>0</v>
      </c>
      <c r="N656">
        <f t="shared" si="95"/>
        <v>0</v>
      </c>
      <c r="O656">
        <f t="shared" si="100"/>
        <v>0</v>
      </c>
      <c r="P656">
        <f t="shared" si="101"/>
        <v>0</v>
      </c>
      <c r="Q656">
        <f t="shared" si="102"/>
        <v>0</v>
      </c>
      <c r="R656" t="str">
        <f t="shared" si="103"/>
        <v/>
      </c>
    </row>
    <row r="657" spans="1:18" x14ac:dyDescent="0.35">
      <c r="A657">
        <f>IF(AND(DATA!A658&lt;&gt;"",TRIM(DATA!D658)&lt;&gt;""),1,0)</f>
        <v>0</v>
      </c>
      <c r="B657" t="str">
        <f>IF(A657=1,DATA!A658,"")</f>
        <v/>
      </c>
      <c r="C657" t="str">
        <f>IF(A657=1,TRIM(DATA!B658),"")</f>
        <v/>
      </c>
      <c r="D657" t="str">
        <f>IF(A657=1,TRIM(DATA!C658),"")</f>
        <v/>
      </c>
      <c r="E657" t="str">
        <f>IF(A657=1,TRIM(DATA!D658),"")</f>
        <v/>
      </c>
      <c r="F657" t="str">
        <f t="shared" si="96"/>
        <v/>
      </c>
      <c r="G657">
        <f>A657*N(DATA!E658)</f>
        <v>0</v>
      </c>
      <c r="H657">
        <f>A657*N(DATA!F658)</f>
        <v>0</v>
      </c>
      <c r="I657">
        <f>A657*N(DATA!G658)</f>
        <v>0</v>
      </c>
      <c r="J657">
        <f>A657*N(DATA!H658)</f>
        <v>0</v>
      </c>
      <c r="K657">
        <f t="shared" si="97"/>
        <v>0</v>
      </c>
      <c r="L657">
        <f t="shared" si="98"/>
        <v>0</v>
      </c>
      <c r="M657">
        <f t="shared" si="99"/>
        <v>0</v>
      </c>
      <c r="N657">
        <f t="shared" si="95"/>
        <v>0</v>
      </c>
      <c r="O657">
        <f t="shared" si="100"/>
        <v>0</v>
      </c>
      <c r="P657">
        <f t="shared" si="101"/>
        <v>0</v>
      </c>
      <c r="Q657">
        <f t="shared" si="102"/>
        <v>0</v>
      </c>
      <c r="R657" t="str">
        <f t="shared" si="103"/>
        <v/>
      </c>
    </row>
    <row r="658" spans="1:18" x14ac:dyDescent="0.35">
      <c r="A658">
        <f>IF(AND(DATA!A659&lt;&gt;"",TRIM(DATA!D659)&lt;&gt;""),1,0)</f>
        <v>0</v>
      </c>
      <c r="B658" t="str">
        <f>IF(A658=1,DATA!A659,"")</f>
        <v/>
      </c>
      <c r="C658" t="str">
        <f>IF(A658=1,TRIM(DATA!B659),"")</f>
        <v/>
      </c>
      <c r="D658" t="str">
        <f>IF(A658=1,TRIM(DATA!C659),"")</f>
        <v/>
      </c>
      <c r="E658" t="str">
        <f>IF(A658=1,TRIM(DATA!D659),"")</f>
        <v/>
      </c>
      <c r="F658" t="str">
        <f t="shared" si="96"/>
        <v/>
      </c>
      <c r="G658">
        <f>A658*N(DATA!E659)</f>
        <v>0</v>
      </c>
      <c r="H658">
        <f>A658*N(DATA!F659)</f>
        <v>0</v>
      </c>
      <c r="I658">
        <f>A658*N(DATA!G659)</f>
        <v>0</v>
      </c>
      <c r="J658">
        <f>A658*N(DATA!H659)</f>
        <v>0</v>
      </c>
      <c r="K658">
        <f t="shared" si="97"/>
        <v>0</v>
      </c>
      <c r="L658">
        <f t="shared" si="98"/>
        <v>0</v>
      </c>
      <c r="M658">
        <f t="shared" si="99"/>
        <v>0</v>
      </c>
      <c r="N658">
        <f t="shared" si="95"/>
        <v>0</v>
      </c>
      <c r="O658">
        <f t="shared" si="100"/>
        <v>0</v>
      </c>
      <c r="P658">
        <f t="shared" si="101"/>
        <v>0</v>
      </c>
      <c r="Q658">
        <f t="shared" si="102"/>
        <v>0</v>
      </c>
      <c r="R658" t="str">
        <f t="shared" si="103"/>
        <v/>
      </c>
    </row>
    <row r="659" spans="1:18" x14ac:dyDescent="0.35">
      <c r="A659">
        <f>IF(AND(DATA!A660&lt;&gt;"",TRIM(DATA!D660)&lt;&gt;""),1,0)</f>
        <v>0</v>
      </c>
      <c r="B659" t="str">
        <f>IF(A659=1,DATA!A660,"")</f>
        <v/>
      </c>
      <c r="C659" t="str">
        <f>IF(A659=1,TRIM(DATA!B660),"")</f>
        <v/>
      </c>
      <c r="D659" t="str">
        <f>IF(A659=1,TRIM(DATA!C660),"")</f>
        <v/>
      </c>
      <c r="E659" t="str">
        <f>IF(A659=1,TRIM(DATA!D660),"")</f>
        <v/>
      </c>
      <c r="F659" t="str">
        <f t="shared" si="96"/>
        <v/>
      </c>
      <c r="G659">
        <f>A659*N(DATA!E660)</f>
        <v>0</v>
      </c>
      <c r="H659">
        <f>A659*N(DATA!F660)</f>
        <v>0</v>
      </c>
      <c r="I659">
        <f>A659*N(DATA!G660)</f>
        <v>0</v>
      </c>
      <c r="J659">
        <f>A659*N(DATA!H660)</f>
        <v>0</v>
      </c>
      <c r="K659">
        <f t="shared" si="97"/>
        <v>0</v>
      </c>
      <c r="L659">
        <f t="shared" si="98"/>
        <v>0</v>
      </c>
      <c r="M659">
        <f t="shared" si="99"/>
        <v>0</v>
      </c>
      <c r="N659">
        <f t="shared" si="95"/>
        <v>0</v>
      </c>
      <c r="O659">
        <f t="shared" si="100"/>
        <v>0</v>
      </c>
      <c r="P659">
        <f t="shared" si="101"/>
        <v>0</v>
      </c>
      <c r="Q659">
        <f t="shared" si="102"/>
        <v>0</v>
      </c>
      <c r="R659" t="str">
        <f t="shared" si="103"/>
        <v/>
      </c>
    </row>
    <row r="660" spans="1:18" x14ac:dyDescent="0.35">
      <c r="A660">
        <f>IF(AND(DATA!A661&lt;&gt;"",TRIM(DATA!D661)&lt;&gt;""),1,0)</f>
        <v>0</v>
      </c>
      <c r="B660" t="str">
        <f>IF(A660=1,DATA!A661,"")</f>
        <v/>
      </c>
      <c r="C660" t="str">
        <f>IF(A660=1,TRIM(DATA!B661),"")</f>
        <v/>
      </c>
      <c r="D660" t="str">
        <f>IF(A660=1,TRIM(DATA!C661),"")</f>
        <v/>
      </c>
      <c r="E660" t="str">
        <f>IF(A660=1,TRIM(DATA!D661),"")</f>
        <v/>
      </c>
      <c r="F660" t="str">
        <f t="shared" si="96"/>
        <v/>
      </c>
      <c r="G660">
        <f>A660*N(DATA!E661)</f>
        <v>0</v>
      </c>
      <c r="H660">
        <f>A660*N(DATA!F661)</f>
        <v>0</v>
      </c>
      <c r="I660">
        <f>A660*N(DATA!G661)</f>
        <v>0</v>
      </c>
      <c r="J660">
        <f>A660*N(DATA!H661)</f>
        <v>0</v>
      </c>
      <c r="K660">
        <f t="shared" si="97"/>
        <v>0</v>
      </c>
      <c r="L660">
        <f t="shared" si="98"/>
        <v>0</v>
      </c>
      <c r="M660">
        <f t="shared" si="99"/>
        <v>0</v>
      </c>
      <c r="N660">
        <f t="shared" si="95"/>
        <v>0</v>
      </c>
      <c r="O660">
        <f t="shared" si="100"/>
        <v>0</v>
      </c>
      <c r="P660">
        <f t="shared" si="101"/>
        <v>0</v>
      </c>
      <c r="Q660">
        <f t="shared" si="102"/>
        <v>0</v>
      </c>
      <c r="R660" t="str">
        <f t="shared" si="103"/>
        <v/>
      </c>
    </row>
    <row r="661" spans="1:18" x14ac:dyDescent="0.35">
      <c r="A661">
        <f>IF(AND(DATA!A662&lt;&gt;"",TRIM(DATA!D662)&lt;&gt;""),1,0)</f>
        <v>0</v>
      </c>
      <c r="B661" t="str">
        <f>IF(A661=1,DATA!A662,"")</f>
        <v/>
      </c>
      <c r="C661" t="str">
        <f>IF(A661=1,TRIM(DATA!B662),"")</f>
        <v/>
      </c>
      <c r="D661" t="str">
        <f>IF(A661=1,TRIM(DATA!C662),"")</f>
        <v/>
      </c>
      <c r="E661" t="str">
        <f>IF(A661=1,TRIM(DATA!D662),"")</f>
        <v/>
      </c>
      <c r="F661" t="str">
        <f t="shared" si="96"/>
        <v/>
      </c>
      <c r="G661">
        <f>A661*N(DATA!E662)</f>
        <v>0</v>
      </c>
      <c r="H661">
        <f>A661*N(DATA!F662)</f>
        <v>0</v>
      </c>
      <c r="I661">
        <f>A661*N(DATA!G662)</f>
        <v>0</v>
      </c>
      <c r="J661">
        <f>A661*N(DATA!H662)</f>
        <v>0</v>
      </c>
      <c r="K661">
        <f t="shared" si="97"/>
        <v>0</v>
      </c>
      <c r="L661">
        <f t="shared" si="98"/>
        <v>0</v>
      </c>
      <c r="M661">
        <f t="shared" si="99"/>
        <v>0</v>
      </c>
      <c r="N661">
        <f t="shared" si="95"/>
        <v>0</v>
      </c>
      <c r="O661">
        <f t="shared" si="100"/>
        <v>0</v>
      </c>
      <c r="P661">
        <f t="shared" si="101"/>
        <v>0</v>
      </c>
      <c r="Q661">
        <f t="shared" si="102"/>
        <v>0</v>
      </c>
      <c r="R661" t="str">
        <f t="shared" si="103"/>
        <v/>
      </c>
    </row>
    <row r="662" spans="1:18" x14ac:dyDescent="0.35">
      <c r="A662">
        <f>IF(AND(DATA!A663&lt;&gt;"",TRIM(DATA!D663)&lt;&gt;""),1,0)</f>
        <v>0</v>
      </c>
      <c r="B662" t="str">
        <f>IF(A662=1,DATA!A663,"")</f>
        <v/>
      </c>
      <c r="C662" t="str">
        <f>IF(A662=1,TRIM(DATA!B663),"")</f>
        <v/>
      </c>
      <c r="D662" t="str">
        <f>IF(A662=1,TRIM(DATA!C663),"")</f>
        <v/>
      </c>
      <c r="E662" t="str">
        <f>IF(A662=1,TRIM(DATA!D663),"")</f>
        <v/>
      </c>
      <c r="F662" t="str">
        <f t="shared" si="96"/>
        <v/>
      </c>
      <c r="G662">
        <f>A662*N(DATA!E663)</f>
        <v>0</v>
      </c>
      <c r="H662">
        <f>A662*N(DATA!F663)</f>
        <v>0</v>
      </c>
      <c r="I662">
        <f>A662*N(DATA!G663)</f>
        <v>0</v>
      </c>
      <c r="J662">
        <f>A662*N(DATA!H663)</f>
        <v>0</v>
      </c>
      <c r="K662">
        <f t="shared" si="97"/>
        <v>0</v>
      </c>
      <c r="L662">
        <f t="shared" si="98"/>
        <v>0</v>
      </c>
      <c r="M662">
        <f t="shared" si="99"/>
        <v>0</v>
      </c>
      <c r="N662">
        <f t="shared" si="95"/>
        <v>0</v>
      </c>
      <c r="O662">
        <f t="shared" si="100"/>
        <v>0</v>
      </c>
      <c r="P662">
        <f t="shared" si="101"/>
        <v>0</v>
      </c>
      <c r="Q662">
        <f t="shared" si="102"/>
        <v>0</v>
      </c>
      <c r="R662" t="str">
        <f t="shared" si="103"/>
        <v/>
      </c>
    </row>
    <row r="663" spans="1:18" x14ac:dyDescent="0.35">
      <c r="A663">
        <f>IF(AND(DATA!A664&lt;&gt;"",TRIM(DATA!D664)&lt;&gt;""),1,0)</f>
        <v>0</v>
      </c>
      <c r="B663" t="str">
        <f>IF(A663=1,DATA!A664,"")</f>
        <v/>
      </c>
      <c r="C663" t="str">
        <f>IF(A663=1,TRIM(DATA!B664),"")</f>
        <v/>
      </c>
      <c r="D663" t="str">
        <f>IF(A663=1,TRIM(DATA!C664),"")</f>
        <v/>
      </c>
      <c r="E663" t="str">
        <f>IF(A663=1,TRIM(DATA!D664),"")</f>
        <v/>
      </c>
      <c r="F663" t="str">
        <f t="shared" si="96"/>
        <v/>
      </c>
      <c r="G663">
        <f>A663*N(DATA!E664)</f>
        <v>0</v>
      </c>
      <c r="H663">
        <f>A663*N(DATA!F664)</f>
        <v>0</v>
      </c>
      <c r="I663">
        <f>A663*N(DATA!G664)</f>
        <v>0</v>
      </c>
      <c r="J663">
        <f>A663*N(DATA!H664)</f>
        <v>0</v>
      </c>
      <c r="K663">
        <f t="shared" si="97"/>
        <v>0</v>
      </c>
      <c r="L663">
        <f t="shared" si="98"/>
        <v>0</v>
      </c>
      <c r="M663">
        <f t="shared" si="99"/>
        <v>0</v>
      </c>
      <c r="N663">
        <f t="shared" si="95"/>
        <v>0</v>
      </c>
      <c r="O663">
        <f t="shared" si="100"/>
        <v>0</v>
      </c>
      <c r="P663">
        <f t="shared" si="101"/>
        <v>0</v>
      </c>
      <c r="Q663">
        <f t="shared" si="102"/>
        <v>0</v>
      </c>
      <c r="R663" t="str">
        <f t="shared" si="103"/>
        <v/>
      </c>
    </row>
    <row r="664" spans="1:18" x14ac:dyDescent="0.35">
      <c r="A664">
        <f>IF(AND(DATA!A665&lt;&gt;"",TRIM(DATA!D665)&lt;&gt;""),1,0)</f>
        <v>0</v>
      </c>
      <c r="B664" t="str">
        <f>IF(A664=1,DATA!A665,"")</f>
        <v/>
      </c>
      <c r="C664" t="str">
        <f>IF(A664=1,TRIM(DATA!B665),"")</f>
        <v/>
      </c>
      <c r="D664" t="str">
        <f>IF(A664=1,TRIM(DATA!C665),"")</f>
        <v/>
      </c>
      <c r="E664" t="str">
        <f>IF(A664=1,TRIM(DATA!D665),"")</f>
        <v/>
      </c>
      <c r="F664" t="str">
        <f t="shared" si="96"/>
        <v/>
      </c>
      <c r="G664">
        <f>A664*N(DATA!E665)</f>
        <v>0</v>
      </c>
      <c r="H664">
        <f>A664*N(DATA!F665)</f>
        <v>0</v>
      </c>
      <c r="I664">
        <f>A664*N(DATA!G665)</f>
        <v>0</v>
      </c>
      <c r="J664">
        <f>A664*N(DATA!H665)</f>
        <v>0</v>
      </c>
      <c r="K664">
        <f t="shared" si="97"/>
        <v>0</v>
      </c>
      <c r="L664">
        <f t="shared" si="98"/>
        <v>0</v>
      </c>
      <c r="M664">
        <f t="shared" si="99"/>
        <v>0</v>
      </c>
      <c r="N664">
        <f t="shared" si="95"/>
        <v>0</v>
      </c>
      <c r="O664">
        <f t="shared" si="100"/>
        <v>0</v>
      </c>
      <c r="P664">
        <f t="shared" si="101"/>
        <v>0</v>
      </c>
      <c r="Q664">
        <f t="shared" si="102"/>
        <v>0</v>
      </c>
      <c r="R664" t="str">
        <f t="shared" si="103"/>
        <v/>
      </c>
    </row>
    <row r="665" spans="1:18" x14ac:dyDescent="0.35">
      <c r="A665">
        <f>IF(AND(DATA!A666&lt;&gt;"",TRIM(DATA!D666)&lt;&gt;""),1,0)</f>
        <v>0</v>
      </c>
      <c r="B665" t="str">
        <f>IF(A665=1,DATA!A666,"")</f>
        <v/>
      </c>
      <c r="C665" t="str">
        <f>IF(A665=1,TRIM(DATA!B666),"")</f>
        <v/>
      </c>
      <c r="D665" t="str">
        <f>IF(A665=1,TRIM(DATA!C666),"")</f>
        <v/>
      </c>
      <c r="E665" t="str">
        <f>IF(A665=1,TRIM(DATA!D666),"")</f>
        <v/>
      </c>
      <c r="F665" t="str">
        <f t="shared" si="96"/>
        <v/>
      </c>
      <c r="G665">
        <f>A665*N(DATA!E666)</f>
        <v>0</v>
      </c>
      <c r="H665">
        <f>A665*N(DATA!F666)</f>
        <v>0</v>
      </c>
      <c r="I665">
        <f>A665*N(DATA!G666)</f>
        <v>0</v>
      </c>
      <c r="J665">
        <f>A665*N(DATA!H666)</f>
        <v>0</v>
      </c>
      <c r="K665">
        <f t="shared" si="97"/>
        <v>0</v>
      </c>
      <c r="L665">
        <f t="shared" si="98"/>
        <v>0</v>
      </c>
      <c r="M665">
        <f t="shared" si="99"/>
        <v>0</v>
      </c>
      <c r="N665">
        <f t="shared" si="95"/>
        <v>0</v>
      </c>
      <c r="O665">
        <f t="shared" si="100"/>
        <v>0</v>
      </c>
      <c r="P665">
        <f t="shared" si="101"/>
        <v>0</v>
      </c>
      <c r="Q665">
        <f t="shared" si="102"/>
        <v>0</v>
      </c>
      <c r="R665" t="str">
        <f t="shared" si="103"/>
        <v/>
      </c>
    </row>
    <row r="666" spans="1:18" x14ac:dyDescent="0.35">
      <c r="A666">
        <f>IF(AND(DATA!A667&lt;&gt;"",TRIM(DATA!D667)&lt;&gt;""),1,0)</f>
        <v>0</v>
      </c>
      <c r="B666" t="str">
        <f>IF(A666=1,DATA!A667,"")</f>
        <v/>
      </c>
      <c r="C666" t="str">
        <f>IF(A666=1,TRIM(DATA!B667),"")</f>
        <v/>
      </c>
      <c r="D666" t="str">
        <f>IF(A666=1,TRIM(DATA!C667),"")</f>
        <v/>
      </c>
      <c r="E666" t="str">
        <f>IF(A666=1,TRIM(DATA!D667),"")</f>
        <v/>
      </c>
      <c r="F666" t="str">
        <f t="shared" si="96"/>
        <v/>
      </c>
      <c r="G666">
        <f>A666*N(DATA!E667)</f>
        <v>0</v>
      </c>
      <c r="H666">
        <f>A666*N(DATA!F667)</f>
        <v>0</v>
      </c>
      <c r="I666">
        <f>A666*N(DATA!G667)</f>
        <v>0</v>
      </c>
      <c r="J666">
        <f>A666*N(DATA!H667)</f>
        <v>0</v>
      </c>
      <c r="K666">
        <f t="shared" si="97"/>
        <v>0</v>
      </c>
      <c r="L666">
        <f t="shared" si="98"/>
        <v>0</v>
      </c>
      <c r="M666">
        <f t="shared" si="99"/>
        <v>0</v>
      </c>
      <c r="N666">
        <f t="shared" si="95"/>
        <v>0</v>
      </c>
      <c r="O666">
        <f t="shared" si="100"/>
        <v>0</v>
      </c>
      <c r="P666">
        <f t="shared" si="101"/>
        <v>0</v>
      </c>
      <c r="Q666">
        <f t="shared" si="102"/>
        <v>0</v>
      </c>
      <c r="R666" t="str">
        <f t="shared" si="103"/>
        <v/>
      </c>
    </row>
    <row r="667" spans="1:18" x14ac:dyDescent="0.35">
      <c r="A667">
        <f>IF(AND(DATA!A668&lt;&gt;"",TRIM(DATA!D668)&lt;&gt;""),1,0)</f>
        <v>0</v>
      </c>
      <c r="B667" t="str">
        <f>IF(A667=1,DATA!A668,"")</f>
        <v/>
      </c>
      <c r="C667" t="str">
        <f>IF(A667=1,TRIM(DATA!B668),"")</f>
        <v/>
      </c>
      <c r="D667" t="str">
        <f>IF(A667=1,TRIM(DATA!C668),"")</f>
        <v/>
      </c>
      <c r="E667" t="str">
        <f>IF(A667=1,TRIM(DATA!D668),"")</f>
        <v/>
      </c>
      <c r="F667" t="str">
        <f t="shared" si="96"/>
        <v/>
      </c>
      <c r="G667">
        <f>A667*N(DATA!E668)</f>
        <v>0</v>
      </c>
      <c r="H667">
        <f>A667*N(DATA!F668)</f>
        <v>0</v>
      </c>
      <c r="I667">
        <f>A667*N(DATA!G668)</f>
        <v>0</v>
      </c>
      <c r="J667">
        <f>A667*N(DATA!H668)</f>
        <v>0</v>
      </c>
      <c r="K667">
        <f t="shared" si="97"/>
        <v>0</v>
      </c>
      <c r="L667">
        <f t="shared" si="98"/>
        <v>0</v>
      </c>
      <c r="M667">
        <f t="shared" si="99"/>
        <v>0</v>
      </c>
      <c r="N667">
        <f t="shared" si="95"/>
        <v>0</v>
      </c>
      <c r="O667">
        <f t="shared" si="100"/>
        <v>0</v>
      </c>
      <c r="P667">
        <f t="shared" si="101"/>
        <v>0</v>
      </c>
      <c r="Q667">
        <f t="shared" si="102"/>
        <v>0</v>
      </c>
      <c r="R667" t="str">
        <f t="shared" si="103"/>
        <v/>
      </c>
    </row>
    <row r="668" spans="1:18" x14ac:dyDescent="0.35">
      <c r="A668">
        <f>IF(AND(DATA!A669&lt;&gt;"",TRIM(DATA!D669)&lt;&gt;""),1,0)</f>
        <v>0</v>
      </c>
      <c r="B668" t="str">
        <f>IF(A668=1,DATA!A669,"")</f>
        <v/>
      </c>
      <c r="C668" t="str">
        <f>IF(A668=1,TRIM(DATA!B669),"")</f>
        <v/>
      </c>
      <c r="D668" t="str">
        <f>IF(A668=1,TRIM(DATA!C669),"")</f>
        <v/>
      </c>
      <c r="E668" t="str">
        <f>IF(A668=1,TRIM(DATA!D669),"")</f>
        <v/>
      </c>
      <c r="F668" t="str">
        <f t="shared" si="96"/>
        <v/>
      </c>
      <c r="G668">
        <f>A668*N(DATA!E669)</f>
        <v>0</v>
      </c>
      <c r="H668">
        <f>A668*N(DATA!F669)</f>
        <v>0</v>
      </c>
      <c r="I668">
        <f>A668*N(DATA!G669)</f>
        <v>0</v>
      </c>
      <c r="J668">
        <f>A668*N(DATA!H669)</f>
        <v>0</v>
      </c>
      <c r="K668">
        <f t="shared" si="97"/>
        <v>0</v>
      </c>
      <c r="L668">
        <f t="shared" si="98"/>
        <v>0</v>
      </c>
      <c r="M668">
        <f t="shared" si="99"/>
        <v>0</v>
      </c>
      <c r="N668">
        <f t="shared" si="95"/>
        <v>0</v>
      </c>
      <c r="O668">
        <f t="shared" si="100"/>
        <v>0</v>
      </c>
      <c r="P668">
        <f t="shared" si="101"/>
        <v>0</v>
      </c>
      <c r="Q668">
        <f t="shared" si="102"/>
        <v>0</v>
      </c>
      <c r="R668" t="str">
        <f t="shared" si="103"/>
        <v/>
      </c>
    </row>
    <row r="669" spans="1:18" x14ac:dyDescent="0.35">
      <c r="A669">
        <f>IF(AND(DATA!A670&lt;&gt;"",TRIM(DATA!D670)&lt;&gt;""),1,0)</f>
        <v>0</v>
      </c>
      <c r="B669" t="str">
        <f>IF(A669=1,DATA!A670,"")</f>
        <v/>
      </c>
      <c r="C669" t="str">
        <f>IF(A669=1,TRIM(DATA!B670),"")</f>
        <v/>
      </c>
      <c r="D669" t="str">
        <f>IF(A669=1,TRIM(DATA!C670),"")</f>
        <v/>
      </c>
      <c r="E669" t="str">
        <f>IF(A669=1,TRIM(DATA!D670),"")</f>
        <v/>
      </c>
      <c r="F669" t="str">
        <f t="shared" si="96"/>
        <v/>
      </c>
      <c r="G669">
        <f>A669*N(DATA!E670)</f>
        <v>0</v>
      </c>
      <c r="H669">
        <f>A669*N(DATA!F670)</f>
        <v>0</v>
      </c>
      <c r="I669">
        <f>A669*N(DATA!G670)</f>
        <v>0</v>
      </c>
      <c r="J669">
        <f>A669*N(DATA!H670)</f>
        <v>0</v>
      </c>
      <c r="K669">
        <f t="shared" si="97"/>
        <v>0</v>
      </c>
      <c r="L669">
        <f t="shared" si="98"/>
        <v>0</v>
      </c>
      <c r="M669">
        <f t="shared" si="99"/>
        <v>0</v>
      </c>
      <c r="N669">
        <f t="shared" si="95"/>
        <v>0</v>
      </c>
      <c r="O669">
        <f t="shared" si="100"/>
        <v>0</v>
      </c>
      <c r="P669">
        <f t="shared" si="101"/>
        <v>0</v>
      </c>
      <c r="Q669">
        <f t="shared" si="102"/>
        <v>0</v>
      </c>
      <c r="R669" t="str">
        <f t="shared" si="103"/>
        <v/>
      </c>
    </row>
    <row r="670" spans="1:18" x14ac:dyDescent="0.35">
      <c r="A670">
        <f>IF(AND(DATA!A671&lt;&gt;"",TRIM(DATA!D671)&lt;&gt;""),1,0)</f>
        <v>0</v>
      </c>
      <c r="B670" t="str">
        <f>IF(A670=1,DATA!A671,"")</f>
        <v/>
      </c>
      <c r="C670" t="str">
        <f>IF(A670=1,TRIM(DATA!B671),"")</f>
        <v/>
      </c>
      <c r="D670" t="str">
        <f>IF(A670=1,TRIM(DATA!C671),"")</f>
        <v/>
      </c>
      <c r="E670" t="str">
        <f>IF(A670=1,TRIM(DATA!D671),"")</f>
        <v/>
      </c>
      <c r="F670" t="str">
        <f t="shared" si="96"/>
        <v/>
      </c>
      <c r="G670">
        <f>A670*N(DATA!E671)</f>
        <v>0</v>
      </c>
      <c r="H670">
        <f>A670*N(DATA!F671)</f>
        <v>0</v>
      </c>
      <c r="I670">
        <f>A670*N(DATA!G671)</f>
        <v>0</v>
      </c>
      <c r="J670">
        <f>A670*N(DATA!H671)</f>
        <v>0</v>
      </c>
      <c r="K670">
        <f t="shared" si="97"/>
        <v>0</v>
      </c>
      <c r="L670">
        <f t="shared" si="98"/>
        <v>0</v>
      </c>
      <c r="M670">
        <f t="shared" si="99"/>
        <v>0</v>
      </c>
      <c r="N670">
        <f t="shared" si="95"/>
        <v>0</v>
      </c>
      <c r="O670">
        <f t="shared" si="100"/>
        <v>0</v>
      </c>
      <c r="P670">
        <f t="shared" si="101"/>
        <v>0</v>
      </c>
      <c r="Q670">
        <f t="shared" si="102"/>
        <v>0</v>
      </c>
      <c r="R670" t="str">
        <f t="shared" si="103"/>
        <v/>
      </c>
    </row>
    <row r="671" spans="1:18" x14ac:dyDescent="0.35">
      <c r="A671">
        <f>IF(AND(DATA!A672&lt;&gt;"",TRIM(DATA!D672)&lt;&gt;""),1,0)</f>
        <v>0</v>
      </c>
      <c r="B671" t="str">
        <f>IF(A671=1,DATA!A672,"")</f>
        <v/>
      </c>
      <c r="C671" t="str">
        <f>IF(A671=1,TRIM(DATA!B672),"")</f>
        <v/>
      </c>
      <c r="D671" t="str">
        <f>IF(A671=1,TRIM(DATA!C672),"")</f>
        <v/>
      </c>
      <c r="E671" t="str">
        <f>IF(A671=1,TRIM(DATA!D672),"")</f>
        <v/>
      </c>
      <c r="F671" t="str">
        <f t="shared" si="96"/>
        <v/>
      </c>
      <c r="G671">
        <f>A671*N(DATA!E672)</f>
        <v>0</v>
      </c>
      <c r="H671">
        <f>A671*N(DATA!F672)</f>
        <v>0</v>
      </c>
      <c r="I671">
        <f>A671*N(DATA!G672)</f>
        <v>0</v>
      </c>
      <c r="J671">
        <f>A671*N(DATA!H672)</f>
        <v>0</v>
      </c>
      <c r="K671">
        <f t="shared" si="97"/>
        <v>0</v>
      </c>
      <c r="L671">
        <f t="shared" si="98"/>
        <v>0</v>
      </c>
      <c r="M671">
        <f t="shared" si="99"/>
        <v>0</v>
      </c>
      <c r="N671">
        <f t="shared" si="95"/>
        <v>0</v>
      </c>
      <c r="O671">
        <f t="shared" si="100"/>
        <v>0</v>
      </c>
      <c r="P671">
        <f t="shared" si="101"/>
        <v>0</v>
      </c>
      <c r="Q671">
        <f t="shared" si="102"/>
        <v>0</v>
      </c>
      <c r="R671" t="str">
        <f t="shared" si="103"/>
        <v/>
      </c>
    </row>
    <row r="672" spans="1:18" x14ac:dyDescent="0.35">
      <c r="A672">
        <f>IF(AND(DATA!A673&lt;&gt;"",TRIM(DATA!D673)&lt;&gt;""),1,0)</f>
        <v>0</v>
      </c>
      <c r="B672" t="str">
        <f>IF(A672=1,DATA!A673,"")</f>
        <v/>
      </c>
      <c r="C672" t="str">
        <f>IF(A672=1,TRIM(DATA!B673),"")</f>
        <v/>
      </c>
      <c r="D672" t="str">
        <f>IF(A672=1,TRIM(DATA!C673),"")</f>
        <v/>
      </c>
      <c r="E672" t="str">
        <f>IF(A672=1,TRIM(DATA!D673),"")</f>
        <v/>
      </c>
      <c r="F672" t="str">
        <f t="shared" si="96"/>
        <v/>
      </c>
      <c r="G672">
        <f>A672*N(DATA!E673)</f>
        <v>0</v>
      </c>
      <c r="H672">
        <f>A672*N(DATA!F673)</f>
        <v>0</v>
      </c>
      <c r="I672">
        <f>A672*N(DATA!G673)</f>
        <v>0</v>
      </c>
      <c r="J672">
        <f>A672*N(DATA!H673)</f>
        <v>0</v>
      </c>
      <c r="K672">
        <f t="shared" si="97"/>
        <v>0</v>
      </c>
      <c r="L672">
        <f t="shared" si="98"/>
        <v>0</v>
      </c>
      <c r="M672">
        <f t="shared" si="99"/>
        <v>0</v>
      </c>
      <c r="N672">
        <f t="shared" si="95"/>
        <v>0</v>
      </c>
      <c r="O672">
        <f t="shared" si="100"/>
        <v>0</v>
      </c>
      <c r="P672">
        <f t="shared" si="101"/>
        <v>0</v>
      </c>
      <c r="Q672">
        <f t="shared" si="102"/>
        <v>0</v>
      </c>
      <c r="R672" t="str">
        <f t="shared" si="103"/>
        <v/>
      </c>
    </row>
    <row r="673" spans="1:18" x14ac:dyDescent="0.35">
      <c r="A673">
        <f>IF(AND(DATA!A674&lt;&gt;"",TRIM(DATA!D674)&lt;&gt;""),1,0)</f>
        <v>0</v>
      </c>
      <c r="B673" t="str">
        <f>IF(A673=1,DATA!A674,"")</f>
        <v/>
      </c>
      <c r="C673" t="str">
        <f>IF(A673=1,TRIM(DATA!B674),"")</f>
        <v/>
      </c>
      <c r="D673" t="str">
        <f>IF(A673=1,TRIM(DATA!C674),"")</f>
        <v/>
      </c>
      <c r="E673" t="str">
        <f>IF(A673=1,TRIM(DATA!D674),"")</f>
        <v/>
      </c>
      <c r="F673" t="str">
        <f t="shared" si="96"/>
        <v/>
      </c>
      <c r="G673">
        <f>A673*N(DATA!E674)</f>
        <v>0</v>
      </c>
      <c r="H673">
        <f>A673*N(DATA!F674)</f>
        <v>0</v>
      </c>
      <c r="I673">
        <f>A673*N(DATA!G674)</f>
        <v>0</v>
      </c>
      <c r="J673">
        <f>A673*N(DATA!H674)</f>
        <v>0</v>
      </c>
      <c r="K673">
        <f t="shared" si="97"/>
        <v>0</v>
      </c>
      <c r="L673">
        <f t="shared" si="98"/>
        <v>0</v>
      </c>
      <c r="M673">
        <f t="shared" si="99"/>
        <v>0</v>
      </c>
      <c r="N673">
        <f t="shared" si="95"/>
        <v>0</v>
      </c>
      <c r="O673">
        <f t="shared" si="100"/>
        <v>0</v>
      </c>
      <c r="P673">
        <f t="shared" si="101"/>
        <v>0</v>
      </c>
      <c r="Q673">
        <f t="shared" si="102"/>
        <v>0</v>
      </c>
      <c r="R673" t="str">
        <f t="shared" si="103"/>
        <v/>
      </c>
    </row>
    <row r="674" spans="1:18" x14ac:dyDescent="0.35">
      <c r="A674">
        <f>IF(AND(DATA!A675&lt;&gt;"",TRIM(DATA!D675)&lt;&gt;""),1,0)</f>
        <v>0</v>
      </c>
      <c r="B674" t="str">
        <f>IF(A674=1,DATA!A675,"")</f>
        <v/>
      </c>
      <c r="C674" t="str">
        <f>IF(A674=1,TRIM(DATA!B675),"")</f>
        <v/>
      </c>
      <c r="D674" t="str">
        <f>IF(A674=1,TRIM(DATA!C675),"")</f>
        <v/>
      </c>
      <c r="E674" t="str">
        <f>IF(A674=1,TRIM(DATA!D675),"")</f>
        <v/>
      </c>
      <c r="F674" t="str">
        <f t="shared" si="96"/>
        <v/>
      </c>
      <c r="G674">
        <f>A674*N(DATA!E675)</f>
        <v>0</v>
      </c>
      <c r="H674">
        <f>A674*N(DATA!F675)</f>
        <v>0</v>
      </c>
      <c r="I674">
        <f>A674*N(DATA!G675)</f>
        <v>0</v>
      </c>
      <c r="J674">
        <f>A674*N(DATA!H675)</f>
        <v>0</v>
      </c>
      <c r="K674">
        <f t="shared" si="97"/>
        <v>0</v>
      </c>
      <c r="L674">
        <f t="shared" si="98"/>
        <v>0</v>
      </c>
      <c r="M674">
        <f t="shared" si="99"/>
        <v>0</v>
      </c>
      <c r="N674">
        <f t="shared" si="95"/>
        <v>0</v>
      </c>
      <c r="O674">
        <f t="shared" si="100"/>
        <v>0</v>
      </c>
      <c r="P674">
        <f t="shared" si="101"/>
        <v>0</v>
      </c>
      <c r="Q674">
        <f t="shared" si="102"/>
        <v>0</v>
      </c>
      <c r="R674" t="str">
        <f t="shared" si="103"/>
        <v/>
      </c>
    </row>
    <row r="675" spans="1:18" x14ac:dyDescent="0.35">
      <c r="A675">
        <f>IF(AND(DATA!A676&lt;&gt;"",TRIM(DATA!D676)&lt;&gt;""),1,0)</f>
        <v>0</v>
      </c>
      <c r="B675" t="str">
        <f>IF(A675=1,DATA!A676,"")</f>
        <v/>
      </c>
      <c r="C675" t="str">
        <f>IF(A675=1,TRIM(DATA!B676),"")</f>
        <v/>
      </c>
      <c r="D675" t="str">
        <f>IF(A675=1,TRIM(DATA!C676),"")</f>
        <v/>
      </c>
      <c r="E675" t="str">
        <f>IF(A675=1,TRIM(DATA!D676),"")</f>
        <v/>
      </c>
      <c r="F675" t="str">
        <f t="shared" si="96"/>
        <v/>
      </c>
      <c r="G675">
        <f>A675*N(DATA!E676)</f>
        <v>0</v>
      </c>
      <c r="H675">
        <f>A675*N(DATA!F676)</f>
        <v>0</v>
      </c>
      <c r="I675">
        <f>A675*N(DATA!G676)</f>
        <v>0</v>
      </c>
      <c r="J675">
        <f>A675*N(DATA!H676)</f>
        <v>0</v>
      </c>
      <c r="K675">
        <f t="shared" si="97"/>
        <v>0</v>
      </c>
      <c r="L675">
        <f t="shared" si="98"/>
        <v>0</v>
      </c>
      <c r="M675">
        <f t="shared" si="99"/>
        <v>0</v>
      </c>
      <c r="N675">
        <f t="shared" si="95"/>
        <v>0</v>
      </c>
      <c r="O675">
        <f t="shared" si="100"/>
        <v>0</v>
      </c>
      <c r="P675">
        <f t="shared" si="101"/>
        <v>0</v>
      </c>
      <c r="Q675">
        <f t="shared" si="102"/>
        <v>0</v>
      </c>
      <c r="R675" t="str">
        <f t="shared" si="103"/>
        <v/>
      </c>
    </row>
    <row r="676" spans="1:18" x14ac:dyDescent="0.35">
      <c r="A676">
        <f>IF(AND(DATA!A677&lt;&gt;"",TRIM(DATA!D677)&lt;&gt;""),1,0)</f>
        <v>0</v>
      </c>
      <c r="B676" t="str">
        <f>IF(A676=1,DATA!A677,"")</f>
        <v/>
      </c>
      <c r="C676" t="str">
        <f>IF(A676=1,TRIM(DATA!B677),"")</f>
        <v/>
      </c>
      <c r="D676" t="str">
        <f>IF(A676=1,TRIM(DATA!C677),"")</f>
        <v/>
      </c>
      <c r="E676" t="str">
        <f>IF(A676=1,TRIM(DATA!D677),"")</f>
        <v/>
      </c>
      <c r="F676" t="str">
        <f t="shared" si="96"/>
        <v/>
      </c>
      <c r="G676">
        <f>A676*N(DATA!E677)</f>
        <v>0</v>
      </c>
      <c r="H676">
        <f>A676*N(DATA!F677)</f>
        <v>0</v>
      </c>
      <c r="I676">
        <f>A676*N(DATA!G677)</f>
        <v>0</v>
      </c>
      <c r="J676">
        <f>A676*N(DATA!H677)</f>
        <v>0</v>
      </c>
      <c r="K676">
        <f t="shared" si="97"/>
        <v>0</v>
      </c>
      <c r="L676">
        <f t="shared" si="98"/>
        <v>0</v>
      </c>
      <c r="M676">
        <f t="shared" si="99"/>
        <v>0</v>
      </c>
      <c r="N676">
        <f t="shared" si="95"/>
        <v>0</v>
      </c>
      <c r="O676">
        <f t="shared" si="100"/>
        <v>0</v>
      </c>
      <c r="P676">
        <f t="shared" si="101"/>
        <v>0</v>
      </c>
      <c r="Q676">
        <f t="shared" si="102"/>
        <v>0</v>
      </c>
      <c r="R676" t="str">
        <f t="shared" si="103"/>
        <v/>
      </c>
    </row>
    <row r="677" spans="1:18" x14ac:dyDescent="0.35">
      <c r="A677">
        <f>IF(AND(DATA!A678&lt;&gt;"",TRIM(DATA!D678)&lt;&gt;""),1,0)</f>
        <v>0</v>
      </c>
      <c r="B677" t="str">
        <f>IF(A677=1,DATA!A678,"")</f>
        <v/>
      </c>
      <c r="C677" t="str">
        <f>IF(A677=1,TRIM(DATA!B678),"")</f>
        <v/>
      </c>
      <c r="D677" t="str">
        <f>IF(A677=1,TRIM(DATA!C678),"")</f>
        <v/>
      </c>
      <c r="E677" t="str">
        <f>IF(A677=1,TRIM(DATA!D678),"")</f>
        <v/>
      </c>
      <c r="F677" t="str">
        <f t="shared" si="96"/>
        <v/>
      </c>
      <c r="G677">
        <f>A677*N(DATA!E678)</f>
        <v>0</v>
      </c>
      <c r="H677">
        <f>A677*N(DATA!F678)</f>
        <v>0</v>
      </c>
      <c r="I677">
        <f>A677*N(DATA!G678)</f>
        <v>0</v>
      </c>
      <c r="J677">
        <f>A677*N(DATA!H678)</f>
        <v>0</v>
      </c>
      <c r="K677">
        <f t="shared" si="97"/>
        <v>0</v>
      </c>
      <c r="L677">
        <f t="shared" si="98"/>
        <v>0</v>
      </c>
      <c r="M677">
        <f t="shared" si="99"/>
        <v>0</v>
      </c>
      <c r="N677">
        <f t="shared" si="95"/>
        <v>0</v>
      </c>
      <c r="O677">
        <f t="shared" si="100"/>
        <v>0</v>
      </c>
      <c r="P677">
        <f t="shared" si="101"/>
        <v>0</v>
      </c>
      <c r="Q677">
        <f t="shared" si="102"/>
        <v>0</v>
      </c>
      <c r="R677" t="str">
        <f t="shared" si="103"/>
        <v/>
      </c>
    </row>
    <row r="678" spans="1:18" x14ac:dyDescent="0.35">
      <c r="A678">
        <f>IF(AND(DATA!A679&lt;&gt;"",TRIM(DATA!D679)&lt;&gt;""),1,0)</f>
        <v>0</v>
      </c>
      <c r="B678" t="str">
        <f>IF(A678=1,DATA!A679,"")</f>
        <v/>
      </c>
      <c r="C678" t="str">
        <f>IF(A678=1,TRIM(DATA!B679),"")</f>
        <v/>
      </c>
      <c r="D678" t="str">
        <f>IF(A678=1,TRIM(DATA!C679),"")</f>
        <v/>
      </c>
      <c r="E678" t="str">
        <f>IF(A678=1,TRIM(DATA!D679),"")</f>
        <v/>
      </c>
      <c r="F678" t="str">
        <f t="shared" si="96"/>
        <v/>
      </c>
      <c r="G678">
        <f>A678*N(DATA!E679)</f>
        <v>0</v>
      </c>
      <c r="H678">
        <f>A678*N(DATA!F679)</f>
        <v>0</v>
      </c>
      <c r="I678">
        <f>A678*N(DATA!G679)</f>
        <v>0</v>
      </c>
      <c r="J678">
        <f>A678*N(DATA!H679)</f>
        <v>0</v>
      </c>
      <c r="K678">
        <f t="shared" si="97"/>
        <v>0</v>
      </c>
      <c r="L678">
        <f t="shared" si="98"/>
        <v>0</v>
      </c>
      <c r="M678">
        <f t="shared" si="99"/>
        <v>0</v>
      </c>
      <c r="N678">
        <f t="shared" si="95"/>
        <v>0</v>
      </c>
      <c r="O678">
        <f t="shared" si="100"/>
        <v>0</v>
      </c>
      <c r="P678">
        <f t="shared" si="101"/>
        <v>0</v>
      </c>
      <c r="Q678">
        <f t="shared" si="102"/>
        <v>0</v>
      </c>
      <c r="R678" t="str">
        <f t="shared" si="103"/>
        <v/>
      </c>
    </row>
    <row r="679" spans="1:18" x14ac:dyDescent="0.35">
      <c r="A679">
        <f>IF(AND(DATA!A680&lt;&gt;"",TRIM(DATA!D680)&lt;&gt;""),1,0)</f>
        <v>0</v>
      </c>
      <c r="B679" t="str">
        <f>IF(A679=1,DATA!A680,"")</f>
        <v/>
      </c>
      <c r="C679" t="str">
        <f>IF(A679=1,TRIM(DATA!B680),"")</f>
        <v/>
      </c>
      <c r="D679" t="str">
        <f>IF(A679=1,TRIM(DATA!C680),"")</f>
        <v/>
      </c>
      <c r="E679" t="str">
        <f>IF(A679=1,TRIM(DATA!D680),"")</f>
        <v/>
      </c>
      <c r="F679" t="str">
        <f t="shared" si="96"/>
        <v/>
      </c>
      <c r="G679">
        <f>A679*N(DATA!E680)</f>
        <v>0</v>
      </c>
      <c r="H679">
        <f>A679*N(DATA!F680)</f>
        <v>0</v>
      </c>
      <c r="I679">
        <f>A679*N(DATA!G680)</f>
        <v>0</v>
      </c>
      <c r="J679">
        <f>A679*N(DATA!H680)</f>
        <v>0</v>
      </c>
      <c r="K679">
        <f t="shared" si="97"/>
        <v>0</v>
      </c>
      <c r="L679">
        <f t="shared" si="98"/>
        <v>0</v>
      </c>
      <c r="M679">
        <f t="shared" si="99"/>
        <v>0</v>
      </c>
      <c r="N679">
        <f t="shared" si="95"/>
        <v>0</v>
      </c>
      <c r="O679">
        <f t="shared" si="100"/>
        <v>0</v>
      </c>
      <c r="P679">
        <f t="shared" si="101"/>
        <v>0</v>
      </c>
      <c r="Q679">
        <f t="shared" si="102"/>
        <v>0</v>
      </c>
      <c r="R679" t="str">
        <f t="shared" si="103"/>
        <v/>
      </c>
    </row>
    <row r="680" spans="1:18" x14ac:dyDescent="0.35">
      <c r="A680">
        <f>IF(AND(DATA!A681&lt;&gt;"",TRIM(DATA!D681)&lt;&gt;""),1,0)</f>
        <v>0</v>
      </c>
      <c r="B680" t="str">
        <f>IF(A680=1,DATA!A681,"")</f>
        <v/>
      </c>
      <c r="C680" t="str">
        <f>IF(A680=1,TRIM(DATA!B681),"")</f>
        <v/>
      </c>
      <c r="D680" t="str">
        <f>IF(A680=1,TRIM(DATA!C681),"")</f>
        <v/>
      </c>
      <c r="E680" t="str">
        <f>IF(A680=1,TRIM(DATA!D681),"")</f>
        <v/>
      </c>
      <c r="F680" t="str">
        <f t="shared" si="96"/>
        <v/>
      </c>
      <c r="G680">
        <f>A680*N(DATA!E681)</f>
        <v>0</v>
      </c>
      <c r="H680">
        <f>A680*N(DATA!F681)</f>
        <v>0</v>
      </c>
      <c r="I680">
        <f>A680*N(DATA!G681)</f>
        <v>0</v>
      </c>
      <c r="J680">
        <f>A680*N(DATA!H681)</f>
        <v>0</v>
      </c>
      <c r="K680">
        <f t="shared" si="97"/>
        <v>0</v>
      </c>
      <c r="L680">
        <f t="shared" si="98"/>
        <v>0</v>
      </c>
      <c r="M680">
        <f t="shared" si="99"/>
        <v>0</v>
      </c>
      <c r="N680">
        <f t="shared" si="95"/>
        <v>0</v>
      </c>
      <c r="O680">
        <f t="shared" si="100"/>
        <v>0</v>
      </c>
      <c r="P680">
        <f t="shared" si="101"/>
        <v>0</v>
      </c>
      <c r="Q680">
        <f t="shared" si="102"/>
        <v>0</v>
      </c>
      <c r="R680" t="str">
        <f t="shared" si="103"/>
        <v/>
      </c>
    </row>
    <row r="681" spans="1:18" x14ac:dyDescent="0.35">
      <c r="A681">
        <f>IF(AND(DATA!A682&lt;&gt;"",TRIM(DATA!D682)&lt;&gt;""),1,0)</f>
        <v>0</v>
      </c>
      <c r="B681" t="str">
        <f>IF(A681=1,DATA!A682,"")</f>
        <v/>
      </c>
      <c r="C681" t="str">
        <f>IF(A681=1,TRIM(DATA!B682),"")</f>
        <v/>
      </c>
      <c r="D681" t="str">
        <f>IF(A681=1,TRIM(DATA!C682),"")</f>
        <v/>
      </c>
      <c r="E681" t="str">
        <f>IF(A681=1,TRIM(DATA!D682),"")</f>
        <v/>
      </c>
      <c r="F681" t="str">
        <f t="shared" si="96"/>
        <v/>
      </c>
      <c r="G681">
        <f>A681*N(DATA!E682)</f>
        <v>0</v>
      </c>
      <c r="H681">
        <f>A681*N(DATA!F682)</f>
        <v>0</v>
      </c>
      <c r="I681">
        <f>A681*N(DATA!G682)</f>
        <v>0</v>
      </c>
      <c r="J681">
        <f>A681*N(DATA!H682)</f>
        <v>0</v>
      </c>
      <c r="K681">
        <f t="shared" si="97"/>
        <v>0</v>
      </c>
      <c r="L681">
        <f t="shared" si="98"/>
        <v>0</v>
      </c>
      <c r="M681">
        <f t="shared" si="99"/>
        <v>0</v>
      </c>
      <c r="N681">
        <f t="shared" si="95"/>
        <v>0</v>
      </c>
      <c r="O681">
        <f t="shared" si="100"/>
        <v>0</v>
      </c>
      <c r="P681">
        <f t="shared" si="101"/>
        <v>0</v>
      </c>
      <c r="Q681">
        <f t="shared" si="102"/>
        <v>0</v>
      </c>
      <c r="R681" t="str">
        <f t="shared" si="103"/>
        <v/>
      </c>
    </row>
    <row r="682" spans="1:18" x14ac:dyDescent="0.35">
      <c r="A682">
        <f>IF(AND(DATA!A683&lt;&gt;"",TRIM(DATA!D683)&lt;&gt;""),1,0)</f>
        <v>0</v>
      </c>
      <c r="B682" t="str">
        <f>IF(A682=1,DATA!A683,"")</f>
        <v/>
      </c>
      <c r="C682" t="str">
        <f>IF(A682=1,TRIM(DATA!B683),"")</f>
        <v/>
      </c>
      <c r="D682" t="str">
        <f>IF(A682=1,TRIM(DATA!C683),"")</f>
        <v/>
      </c>
      <c r="E682" t="str">
        <f>IF(A682=1,TRIM(DATA!D683),"")</f>
        <v/>
      </c>
      <c r="F682" t="str">
        <f t="shared" si="96"/>
        <v/>
      </c>
      <c r="G682">
        <f>A682*N(DATA!E683)</f>
        <v>0</v>
      </c>
      <c r="H682">
        <f>A682*N(DATA!F683)</f>
        <v>0</v>
      </c>
      <c r="I682">
        <f>A682*N(DATA!G683)</f>
        <v>0</v>
      </c>
      <c r="J682">
        <f>A682*N(DATA!H683)</f>
        <v>0</v>
      </c>
      <c r="K682">
        <f t="shared" si="97"/>
        <v>0</v>
      </c>
      <c r="L682">
        <f t="shared" si="98"/>
        <v>0</v>
      </c>
      <c r="M682">
        <f t="shared" si="99"/>
        <v>0</v>
      </c>
      <c r="N682">
        <f t="shared" si="95"/>
        <v>0</v>
      </c>
      <c r="O682">
        <f t="shared" si="100"/>
        <v>0</v>
      </c>
      <c r="P682">
        <f t="shared" si="101"/>
        <v>0</v>
      </c>
      <c r="Q682">
        <f t="shared" si="102"/>
        <v>0</v>
      </c>
      <c r="R682" t="str">
        <f t="shared" si="103"/>
        <v/>
      </c>
    </row>
    <row r="683" spans="1:18" x14ac:dyDescent="0.35">
      <c r="A683">
        <f>IF(AND(DATA!A684&lt;&gt;"",TRIM(DATA!D684)&lt;&gt;""),1,0)</f>
        <v>0</v>
      </c>
      <c r="B683" t="str">
        <f>IF(A683=1,DATA!A684,"")</f>
        <v/>
      </c>
      <c r="C683" t="str">
        <f>IF(A683=1,TRIM(DATA!B684),"")</f>
        <v/>
      </c>
      <c r="D683" t="str">
        <f>IF(A683=1,TRIM(DATA!C684),"")</f>
        <v/>
      </c>
      <c r="E683" t="str">
        <f>IF(A683=1,TRIM(DATA!D684),"")</f>
        <v/>
      </c>
      <c r="F683" t="str">
        <f t="shared" si="96"/>
        <v/>
      </c>
      <c r="G683">
        <f>A683*N(DATA!E684)</f>
        <v>0</v>
      </c>
      <c r="H683">
        <f>A683*N(DATA!F684)</f>
        <v>0</v>
      </c>
      <c r="I683">
        <f>A683*N(DATA!G684)</f>
        <v>0</v>
      </c>
      <c r="J683">
        <f>A683*N(DATA!H684)</f>
        <v>0</v>
      </c>
      <c r="K683">
        <f t="shared" si="97"/>
        <v>0</v>
      </c>
      <c r="L683">
        <f t="shared" si="98"/>
        <v>0</v>
      </c>
      <c r="M683">
        <f t="shared" si="99"/>
        <v>0</v>
      </c>
      <c r="N683">
        <f t="shared" si="95"/>
        <v>0</v>
      </c>
      <c r="O683">
        <f t="shared" si="100"/>
        <v>0</v>
      </c>
      <c r="P683">
        <f t="shared" si="101"/>
        <v>0</v>
      </c>
      <c r="Q683">
        <f t="shared" si="102"/>
        <v>0</v>
      </c>
      <c r="R683" t="str">
        <f t="shared" si="103"/>
        <v/>
      </c>
    </row>
    <row r="684" spans="1:18" x14ac:dyDescent="0.35">
      <c r="A684">
        <f>IF(AND(DATA!A685&lt;&gt;"",TRIM(DATA!D685)&lt;&gt;""),1,0)</f>
        <v>0</v>
      </c>
      <c r="B684" t="str">
        <f>IF(A684=1,DATA!A685,"")</f>
        <v/>
      </c>
      <c r="C684" t="str">
        <f>IF(A684=1,TRIM(DATA!B685),"")</f>
        <v/>
      </c>
      <c r="D684" t="str">
        <f>IF(A684=1,TRIM(DATA!C685),"")</f>
        <v/>
      </c>
      <c r="E684" t="str">
        <f>IF(A684=1,TRIM(DATA!D685),"")</f>
        <v/>
      </c>
      <c r="F684" t="str">
        <f t="shared" si="96"/>
        <v/>
      </c>
      <c r="G684">
        <f>A684*N(DATA!E685)</f>
        <v>0</v>
      </c>
      <c r="H684">
        <f>A684*N(DATA!F685)</f>
        <v>0</v>
      </c>
      <c r="I684">
        <f>A684*N(DATA!G685)</f>
        <v>0</v>
      </c>
      <c r="J684">
        <f>A684*N(DATA!H685)</f>
        <v>0</v>
      </c>
      <c r="K684">
        <f t="shared" si="97"/>
        <v>0</v>
      </c>
      <c r="L684">
        <f t="shared" si="98"/>
        <v>0</v>
      </c>
      <c r="M684">
        <f t="shared" si="99"/>
        <v>0</v>
      </c>
      <c r="N684">
        <f t="shared" si="95"/>
        <v>0</v>
      </c>
      <c r="O684">
        <f t="shared" si="100"/>
        <v>0</v>
      </c>
      <c r="P684">
        <f t="shared" si="101"/>
        <v>0</v>
      </c>
      <c r="Q684">
        <f t="shared" si="102"/>
        <v>0</v>
      </c>
      <c r="R684" t="str">
        <f t="shared" si="103"/>
        <v/>
      </c>
    </row>
    <row r="685" spans="1:18" x14ac:dyDescent="0.35">
      <c r="A685">
        <f>IF(AND(DATA!A686&lt;&gt;"",TRIM(DATA!D686)&lt;&gt;""),1,0)</f>
        <v>0</v>
      </c>
      <c r="B685" t="str">
        <f>IF(A685=1,DATA!A686,"")</f>
        <v/>
      </c>
      <c r="C685" t="str">
        <f>IF(A685=1,TRIM(DATA!B686),"")</f>
        <v/>
      </c>
      <c r="D685" t="str">
        <f>IF(A685=1,TRIM(DATA!C686),"")</f>
        <v/>
      </c>
      <c r="E685" t="str">
        <f>IF(A685=1,TRIM(DATA!D686),"")</f>
        <v/>
      </c>
      <c r="F685" t="str">
        <f t="shared" si="96"/>
        <v/>
      </c>
      <c r="G685">
        <f>A685*N(DATA!E686)</f>
        <v>0</v>
      </c>
      <c r="H685">
        <f>A685*N(DATA!F686)</f>
        <v>0</v>
      </c>
      <c r="I685">
        <f>A685*N(DATA!G686)</f>
        <v>0</v>
      </c>
      <c r="J685">
        <f>A685*N(DATA!H686)</f>
        <v>0</v>
      </c>
      <c r="K685">
        <f t="shared" si="97"/>
        <v>0</v>
      </c>
      <c r="L685">
        <f t="shared" si="98"/>
        <v>0</v>
      </c>
      <c r="M685">
        <f t="shared" si="99"/>
        <v>0</v>
      </c>
      <c r="N685">
        <f t="shared" si="95"/>
        <v>0</v>
      </c>
      <c r="O685">
        <f t="shared" si="100"/>
        <v>0</v>
      </c>
      <c r="P685">
        <f t="shared" si="101"/>
        <v>0</v>
      </c>
      <c r="Q685">
        <f t="shared" si="102"/>
        <v>0</v>
      </c>
      <c r="R685" t="str">
        <f t="shared" si="103"/>
        <v/>
      </c>
    </row>
    <row r="686" spans="1:18" x14ac:dyDescent="0.35">
      <c r="A686">
        <f>IF(AND(DATA!A687&lt;&gt;"",TRIM(DATA!D687)&lt;&gt;""),1,0)</f>
        <v>0</v>
      </c>
      <c r="B686" t="str">
        <f>IF(A686=1,DATA!A687,"")</f>
        <v/>
      </c>
      <c r="C686" t="str">
        <f>IF(A686=1,TRIM(DATA!B687),"")</f>
        <v/>
      </c>
      <c r="D686" t="str">
        <f>IF(A686=1,TRIM(DATA!C687),"")</f>
        <v/>
      </c>
      <c r="E686" t="str">
        <f>IF(A686=1,TRIM(DATA!D687),"")</f>
        <v/>
      </c>
      <c r="F686" t="str">
        <f t="shared" si="96"/>
        <v/>
      </c>
      <c r="G686">
        <f>A686*N(DATA!E687)</f>
        <v>0</v>
      </c>
      <c r="H686">
        <f>A686*N(DATA!F687)</f>
        <v>0</v>
      </c>
      <c r="I686">
        <f>A686*N(DATA!G687)</f>
        <v>0</v>
      </c>
      <c r="J686">
        <f>A686*N(DATA!H687)</f>
        <v>0</v>
      </c>
      <c r="K686">
        <f t="shared" si="97"/>
        <v>0</v>
      </c>
      <c r="L686">
        <f t="shared" si="98"/>
        <v>0</v>
      </c>
      <c r="M686">
        <f t="shared" si="99"/>
        <v>0</v>
      </c>
      <c r="N686">
        <f t="shared" si="95"/>
        <v>0</v>
      </c>
      <c r="O686">
        <f t="shared" si="100"/>
        <v>0</v>
      </c>
      <c r="P686">
        <f t="shared" si="101"/>
        <v>0</v>
      </c>
      <c r="Q686">
        <f t="shared" si="102"/>
        <v>0</v>
      </c>
      <c r="R686" t="str">
        <f t="shared" si="103"/>
        <v/>
      </c>
    </row>
    <row r="687" spans="1:18" x14ac:dyDescent="0.35">
      <c r="A687">
        <f>IF(AND(DATA!A688&lt;&gt;"",TRIM(DATA!D688)&lt;&gt;""),1,0)</f>
        <v>0</v>
      </c>
      <c r="B687" t="str">
        <f>IF(A687=1,DATA!A688,"")</f>
        <v/>
      </c>
      <c r="C687" t="str">
        <f>IF(A687=1,TRIM(DATA!B688),"")</f>
        <v/>
      </c>
      <c r="D687" t="str">
        <f>IF(A687=1,TRIM(DATA!C688),"")</f>
        <v/>
      </c>
      <c r="E687" t="str">
        <f>IF(A687=1,TRIM(DATA!D688),"")</f>
        <v/>
      </c>
      <c r="F687" t="str">
        <f t="shared" si="96"/>
        <v/>
      </c>
      <c r="G687">
        <f>A687*N(DATA!E688)</f>
        <v>0</v>
      </c>
      <c r="H687">
        <f>A687*N(DATA!F688)</f>
        <v>0</v>
      </c>
      <c r="I687">
        <f>A687*N(DATA!G688)</f>
        <v>0</v>
      </c>
      <c r="J687">
        <f>A687*N(DATA!H688)</f>
        <v>0</v>
      </c>
      <c r="K687">
        <f t="shared" si="97"/>
        <v>0</v>
      </c>
      <c r="L687">
        <f t="shared" si="98"/>
        <v>0</v>
      </c>
      <c r="M687">
        <f t="shared" si="99"/>
        <v>0</v>
      </c>
      <c r="N687">
        <f t="shared" si="95"/>
        <v>0</v>
      </c>
      <c r="O687">
        <f t="shared" si="100"/>
        <v>0</v>
      </c>
      <c r="P687">
        <f t="shared" si="101"/>
        <v>0</v>
      </c>
      <c r="Q687">
        <f t="shared" si="102"/>
        <v>0</v>
      </c>
      <c r="R687" t="str">
        <f t="shared" si="103"/>
        <v/>
      </c>
    </row>
    <row r="688" spans="1:18" x14ac:dyDescent="0.35">
      <c r="A688">
        <f>IF(AND(DATA!A689&lt;&gt;"",TRIM(DATA!D689)&lt;&gt;""),1,0)</f>
        <v>0</v>
      </c>
      <c r="B688" t="str">
        <f>IF(A688=1,DATA!A689,"")</f>
        <v/>
      </c>
      <c r="C688" t="str">
        <f>IF(A688=1,TRIM(DATA!B689),"")</f>
        <v/>
      </c>
      <c r="D688" t="str">
        <f>IF(A688=1,TRIM(DATA!C689),"")</f>
        <v/>
      </c>
      <c r="E688" t="str">
        <f>IF(A688=1,TRIM(DATA!D689),"")</f>
        <v/>
      </c>
      <c r="F688" t="str">
        <f t="shared" si="96"/>
        <v/>
      </c>
      <c r="G688">
        <f>A688*N(DATA!E689)</f>
        <v>0</v>
      </c>
      <c r="H688">
        <f>A688*N(DATA!F689)</f>
        <v>0</v>
      </c>
      <c r="I688">
        <f>A688*N(DATA!G689)</f>
        <v>0</v>
      </c>
      <c r="J688">
        <f>A688*N(DATA!H689)</f>
        <v>0</v>
      </c>
      <c r="K688">
        <f t="shared" si="97"/>
        <v>0</v>
      </c>
      <c r="L688">
        <f t="shared" si="98"/>
        <v>0</v>
      </c>
      <c r="M688">
        <f t="shared" si="99"/>
        <v>0</v>
      </c>
      <c r="N688">
        <f t="shared" si="95"/>
        <v>0</v>
      </c>
      <c r="O688">
        <f t="shared" si="100"/>
        <v>0</v>
      </c>
      <c r="P688">
        <f t="shared" si="101"/>
        <v>0</v>
      </c>
      <c r="Q688">
        <f t="shared" si="102"/>
        <v>0</v>
      </c>
      <c r="R688" t="str">
        <f t="shared" si="103"/>
        <v/>
      </c>
    </row>
    <row r="689" spans="1:18" x14ac:dyDescent="0.35">
      <c r="A689">
        <f>IF(AND(DATA!A690&lt;&gt;"",TRIM(DATA!D690)&lt;&gt;""),1,0)</f>
        <v>0</v>
      </c>
      <c r="B689" t="str">
        <f>IF(A689=1,DATA!A690,"")</f>
        <v/>
      </c>
      <c r="C689" t="str">
        <f>IF(A689=1,TRIM(DATA!B690),"")</f>
        <v/>
      </c>
      <c r="D689" t="str">
        <f>IF(A689=1,TRIM(DATA!C690),"")</f>
        <v/>
      </c>
      <c r="E689" t="str">
        <f>IF(A689=1,TRIM(DATA!D690),"")</f>
        <v/>
      </c>
      <c r="F689" t="str">
        <f t="shared" si="96"/>
        <v/>
      </c>
      <c r="G689">
        <f>A689*N(DATA!E690)</f>
        <v>0</v>
      </c>
      <c r="H689">
        <f>A689*N(DATA!F690)</f>
        <v>0</v>
      </c>
      <c r="I689">
        <f>A689*N(DATA!G690)</f>
        <v>0</v>
      </c>
      <c r="J689">
        <f>A689*N(DATA!H690)</f>
        <v>0</v>
      </c>
      <c r="K689">
        <f t="shared" si="97"/>
        <v>0</v>
      </c>
      <c r="L689">
        <f t="shared" si="98"/>
        <v>0</v>
      </c>
      <c r="M689">
        <f t="shared" si="99"/>
        <v>0</v>
      </c>
      <c r="N689">
        <f t="shared" si="95"/>
        <v>0</v>
      </c>
      <c r="O689">
        <f t="shared" si="100"/>
        <v>0</v>
      </c>
      <c r="P689">
        <f t="shared" si="101"/>
        <v>0</v>
      </c>
      <c r="Q689">
        <f t="shared" si="102"/>
        <v>0</v>
      </c>
      <c r="R689" t="str">
        <f t="shared" si="103"/>
        <v/>
      </c>
    </row>
    <row r="690" spans="1:18" x14ac:dyDescent="0.35">
      <c r="A690">
        <f>IF(AND(DATA!A691&lt;&gt;"",TRIM(DATA!D691)&lt;&gt;""),1,0)</f>
        <v>0</v>
      </c>
      <c r="B690" t="str">
        <f>IF(A690=1,DATA!A691,"")</f>
        <v/>
      </c>
      <c r="C690" t="str">
        <f>IF(A690=1,TRIM(DATA!B691),"")</f>
        <v/>
      </c>
      <c r="D690" t="str">
        <f>IF(A690=1,TRIM(DATA!C691),"")</f>
        <v/>
      </c>
      <c r="E690" t="str">
        <f>IF(A690=1,TRIM(DATA!D691),"")</f>
        <v/>
      </c>
      <c r="F690" t="str">
        <f t="shared" si="96"/>
        <v/>
      </c>
      <c r="G690">
        <f>A690*N(DATA!E691)</f>
        <v>0</v>
      </c>
      <c r="H690">
        <f>A690*N(DATA!F691)</f>
        <v>0</v>
      </c>
      <c r="I690">
        <f>A690*N(DATA!G691)</f>
        <v>0</v>
      </c>
      <c r="J690">
        <f>A690*N(DATA!H691)</f>
        <v>0</v>
      </c>
      <c r="K690">
        <f t="shared" si="97"/>
        <v>0</v>
      </c>
      <c r="L690">
        <f t="shared" si="98"/>
        <v>0</v>
      </c>
      <c r="M690">
        <f t="shared" si="99"/>
        <v>0</v>
      </c>
      <c r="N690">
        <f t="shared" si="95"/>
        <v>0</v>
      </c>
      <c r="O690">
        <f t="shared" si="100"/>
        <v>0</v>
      </c>
      <c r="P690">
        <f t="shared" si="101"/>
        <v>0</v>
      </c>
      <c r="Q690">
        <f t="shared" si="102"/>
        <v>0</v>
      </c>
      <c r="R690" t="str">
        <f t="shared" si="103"/>
        <v/>
      </c>
    </row>
    <row r="691" spans="1:18" x14ac:dyDescent="0.35">
      <c r="A691">
        <f>IF(AND(DATA!A692&lt;&gt;"",TRIM(DATA!D692)&lt;&gt;""),1,0)</f>
        <v>0</v>
      </c>
      <c r="B691" t="str">
        <f>IF(A691=1,DATA!A692,"")</f>
        <v/>
      </c>
      <c r="C691" t="str">
        <f>IF(A691=1,TRIM(DATA!B692),"")</f>
        <v/>
      </c>
      <c r="D691" t="str">
        <f>IF(A691=1,TRIM(DATA!C692),"")</f>
        <v/>
      </c>
      <c r="E691" t="str">
        <f>IF(A691=1,TRIM(DATA!D692),"")</f>
        <v/>
      </c>
      <c r="F691" t="str">
        <f t="shared" si="96"/>
        <v/>
      </c>
      <c r="G691">
        <f>A691*N(DATA!E692)</f>
        <v>0</v>
      </c>
      <c r="H691">
        <f>A691*N(DATA!F692)</f>
        <v>0</v>
      </c>
      <c r="I691">
        <f>A691*N(DATA!G692)</f>
        <v>0</v>
      </c>
      <c r="J691">
        <f>A691*N(DATA!H692)</f>
        <v>0</v>
      </c>
      <c r="K691">
        <f t="shared" si="97"/>
        <v>0</v>
      </c>
      <c r="L691">
        <f t="shared" si="98"/>
        <v>0</v>
      </c>
      <c r="M691">
        <f t="shared" si="99"/>
        <v>0</v>
      </c>
      <c r="N691">
        <f t="shared" si="95"/>
        <v>0</v>
      </c>
      <c r="O691">
        <f t="shared" si="100"/>
        <v>0</v>
      </c>
      <c r="P691">
        <f t="shared" si="101"/>
        <v>0</v>
      </c>
      <c r="Q691">
        <f t="shared" si="102"/>
        <v>0</v>
      </c>
      <c r="R691" t="str">
        <f t="shared" si="103"/>
        <v/>
      </c>
    </row>
    <row r="692" spans="1:18" x14ac:dyDescent="0.35">
      <c r="A692">
        <f>IF(AND(DATA!A693&lt;&gt;"",TRIM(DATA!D693)&lt;&gt;""),1,0)</f>
        <v>0</v>
      </c>
      <c r="B692" t="str">
        <f>IF(A692=1,DATA!A693,"")</f>
        <v/>
      </c>
      <c r="C692" t="str">
        <f>IF(A692=1,TRIM(DATA!B693),"")</f>
        <v/>
      </c>
      <c r="D692" t="str">
        <f>IF(A692=1,TRIM(DATA!C693),"")</f>
        <v/>
      </c>
      <c r="E692" t="str">
        <f>IF(A692=1,TRIM(DATA!D693),"")</f>
        <v/>
      </c>
      <c r="F692" t="str">
        <f t="shared" si="96"/>
        <v/>
      </c>
      <c r="G692">
        <f>A692*N(DATA!E693)</f>
        <v>0</v>
      </c>
      <c r="H692">
        <f>A692*N(DATA!F693)</f>
        <v>0</v>
      </c>
      <c r="I692">
        <f>A692*N(DATA!G693)</f>
        <v>0</v>
      </c>
      <c r="J692">
        <f>A692*N(DATA!H693)</f>
        <v>0</v>
      </c>
      <c r="K692">
        <f t="shared" si="97"/>
        <v>0</v>
      </c>
      <c r="L692">
        <f t="shared" si="98"/>
        <v>0</v>
      </c>
      <c r="M692">
        <f t="shared" si="99"/>
        <v>0</v>
      </c>
      <c r="N692">
        <f t="shared" si="95"/>
        <v>0</v>
      </c>
      <c r="O692">
        <f t="shared" si="100"/>
        <v>0</v>
      </c>
      <c r="P692">
        <f t="shared" si="101"/>
        <v>0</v>
      </c>
      <c r="Q692">
        <f t="shared" si="102"/>
        <v>0</v>
      </c>
      <c r="R692" t="str">
        <f t="shared" si="103"/>
        <v/>
      </c>
    </row>
    <row r="693" spans="1:18" x14ac:dyDescent="0.35">
      <c r="A693">
        <f>IF(AND(DATA!A694&lt;&gt;"",TRIM(DATA!D694)&lt;&gt;""),1,0)</f>
        <v>0</v>
      </c>
      <c r="B693" t="str">
        <f>IF(A693=1,DATA!A694,"")</f>
        <v/>
      </c>
      <c r="C693" t="str">
        <f>IF(A693=1,TRIM(DATA!B694),"")</f>
        <v/>
      </c>
      <c r="D693" t="str">
        <f>IF(A693=1,TRIM(DATA!C694),"")</f>
        <v/>
      </c>
      <c r="E693" t="str">
        <f>IF(A693=1,TRIM(DATA!D694),"")</f>
        <v/>
      </c>
      <c r="F693" t="str">
        <f t="shared" si="96"/>
        <v/>
      </c>
      <c r="G693">
        <f>A693*N(DATA!E694)</f>
        <v>0</v>
      </c>
      <c r="H693">
        <f>A693*N(DATA!F694)</f>
        <v>0</v>
      </c>
      <c r="I693">
        <f>A693*N(DATA!G694)</f>
        <v>0</v>
      </c>
      <c r="J693">
        <f>A693*N(DATA!H694)</f>
        <v>0</v>
      </c>
      <c r="K693">
        <f t="shared" si="97"/>
        <v>0</v>
      </c>
      <c r="L693">
        <f t="shared" si="98"/>
        <v>0</v>
      </c>
      <c r="M693">
        <f t="shared" si="99"/>
        <v>0</v>
      </c>
      <c r="N693">
        <f t="shared" si="95"/>
        <v>0</v>
      </c>
      <c r="O693">
        <f t="shared" si="100"/>
        <v>0</v>
      </c>
      <c r="P693">
        <f t="shared" si="101"/>
        <v>0</v>
      </c>
      <c r="Q693">
        <f t="shared" si="102"/>
        <v>0</v>
      </c>
      <c r="R693" t="str">
        <f t="shared" si="103"/>
        <v/>
      </c>
    </row>
    <row r="694" spans="1:18" x14ac:dyDescent="0.35">
      <c r="A694">
        <f>IF(AND(DATA!A695&lt;&gt;"",TRIM(DATA!D695)&lt;&gt;""),1,0)</f>
        <v>0</v>
      </c>
      <c r="B694" t="str">
        <f>IF(A694=1,DATA!A695,"")</f>
        <v/>
      </c>
      <c r="C694" t="str">
        <f>IF(A694=1,TRIM(DATA!B695),"")</f>
        <v/>
      </c>
      <c r="D694" t="str">
        <f>IF(A694=1,TRIM(DATA!C695),"")</f>
        <v/>
      </c>
      <c r="E694" t="str">
        <f>IF(A694=1,TRIM(DATA!D695),"")</f>
        <v/>
      </c>
      <c r="F694" t="str">
        <f t="shared" si="96"/>
        <v/>
      </c>
      <c r="G694">
        <f>A694*N(DATA!E695)</f>
        <v>0</v>
      </c>
      <c r="H694">
        <f>A694*N(DATA!F695)</f>
        <v>0</v>
      </c>
      <c r="I694">
        <f>A694*N(DATA!G695)</f>
        <v>0</v>
      </c>
      <c r="J694">
        <f>A694*N(DATA!H695)</f>
        <v>0</v>
      </c>
      <c r="K694">
        <f t="shared" si="97"/>
        <v>0</v>
      </c>
      <c r="L694">
        <f t="shared" si="98"/>
        <v>0</v>
      </c>
      <c r="M694">
        <f t="shared" si="99"/>
        <v>0</v>
      </c>
      <c r="N694">
        <f t="shared" si="95"/>
        <v>0</v>
      </c>
      <c r="O694">
        <f t="shared" si="100"/>
        <v>0</v>
      </c>
      <c r="P694">
        <f t="shared" si="101"/>
        <v>0</v>
      </c>
      <c r="Q694">
        <f t="shared" si="102"/>
        <v>0</v>
      </c>
      <c r="R694" t="str">
        <f t="shared" si="103"/>
        <v/>
      </c>
    </row>
    <row r="695" spans="1:18" x14ac:dyDescent="0.35">
      <c r="A695">
        <f>IF(AND(DATA!A696&lt;&gt;"",TRIM(DATA!D696)&lt;&gt;""),1,0)</f>
        <v>0</v>
      </c>
      <c r="B695" t="str">
        <f>IF(A695=1,DATA!A696,"")</f>
        <v/>
      </c>
      <c r="C695" t="str">
        <f>IF(A695=1,TRIM(DATA!B696),"")</f>
        <v/>
      </c>
      <c r="D695" t="str">
        <f>IF(A695=1,TRIM(DATA!C696),"")</f>
        <v/>
      </c>
      <c r="E695" t="str">
        <f>IF(A695=1,TRIM(DATA!D696),"")</f>
        <v/>
      </c>
      <c r="F695" t="str">
        <f t="shared" si="96"/>
        <v/>
      </c>
      <c r="G695">
        <f>A695*N(DATA!E696)</f>
        <v>0</v>
      </c>
      <c r="H695">
        <f>A695*N(DATA!F696)</f>
        <v>0</v>
      </c>
      <c r="I695">
        <f>A695*N(DATA!G696)</f>
        <v>0</v>
      </c>
      <c r="J695">
        <f>A695*N(DATA!H696)</f>
        <v>0</v>
      </c>
      <c r="K695">
        <f t="shared" si="97"/>
        <v>0</v>
      </c>
      <c r="L695">
        <f t="shared" si="98"/>
        <v>0</v>
      </c>
      <c r="M695">
        <f t="shared" si="99"/>
        <v>0</v>
      </c>
      <c r="N695">
        <f t="shared" si="95"/>
        <v>0</v>
      </c>
      <c r="O695">
        <f t="shared" si="100"/>
        <v>0</v>
      </c>
      <c r="P695">
        <f t="shared" si="101"/>
        <v>0</v>
      </c>
      <c r="Q695">
        <f t="shared" si="102"/>
        <v>0</v>
      </c>
      <c r="R695" t="str">
        <f t="shared" si="103"/>
        <v/>
      </c>
    </row>
    <row r="696" spans="1:18" x14ac:dyDescent="0.35">
      <c r="A696">
        <f>IF(AND(DATA!A697&lt;&gt;"",TRIM(DATA!D697)&lt;&gt;""),1,0)</f>
        <v>0</v>
      </c>
      <c r="B696" t="str">
        <f>IF(A696=1,DATA!A697,"")</f>
        <v/>
      </c>
      <c r="C696" t="str">
        <f>IF(A696=1,TRIM(DATA!B697),"")</f>
        <v/>
      </c>
      <c r="D696" t="str">
        <f>IF(A696=1,TRIM(DATA!C697),"")</f>
        <v/>
      </c>
      <c r="E696" t="str">
        <f>IF(A696=1,TRIM(DATA!D697),"")</f>
        <v/>
      </c>
      <c r="F696" t="str">
        <f t="shared" si="96"/>
        <v/>
      </c>
      <c r="G696">
        <f>A696*N(DATA!E697)</f>
        <v>0</v>
      </c>
      <c r="H696">
        <f>A696*N(DATA!F697)</f>
        <v>0</v>
      </c>
      <c r="I696">
        <f>A696*N(DATA!G697)</f>
        <v>0</v>
      </c>
      <c r="J696">
        <f>A696*N(DATA!H697)</f>
        <v>0</v>
      </c>
      <c r="K696">
        <f t="shared" si="97"/>
        <v>0</v>
      </c>
      <c r="L696">
        <f t="shared" si="98"/>
        <v>0</v>
      </c>
      <c r="M696">
        <f t="shared" si="99"/>
        <v>0</v>
      </c>
      <c r="N696">
        <f t="shared" si="95"/>
        <v>0</v>
      </c>
      <c r="O696">
        <f t="shared" si="100"/>
        <v>0</v>
      </c>
      <c r="P696">
        <f t="shared" si="101"/>
        <v>0</v>
      </c>
      <c r="Q696">
        <f t="shared" si="102"/>
        <v>0</v>
      </c>
      <c r="R696" t="str">
        <f t="shared" si="103"/>
        <v/>
      </c>
    </row>
    <row r="697" spans="1:18" x14ac:dyDescent="0.35">
      <c r="A697">
        <f>IF(AND(DATA!A698&lt;&gt;"",TRIM(DATA!D698)&lt;&gt;""),1,0)</f>
        <v>0</v>
      </c>
      <c r="B697" t="str">
        <f>IF(A697=1,DATA!A698,"")</f>
        <v/>
      </c>
      <c r="C697" t="str">
        <f>IF(A697=1,TRIM(DATA!B698),"")</f>
        <v/>
      </c>
      <c r="D697" t="str">
        <f>IF(A697=1,TRIM(DATA!C698),"")</f>
        <v/>
      </c>
      <c r="E697" t="str">
        <f>IF(A697=1,TRIM(DATA!D698),"")</f>
        <v/>
      </c>
      <c r="F697" t="str">
        <f t="shared" si="96"/>
        <v/>
      </c>
      <c r="G697">
        <f>A697*N(DATA!E698)</f>
        <v>0</v>
      </c>
      <c r="H697">
        <f>A697*N(DATA!F698)</f>
        <v>0</v>
      </c>
      <c r="I697">
        <f>A697*N(DATA!G698)</f>
        <v>0</v>
      </c>
      <c r="J697">
        <f>A697*N(DATA!H698)</f>
        <v>0</v>
      </c>
      <c r="K697">
        <f t="shared" si="97"/>
        <v>0</v>
      </c>
      <c r="L697">
        <f t="shared" si="98"/>
        <v>0</v>
      </c>
      <c r="M697">
        <f t="shared" si="99"/>
        <v>0</v>
      </c>
      <c r="N697">
        <f t="shared" si="95"/>
        <v>0</v>
      </c>
      <c r="O697">
        <f t="shared" si="100"/>
        <v>0</v>
      </c>
      <c r="P697">
        <f t="shared" si="101"/>
        <v>0</v>
      </c>
      <c r="Q697">
        <f t="shared" si="102"/>
        <v>0</v>
      </c>
      <c r="R697" t="str">
        <f t="shared" si="103"/>
        <v/>
      </c>
    </row>
    <row r="698" spans="1:18" x14ac:dyDescent="0.35">
      <c r="A698">
        <f>IF(AND(DATA!A699&lt;&gt;"",TRIM(DATA!D699)&lt;&gt;""),1,0)</f>
        <v>0</v>
      </c>
      <c r="B698" t="str">
        <f>IF(A698=1,DATA!A699,"")</f>
        <v/>
      </c>
      <c r="C698" t="str">
        <f>IF(A698=1,TRIM(DATA!B699),"")</f>
        <v/>
      </c>
      <c r="D698" t="str">
        <f>IF(A698=1,TRIM(DATA!C699),"")</f>
        <v/>
      </c>
      <c r="E698" t="str">
        <f>IF(A698=1,TRIM(DATA!D699),"")</f>
        <v/>
      </c>
      <c r="F698" t="str">
        <f t="shared" si="96"/>
        <v/>
      </c>
      <c r="G698">
        <f>A698*N(DATA!E699)</f>
        <v>0</v>
      </c>
      <c r="H698">
        <f>A698*N(DATA!F699)</f>
        <v>0</v>
      </c>
      <c r="I698">
        <f>A698*N(DATA!G699)</f>
        <v>0</v>
      </c>
      <c r="J698">
        <f>A698*N(DATA!H699)</f>
        <v>0</v>
      </c>
      <c r="K698">
        <f t="shared" si="97"/>
        <v>0</v>
      </c>
      <c r="L698">
        <f t="shared" si="98"/>
        <v>0</v>
      </c>
      <c r="M698">
        <f t="shared" si="99"/>
        <v>0</v>
      </c>
      <c r="N698">
        <f t="shared" si="95"/>
        <v>0</v>
      </c>
      <c r="O698">
        <f t="shared" si="100"/>
        <v>0</v>
      </c>
      <c r="P698">
        <f t="shared" si="101"/>
        <v>0</v>
      </c>
      <c r="Q698">
        <f t="shared" si="102"/>
        <v>0</v>
      </c>
      <c r="R698" t="str">
        <f t="shared" si="103"/>
        <v/>
      </c>
    </row>
    <row r="699" spans="1:18" x14ac:dyDescent="0.35">
      <c r="A699">
        <f>IF(AND(DATA!A700&lt;&gt;"",TRIM(DATA!D700)&lt;&gt;""),1,0)</f>
        <v>0</v>
      </c>
      <c r="B699" t="str">
        <f>IF(A699=1,DATA!A700,"")</f>
        <v/>
      </c>
      <c r="C699" t="str">
        <f>IF(A699=1,TRIM(DATA!B700),"")</f>
        <v/>
      </c>
      <c r="D699" t="str">
        <f>IF(A699=1,TRIM(DATA!C700),"")</f>
        <v/>
      </c>
      <c r="E699" t="str">
        <f>IF(A699=1,TRIM(DATA!D700),"")</f>
        <v/>
      </c>
      <c r="F699" t="str">
        <f t="shared" si="96"/>
        <v/>
      </c>
      <c r="G699">
        <f>A699*N(DATA!E700)</f>
        <v>0</v>
      </c>
      <c r="H699">
        <f>A699*N(DATA!F700)</f>
        <v>0</v>
      </c>
      <c r="I699">
        <f>A699*N(DATA!G700)</f>
        <v>0</v>
      </c>
      <c r="J699">
        <f>A699*N(DATA!H700)</f>
        <v>0</v>
      </c>
      <c r="K699">
        <f t="shared" si="97"/>
        <v>0</v>
      </c>
      <c r="L699">
        <f t="shared" si="98"/>
        <v>0</v>
      </c>
      <c r="M699">
        <f t="shared" si="99"/>
        <v>0</v>
      </c>
      <c r="N699">
        <f t="shared" si="95"/>
        <v>0</v>
      </c>
      <c r="O699">
        <f t="shared" si="100"/>
        <v>0</v>
      </c>
      <c r="P699">
        <f t="shared" si="101"/>
        <v>0</v>
      </c>
      <c r="Q699">
        <f t="shared" si="102"/>
        <v>0</v>
      </c>
      <c r="R699" t="str">
        <f t="shared" si="103"/>
        <v/>
      </c>
    </row>
    <row r="700" spans="1:18" x14ac:dyDescent="0.35">
      <c r="A700">
        <f>IF(AND(DATA!A701&lt;&gt;"",TRIM(DATA!D701)&lt;&gt;""),1,0)</f>
        <v>0</v>
      </c>
      <c r="B700" t="str">
        <f>IF(A700=1,DATA!A701,"")</f>
        <v/>
      </c>
      <c r="C700" t="str">
        <f>IF(A700=1,TRIM(DATA!B701),"")</f>
        <v/>
      </c>
      <c r="D700" t="str">
        <f>IF(A700=1,TRIM(DATA!C701),"")</f>
        <v/>
      </c>
      <c r="E700" t="str">
        <f>IF(A700=1,TRIM(DATA!D701),"")</f>
        <v/>
      </c>
      <c r="F700" t="str">
        <f t="shared" si="96"/>
        <v/>
      </c>
      <c r="G700">
        <f>A700*N(DATA!E701)</f>
        <v>0</v>
      </c>
      <c r="H700">
        <f>A700*N(DATA!F701)</f>
        <v>0</v>
      </c>
      <c r="I700">
        <f>A700*N(DATA!G701)</f>
        <v>0</v>
      </c>
      <c r="J700">
        <f>A700*N(DATA!H701)</f>
        <v>0</v>
      </c>
      <c r="K700">
        <f t="shared" si="97"/>
        <v>0</v>
      </c>
      <c r="L700">
        <f t="shared" si="98"/>
        <v>0</v>
      </c>
      <c r="M700">
        <f t="shared" si="99"/>
        <v>0</v>
      </c>
      <c r="N700">
        <f t="shared" si="95"/>
        <v>0</v>
      </c>
      <c r="O700">
        <f t="shared" si="100"/>
        <v>0</v>
      </c>
      <c r="P700">
        <f t="shared" si="101"/>
        <v>0</v>
      </c>
      <c r="Q700">
        <f t="shared" si="102"/>
        <v>0</v>
      </c>
      <c r="R700" t="str">
        <f t="shared" si="103"/>
        <v/>
      </c>
    </row>
    <row r="701" spans="1:18" x14ac:dyDescent="0.35">
      <c r="A701">
        <f>IF(AND(DATA!A702&lt;&gt;"",TRIM(DATA!D702)&lt;&gt;""),1,0)</f>
        <v>0</v>
      </c>
      <c r="B701" t="str">
        <f>IF(A701=1,DATA!A702,"")</f>
        <v/>
      </c>
      <c r="C701" t="str">
        <f>IF(A701=1,TRIM(DATA!B702),"")</f>
        <v/>
      </c>
      <c r="D701" t="str">
        <f>IF(A701=1,TRIM(DATA!C702),"")</f>
        <v/>
      </c>
      <c r="E701" t="str">
        <f>IF(A701=1,TRIM(DATA!D702),"")</f>
        <v/>
      </c>
      <c r="F701" t="str">
        <f t="shared" si="96"/>
        <v/>
      </c>
      <c r="G701">
        <f>A701*N(DATA!E702)</f>
        <v>0</v>
      </c>
      <c r="H701">
        <f>A701*N(DATA!F702)</f>
        <v>0</v>
      </c>
      <c r="I701">
        <f>A701*N(DATA!G702)</f>
        <v>0</v>
      </c>
      <c r="J701">
        <f>A701*N(DATA!H702)</f>
        <v>0</v>
      </c>
      <c r="K701">
        <f t="shared" si="97"/>
        <v>0</v>
      </c>
      <c r="L701">
        <f t="shared" si="98"/>
        <v>0</v>
      </c>
      <c r="M701">
        <f t="shared" si="99"/>
        <v>0</v>
      </c>
      <c r="N701">
        <f t="shared" si="95"/>
        <v>0</v>
      </c>
      <c r="O701">
        <f t="shared" si="100"/>
        <v>0</v>
      </c>
      <c r="P701">
        <f t="shared" si="101"/>
        <v>0</v>
      </c>
      <c r="Q701">
        <f t="shared" si="102"/>
        <v>0</v>
      </c>
      <c r="R701" t="str">
        <f t="shared" si="103"/>
        <v/>
      </c>
    </row>
    <row r="702" spans="1:18" x14ac:dyDescent="0.35">
      <c r="A702">
        <f>IF(AND(DATA!A703&lt;&gt;"",TRIM(DATA!D703)&lt;&gt;""),1,0)</f>
        <v>0</v>
      </c>
      <c r="B702" t="str">
        <f>IF(A702=1,DATA!A703,"")</f>
        <v/>
      </c>
      <c r="C702" t="str">
        <f>IF(A702=1,TRIM(DATA!B703),"")</f>
        <v/>
      </c>
      <c r="D702" t="str">
        <f>IF(A702=1,TRIM(DATA!C703),"")</f>
        <v/>
      </c>
      <c r="E702" t="str">
        <f>IF(A702=1,TRIM(DATA!D703),"")</f>
        <v/>
      </c>
      <c r="F702" t="str">
        <f t="shared" si="96"/>
        <v/>
      </c>
      <c r="G702">
        <f>A702*N(DATA!E703)</f>
        <v>0</v>
      </c>
      <c r="H702">
        <f>A702*N(DATA!F703)</f>
        <v>0</v>
      </c>
      <c r="I702">
        <f>A702*N(DATA!G703)</f>
        <v>0</v>
      </c>
      <c r="J702">
        <f>A702*N(DATA!H703)</f>
        <v>0</v>
      </c>
      <c r="K702">
        <f t="shared" si="97"/>
        <v>0</v>
      </c>
      <c r="L702">
        <f t="shared" si="98"/>
        <v>0</v>
      </c>
      <c r="M702">
        <f t="shared" si="99"/>
        <v>0</v>
      </c>
      <c r="N702">
        <f t="shared" si="95"/>
        <v>0</v>
      </c>
      <c r="O702">
        <f t="shared" si="100"/>
        <v>0</v>
      </c>
      <c r="P702">
        <f t="shared" si="101"/>
        <v>0</v>
      </c>
      <c r="Q702">
        <f t="shared" si="102"/>
        <v>0</v>
      </c>
      <c r="R702" t="str">
        <f t="shared" si="103"/>
        <v/>
      </c>
    </row>
    <row r="703" spans="1:18" x14ac:dyDescent="0.35">
      <c r="A703">
        <f>IF(AND(DATA!A704&lt;&gt;"",TRIM(DATA!D704)&lt;&gt;""),1,0)</f>
        <v>0</v>
      </c>
      <c r="B703" t="str">
        <f>IF(A703=1,DATA!A704,"")</f>
        <v/>
      </c>
      <c r="C703" t="str">
        <f>IF(A703=1,TRIM(DATA!B704),"")</f>
        <v/>
      </c>
      <c r="D703" t="str">
        <f>IF(A703=1,TRIM(DATA!C704),"")</f>
        <v/>
      </c>
      <c r="E703" t="str">
        <f>IF(A703=1,TRIM(DATA!D704),"")</f>
        <v/>
      </c>
      <c r="F703" t="str">
        <f t="shared" si="96"/>
        <v/>
      </c>
      <c r="G703">
        <f>A703*N(DATA!E704)</f>
        <v>0</v>
      </c>
      <c r="H703">
        <f>A703*N(DATA!F704)</f>
        <v>0</v>
      </c>
      <c r="I703">
        <f>A703*N(DATA!G704)</f>
        <v>0</v>
      </c>
      <c r="J703">
        <f>A703*N(DATA!H704)</f>
        <v>0</v>
      </c>
      <c r="K703">
        <f t="shared" si="97"/>
        <v>0</v>
      </c>
      <c r="L703">
        <f t="shared" si="98"/>
        <v>0</v>
      </c>
      <c r="M703">
        <f t="shared" si="99"/>
        <v>0</v>
      </c>
      <c r="N703">
        <f t="shared" si="95"/>
        <v>0</v>
      </c>
      <c r="O703">
        <f t="shared" si="100"/>
        <v>0</v>
      </c>
      <c r="P703">
        <f t="shared" si="101"/>
        <v>0</v>
      </c>
      <c r="Q703">
        <f t="shared" si="102"/>
        <v>0</v>
      </c>
      <c r="R703" t="str">
        <f t="shared" si="103"/>
        <v/>
      </c>
    </row>
    <row r="704" spans="1:18" x14ac:dyDescent="0.35">
      <c r="A704">
        <f>IF(AND(DATA!A705&lt;&gt;"",TRIM(DATA!D705)&lt;&gt;""),1,0)</f>
        <v>0</v>
      </c>
      <c r="B704" t="str">
        <f>IF(A704=1,DATA!A705,"")</f>
        <v/>
      </c>
      <c r="C704" t="str">
        <f>IF(A704=1,TRIM(DATA!B705),"")</f>
        <v/>
      </c>
      <c r="D704" t="str">
        <f>IF(A704=1,TRIM(DATA!C705),"")</f>
        <v/>
      </c>
      <c r="E704" t="str">
        <f>IF(A704=1,TRIM(DATA!D705),"")</f>
        <v/>
      </c>
      <c r="F704" t="str">
        <f t="shared" si="96"/>
        <v/>
      </c>
      <c r="G704">
        <f>A704*N(DATA!E705)</f>
        <v>0</v>
      </c>
      <c r="H704">
        <f>A704*N(DATA!F705)</f>
        <v>0</v>
      </c>
      <c r="I704">
        <f>A704*N(DATA!G705)</f>
        <v>0</v>
      </c>
      <c r="J704">
        <f>A704*N(DATA!H705)</f>
        <v>0</v>
      </c>
      <c r="K704">
        <f t="shared" si="97"/>
        <v>0</v>
      </c>
      <c r="L704">
        <f t="shared" si="98"/>
        <v>0</v>
      </c>
      <c r="M704">
        <f t="shared" si="99"/>
        <v>0</v>
      </c>
      <c r="N704">
        <f t="shared" si="95"/>
        <v>0</v>
      </c>
      <c r="O704">
        <f t="shared" si="100"/>
        <v>0</v>
      </c>
      <c r="P704">
        <f t="shared" si="101"/>
        <v>0</v>
      </c>
      <c r="Q704">
        <f t="shared" si="102"/>
        <v>0</v>
      </c>
      <c r="R704" t="str">
        <f t="shared" si="103"/>
        <v/>
      </c>
    </row>
    <row r="705" spans="1:18" x14ac:dyDescent="0.35">
      <c r="A705">
        <f>IF(AND(DATA!A706&lt;&gt;"",TRIM(DATA!D706)&lt;&gt;""),1,0)</f>
        <v>0</v>
      </c>
      <c r="B705" t="str">
        <f>IF(A705=1,DATA!A706,"")</f>
        <v/>
      </c>
      <c r="C705" t="str">
        <f>IF(A705=1,TRIM(DATA!B706),"")</f>
        <v/>
      </c>
      <c r="D705" t="str">
        <f>IF(A705=1,TRIM(DATA!C706),"")</f>
        <v/>
      </c>
      <c r="E705" t="str">
        <f>IF(A705=1,TRIM(DATA!D706),"")</f>
        <v/>
      </c>
      <c r="F705" t="str">
        <f t="shared" si="96"/>
        <v/>
      </c>
      <c r="G705">
        <f>A705*N(DATA!E706)</f>
        <v>0</v>
      </c>
      <c r="H705">
        <f>A705*N(DATA!F706)</f>
        <v>0</v>
      </c>
      <c r="I705">
        <f>A705*N(DATA!G706)</f>
        <v>0</v>
      </c>
      <c r="J705">
        <f>A705*N(DATA!H706)</f>
        <v>0</v>
      </c>
      <c r="K705">
        <f t="shared" si="97"/>
        <v>0</v>
      </c>
      <c r="L705">
        <f t="shared" si="98"/>
        <v>0</v>
      </c>
      <c r="M705">
        <f t="shared" si="99"/>
        <v>0</v>
      </c>
      <c r="N705">
        <f t="shared" si="95"/>
        <v>0</v>
      </c>
      <c r="O705">
        <f t="shared" si="100"/>
        <v>0</v>
      </c>
      <c r="P705">
        <f t="shared" si="101"/>
        <v>0</v>
      </c>
      <c r="Q705">
        <f t="shared" si="102"/>
        <v>0</v>
      </c>
      <c r="R705" t="str">
        <f t="shared" si="103"/>
        <v/>
      </c>
    </row>
    <row r="706" spans="1:18" x14ac:dyDescent="0.35">
      <c r="A706">
        <f>IF(AND(DATA!A707&lt;&gt;"",TRIM(DATA!D707)&lt;&gt;""),1,0)</f>
        <v>0</v>
      </c>
      <c r="B706" t="str">
        <f>IF(A706=1,DATA!A707,"")</f>
        <v/>
      </c>
      <c r="C706" t="str">
        <f>IF(A706=1,TRIM(DATA!B707),"")</f>
        <v/>
      </c>
      <c r="D706" t="str">
        <f>IF(A706=1,TRIM(DATA!C707),"")</f>
        <v/>
      </c>
      <c r="E706" t="str">
        <f>IF(A706=1,TRIM(DATA!D707),"")</f>
        <v/>
      </c>
      <c r="F706" t="str">
        <f t="shared" si="96"/>
        <v/>
      </c>
      <c r="G706">
        <f>A706*N(DATA!E707)</f>
        <v>0</v>
      </c>
      <c r="H706">
        <f>A706*N(DATA!F707)</f>
        <v>0</v>
      </c>
      <c r="I706">
        <f>A706*N(DATA!G707)</f>
        <v>0</v>
      </c>
      <c r="J706">
        <f>A706*N(DATA!H707)</f>
        <v>0</v>
      </c>
      <c r="K706">
        <f t="shared" si="97"/>
        <v>0</v>
      </c>
      <c r="L706">
        <f t="shared" si="98"/>
        <v>0</v>
      </c>
      <c r="M706">
        <f t="shared" si="99"/>
        <v>0</v>
      </c>
      <c r="N706">
        <f t="shared" ref="N706:N769" si="104">A706*IF(F706="EVET",--prm_KKTC,1)*OR(prm_Duzey="Tümü",C706=prm_Duzey)*OR(prm_Fak="Tümü",D706=prm_Fak)*OR(prm_Prog="Tümü",E706=prm_Prog)</f>
        <v>0</v>
      </c>
      <c r="O706">
        <f t="shared" si="100"/>
        <v>0</v>
      </c>
      <c r="P706">
        <f t="shared" si="101"/>
        <v>0</v>
      </c>
      <c r="Q706">
        <f t="shared" si="102"/>
        <v>0</v>
      </c>
      <c r="R706" t="str">
        <f t="shared" si="103"/>
        <v/>
      </c>
    </row>
    <row r="707" spans="1:18" x14ac:dyDescent="0.35">
      <c r="A707">
        <f>IF(AND(DATA!A708&lt;&gt;"",TRIM(DATA!D708)&lt;&gt;""),1,0)</f>
        <v>0</v>
      </c>
      <c r="B707" t="str">
        <f>IF(A707=1,DATA!A708,"")</f>
        <v/>
      </c>
      <c r="C707" t="str">
        <f>IF(A707=1,TRIM(DATA!B708),"")</f>
        <v/>
      </c>
      <c r="D707" t="str">
        <f>IF(A707=1,TRIM(DATA!C708),"")</f>
        <v/>
      </c>
      <c r="E707" t="str">
        <f>IF(A707=1,TRIM(DATA!D708),"")</f>
        <v/>
      </c>
      <c r="F707" t="str">
        <f t="shared" ref="F707:F770" si="105">IF(A707=1,IF(ISNUMBER(SEARCH("KKTC Uyruklu",E707)),"EVET","HAYIR"),"")</f>
        <v/>
      </c>
      <c r="G707">
        <f>A707*N(DATA!E708)</f>
        <v>0</v>
      </c>
      <c r="H707">
        <f>A707*N(DATA!F708)</f>
        <v>0</v>
      </c>
      <c r="I707">
        <f>A707*N(DATA!G708)</f>
        <v>0</v>
      </c>
      <c r="J707">
        <f>A707*N(DATA!H708)</f>
        <v>0</v>
      </c>
      <c r="K707">
        <f t="shared" ref="K707:K770" si="106">G707+I707</f>
        <v>0</v>
      </c>
      <c r="L707">
        <f t="shared" ref="L707:L770" si="107">H707+J707</f>
        <v>0</v>
      </c>
      <c r="M707">
        <f t="shared" ref="M707:M770" si="108">MAX(0,K707-L707)</f>
        <v>0</v>
      </c>
      <c r="N707">
        <f t="shared" si="104"/>
        <v>0</v>
      </c>
      <c r="O707">
        <f t="shared" ref="O707:O770" si="109">N707*(K707&gt;0)*(L707&gt;=K707)</f>
        <v>0</v>
      </c>
      <c r="P707">
        <f t="shared" ref="P707:P770" si="110">N707*(K707&gt;0)*(L707=0)</f>
        <v>0</v>
      </c>
      <c r="Q707">
        <f t="shared" ref="Q707:Q770" si="111">N707*(F707="EVET")</f>
        <v>0</v>
      </c>
      <c r="R707" t="str">
        <f t="shared" ref="R707:R770" si="112">IF(D707="","",SUBSTITUTE(SUBSTITUTE(SUBSTITUTE(SUBSTITUTE(SUBSTITUTE(SUBSTITUTE(D707,"İKTİSADİ VE İDARİ BİLİMLER FAKÜLTESİ","İİBF"),"ORGANİZE SANAYİ BÖLGESİ","OSB"),"MESLEK YÜKSEKOKULU","MYO"),"UYGULAMALI BİLİMLER","UB"),"FAKÜLTESİ","FAK."),"YÜKSEKOKULU","YO"))</f>
        <v/>
      </c>
    </row>
    <row r="708" spans="1:18" x14ac:dyDescent="0.35">
      <c r="A708">
        <f>IF(AND(DATA!A709&lt;&gt;"",TRIM(DATA!D709)&lt;&gt;""),1,0)</f>
        <v>0</v>
      </c>
      <c r="B708" t="str">
        <f>IF(A708=1,DATA!A709,"")</f>
        <v/>
      </c>
      <c r="C708" t="str">
        <f>IF(A708=1,TRIM(DATA!B709),"")</f>
        <v/>
      </c>
      <c r="D708" t="str">
        <f>IF(A708=1,TRIM(DATA!C709),"")</f>
        <v/>
      </c>
      <c r="E708" t="str">
        <f>IF(A708=1,TRIM(DATA!D709),"")</f>
        <v/>
      </c>
      <c r="F708" t="str">
        <f t="shared" si="105"/>
        <v/>
      </c>
      <c r="G708">
        <f>A708*N(DATA!E709)</f>
        <v>0</v>
      </c>
      <c r="H708">
        <f>A708*N(DATA!F709)</f>
        <v>0</v>
      </c>
      <c r="I708">
        <f>A708*N(DATA!G709)</f>
        <v>0</v>
      </c>
      <c r="J708">
        <f>A708*N(DATA!H709)</f>
        <v>0</v>
      </c>
      <c r="K708">
        <f t="shared" si="106"/>
        <v>0</v>
      </c>
      <c r="L708">
        <f t="shared" si="107"/>
        <v>0</v>
      </c>
      <c r="M708">
        <f t="shared" si="108"/>
        <v>0</v>
      </c>
      <c r="N708">
        <f t="shared" si="104"/>
        <v>0</v>
      </c>
      <c r="O708">
        <f t="shared" si="109"/>
        <v>0</v>
      </c>
      <c r="P708">
        <f t="shared" si="110"/>
        <v>0</v>
      </c>
      <c r="Q708">
        <f t="shared" si="111"/>
        <v>0</v>
      </c>
      <c r="R708" t="str">
        <f t="shared" si="112"/>
        <v/>
      </c>
    </row>
    <row r="709" spans="1:18" x14ac:dyDescent="0.35">
      <c r="A709">
        <f>IF(AND(DATA!A710&lt;&gt;"",TRIM(DATA!D710)&lt;&gt;""),1,0)</f>
        <v>0</v>
      </c>
      <c r="B709" t="str">
        <f>IF(A709=1,DATA!A710,"")</f>
        <v/>
      </c>
      <c r="C709" t="str">
        <f>IF(A709=1,TRIM(DATA!B710),"")</f>
        <v/>
      </c>
      <c r="D709" t="str">
        <f>IF(A709=1,TRIM(DATA!C710),"")</f>
        <v/>
      </c>
      <c r="E709" t="str">
        <f>IF(A709=1,TRIM(DATA!D710),"")</f>
        <v/>
      </c>
      <c r="F709" t="str">
        <f t="shared" si="105"/>
        <v/>
      </c>
      <c r="G709">
        <f>A709*N(DATA!E710)</f>
        <v>0</v>
      </c>
      <c r="H709">
        <f>A709*N(DATA!F710)</f>
        <v>0</v>
      </c>
      <c r="I709">
        <f>A709*N(DATA!G710)</f>
        <v>0</v>
      </c>
      <c r="J709">
        <f>A709*N(DATA!H710)</f>
        <v>0</v>
      </c>
      <c r="K709">
        <f t="shared" si="106"/>
        <v>0</v>
      </c>
      <c r="L709">
        <f t="shared" si="107"/>
        <v>0</v>
      </c>
      <c r="M709">
        <f t="shared" si="108"/>
        <v>0</v>
      </c>
      <c r="N709">
        <f t="shared" si="104"/>
        <v>0</v>
      </c>
      <c r="O709">
        <f t="shared" si="109"/>
        <v>0</v>
      </c>
      <c r="P709">
        <f t="shared" si="110"/>
        <v>0</v>
      </c>
      <c r="Q709">
        <f t="shared" si="111"/>
        <v>0</v>
      </c>
      <c r="R709" t="str">
        <f t="shared" si="112"/>
        <v/>
      </c>
    </row>
    <row r="710" spans="1:18" x14ac:dyDescent="0.35">
      <c r="A710">
        <f>IF(AND(DATA!A711&lt;&gt;"",TRIM(DATA!D711)&lt;&gt;""),1,0)</f>
        <v>0</v>
      </c>
      <c r="B710" t="str">
        <f>IF(A710=1,DATA!A711,"")</f>
        <v/>
      </c>
      <c r="C710" t="str">
        <f>IF(A710=1,TRIM(DATA!B711),"")</f>
        <v/>
      </c>
      <c r="D710" t="str">
        <f>IF(A710=1,TRIM(DATA!C711),"")</f>
        <v/>
      </c>
      <c r="E710" t="str">
        <f>IF(A710=1,TRIM(DATA!D711),"")</f>
        <v/>
      </c>
      <c r="F710" t="str">
        <f t="shared" si="105"/>
        <v/>
      </c>
      <c r="G710">
        <f>A710*N(DATA!E711)</f>
        <v>0</v>
      </c>
      <c r="H710">
        <f>A710*N(DATA!F711)</f>
        <v>0</v>
      </c>
      <c r="I710">
        <f>A710*N(DATA!G711)</f>
        <v>0</v>
      </c>
      <c r="J710">
        <f>A710*N(DATA!H711)</f>
        <v>0</v>
      </c>
      <c r="K710">
        <f t="shared" si="106"/>
        <v>0</v>
      </c>
      <c r="L710">
        <f t="shared" si="107"/>
        <v>0</v>
      </c>
      <c r="M710">
        <f t="shared" si="108"/>
        <v>0</v>
      </c>
      <c r="N710">
        <f t="shared" si="104"/>
        <v>0</v>
      </c>
      <c r="O710">
        <f t="shared" si="109"/>
        <v>0</v>
      </c>
      <c r="P710">
        <f t="shared" si="110"/>
        <v>0</v>
      </c>
      <c r="Q710">
        <f t="shared" si="111"/>
        <v>0</v>
      </c>
      <c r="R710" t="str">
        <f t="shared" si="112"/>
        <v/>
      </c>
    </row>
    <row r="711" spans="1:18" x14ac:dyDescent="0.35">
      <c r="A711">
        <f>IF(AND(DATA!A712&lt;&gt;"",TRIM(DATA!D712)&lt;&gt;""),1,0)</f>
        <v>0</v>
      </c>
      <c r="B711" t="str">
        <f>IF(A711=1,DATA!A712,"")</f>
        <v/>
      </c>
      <c r="C711" t="str">
        <f>IF(A711=1,TRIM(DATA!B712),"")</f>
        <v/>
      </c>
      <c r="D711" t="str">
        <f>IF(A711=1,TRIM(DATA!C712),"")</f>
        <v/>
      </c>
      <c r="E711" t="str">
        <f>IF(A711=1,TRIM(DATA!D712),"")</f>
        <v/>
      </c>
      <c r="F711" t="str">
        <f t="shared" si="105"/>
        <v/>
      </c>
      <c r="G711">
        <f>A711*N(DATA!E712)</f>
        <v>0</v>
      </c>
      <c r="H711">
        <f>A711*N(DATA!F712)</f>
        <v>0</v>
      </c>
      <c r="I711">
        <f>A711*N(DATA!G712)</f>
        <v>0</v>
      </c>
      <c r="J711">
        <f>A711*N(DATA!H712)</f>
        <v>0</v>
      </c>
      <c r="K711">
        <f t="shared" si="106"/>
        <v>0</v>
      </c>
      <c r="L711">
        <f t="shared" si="107"/>
        <v>0</v>
      </c>
      <c r="M711">
        <f t="shared" si="108"/>
        <v>0</v>
      </c>
      <c r="N711">
        <f t="shared" si="104"/>
        <v>0</v>
      </c>
      <c r="O711">
        <f t="shared" si="109"/>
        <v>0</v>
      </c>
      <c r="P711">
        <f t="shared" si="110"/>
        <v>0</v>
      </c>
      <c r="Q711">
        <f t="shared" si="111"/>
        <v>0</v>
      </c>
      <c r="R711" t="str">
        <f t="shared" si="112"/>
        <v/>
      </c>
    </row>
    <row r="712" spans="1:18" x14ac:dyDescent="0.35">
      <c r="A712">
        <f>IF(AND(DATA!A713&lt;&gt;"",TRIM(DATA!D713)&lt;&gt;""),1,0)</f>
        <v>0</v>
      </c>
      <c r="B712" t="str">
        <f>IF(A712=1,DATA!A713,"")</f>
        <v/>
      </c>
      <c r="C712" t="str">
        <f>IF(A712=1,TRIM(DATA!B713),"")</f>
        <v/>
      </c>
      <c r="D712" t="str">
        <f>IF(A712=1,TRIM(DATA!C713),"")</f>
        <v/>
      </c>
      <c r="E712" t="str">
        <f>IF(A712=1,TRIM(DATA!D713),"")</f>
        <v/>
      </c>
      <c r="F712" t="str">
        <f t="shared" si="105"/>
        <v/>
      </c>
      <c r="G712">
        <f>A712*N(DATA!E713)</f>
        <v>0</v>
      </c>
      <c r="H712">
        <f>A712*N(DATA!F713)</f>
        <v>0</v>
      </c>
      <c r="I712">
        <f>A712*N(DATA!G713)</f>
        <v>0</v>
      </c>
      <c r="J712">
        <f>A712*N(DATA!H713)</f>
        <v>0</v>
      </c>
      <c r="K712">
        <f t="shared" si="106"/>
        <v>0</v>
      </c>
      <c r="L712">
        <f t="shared" si="107"/>
        <v>0</v>
      </c>
      <c r="M712">
        <f t="shared" si="108"/>
        <v>0</v>
      </c>
      <c r="N712">
        <f t="shared" si="104"/>
        <v>0</v>
      </c>
      <c r="O712">
        <f t="shared" si="109"/>
        <v>0</v>
      </c>
      <c r="P712">
        <f t="shared" si="110"/>
        <v>0</v>
      </c>
      <c r="Q712">
        <f t="shared" si="111"/>
        <v>0</v>
      </c>
      <c r="R712" t="str">
        <f t="shared" si="112"/>
        <v/>
      </c>
    </row>
    <row r="713" spans="1:18" x14ac:dyDescent="0.35">
      <c r="A713">
        <f>IF(AND(DATA!A714&lt;&gt;"",TRIM(DATA!D714)&lt;&gt;""),1,0)</f>
        <v>0</v>
      </c>
      <c r="B713" t="str">
        <f>IF(A713=1,DATA!A714,"")</f>
        <v/>
      </c>
      <c r="C713" t="str">
        <f>IF(A713=1,TRIM(DATA!B714),"")</f>
        <v/>
      </c>
      <c r="D713" t="str">
        <f>IF(A713=1,TRIM(DATA!C714),"")</f>
        <v/>
      </c>
      <c r="E713" t="str">
        <f>IF(A713=1,TRIM(DATA!D714),"")</f>
        <v/>
      </c>
      <c r="F713" t="str">
        <f t="shared" si="105"/>
        <v/>
      </c>
      <c r="G713">
        <f>A713*N(DATA!E714)</f>
        <v>0</v>
      </c>
      <c r="H713">
        <f>A713*N(DATA!F714)</f>
        <v>0</v>
      </c>
      <c r="I713">
        <f>A713*N(DATA!G714)</f>
        <v>0</v>
      </c>
      <c r="J713">
        <f>A713*N(DATA!H714)</f>
        <v>0</v>
      </c>
      <c r="K713">
        <f t="shared" si="106"/>
        <v>0</v>
      </c>
      <c r="L713">
        <f t="shared" si="107"/>
        <v>0</v>
      </c>
      <c r="M713">
        <f t="shared" si="108"/>
        <v>0</v>
      </c>
      <c r="N713">
        <f t="shared" si="104"/>
        <v>0</v>
      </c>
      <c r="O713">
        <f t="shared" si="109"/>
        <v>0</v>
      </c>
      <c r="P713">
        <f t="shared" si="110"/>
        <v>0</v>
      </c>
      <c r="Q713">
        <f t="shared" si="111"/>
        <v>0</v>
      </c>
      <c r="R713" t="str">
        <f t="shared" si="112"/>
        <v/>
      </c>
    </row>
    <row r="714" spans="1:18" x14ac:dyDescent="0.35">
      <c r="A714">
        <f>IF(AND(DATA!A715&lt;&gt;"",TRIM(DATA!D715)&lt;&gt;""),1,0)</f>
        <v>0</v>
      </c>
      <c r="B714" t="str">
        <f>IF(A714=1,DATA!A715,"")</f>
        <v/>
      </c>
      <c r="C714" t="str">
        <f>IF(A714=1,TRIM(DATA!B715),"")</f>
        <v/>
      </c>
      <c r="D714" t="str">
        <f>IF(A714=1,TRIM(DATA!C715),"")</f>
        <v/>
      </c>
      <c r="E714" t="str">
        <f>IF(A714=1,TRIM(DATA!D715),"")</f>
        <v/>
      </c>
      <c r="F714" t="str">
        <f t="shared" si="105"/>
        <v/>
      </c>
      <c r="G714">
        <f>A714*N(DATA!E715)</f>
        <v>0</v>
      </c>
      <c r="H714">
        <f>A714*N(DATA!F715)</f>
        <v>0</v>
      </c>
      <c r="I714">
        <f>A714*N(DATA!G715)</f>
        <v>0</v>
      </c>
      <c r="J714">
        <f>A714*N(DATA!H715)</f>
        <v>0</v>
      </c>
      <c r="K714">
        <f t="shared" si="106"/>
        <v>0</v>
      </c>
      <c r="L714">
        <f t="shared" si="107"/>
        <v>0</v>
      </c>
      <c r="M714">
        <f t="shared" si="108"/>
        <v>0</v>
      </c>
      <c r="N714">
        <f t="shared" si="104"/>
        <v>0</v>
      </c>
      <c r="O714">
        <f t="shared" si="109"/>
        <v>0</v>
      </c>
      <c r="P714">
        <f t="shared" si="110"/>
        <v>0</v>
      </c>
      <c r="Q714">
        <f t="shared" si="111"/>
        <v>0</v>
      </c>
      <c r="R714" t="str">
        <f t="shared" si="112"/>
        <v/>
      </c>
    </row>
    <row r="715" spans="1:18" x14ac:dyDescent="0.35">
      <c r="A715">
        <f>IF(AND(DATA!A716&lt;&gt;"",TRIM(DATA!D716)&lt;&gt;""),1,0)</f>
        <v>0</v>
      </c>
      <c r="B715" t="str">
        <f>IF(A715=1,DATA!A716,"")</f>
        <v/>
      </c>
      <c r="C715" t="str">
        <f>IF(A715=1,TRIM(DATA!B716),"")</f>
        <v/>
      </c>
      <c r="D715" t="str">
        <f>IF(A715=1,TRIM(DATA!C716),"")</f>
        <v/>
      </c>
      <c r="E715" t="str">
        <f>IF(A715=1,TRIM(DATA!D716),"")</f>
        <v/>
      </c>
      <c r="F715" t="str">
        <f t="shared" si="105"/>
        <v/>
      </c>
      <c r="G715">
        <f>A715*N(DATA!E716)</f>
        <v>0</v>
      </c>
      <c r="H715">
        <f>A715*N(DATA!F716)</f>
        <v>0</v>
      </c>
      <c r="I715">
        <f>A715*N(DATA!G716)</f>
        <v>0</v>
      </c>
      <c r="J715">
        <f>A715*N(DATA!H716)</f>
        <v>0</v>
      </c>
      <c r="K715">
        <f t="shared" si="106"/>
        <v>0</v>
      </c>
      <c r="L715">
        <f t="shared" si="107"/>
        <v>0</v>
      </c>
      <c r="M715">
        <f t="shared" si="108"/>
        <v>0</v>
      </c>
      <c r="N715">
        <f t="shared" si="104"/>
        <v>0</v>
      </c>
      <c r="O715">
        <f t="shared" si="109"/>
        <v>0</v>
      </c>
      <c r="P715">
        <f t="shared" si="110"/>
        <v>0</v>
      </c>
      <c r="Q715">
        <f t="shared" si="111"/>
        <v>0</v>
      </c>
      <c r="R715" t="str">
        <f t="shared" si="112"/>
        <v/>
      </c>
    </row>
    <row r="716" spans="1:18" x14ac:dyDescent="0.35">
      <c r="A716">
        <f>IF(AND(DATA!A717&lt;&gt;"",TRIM(DATA!D717)&lt;&gt;""),1,0)</f>
        <v>0</v>
      </c>
      <c r="B716" t="str">
        <f>IF(A716=1,DATA!A717,"")</f>
        <v/>
      </c>
      <c r="C716" t="str">
        <f>IF(A716=1,TRIM(DATA!B717),"")</f>
        <v/>
      </c>
      <c r="D716" t="str">
        <f>IF(A716=1,TRIM(DATA!C717),"")</f>
        <v/>
      </c>
      <c r="E716" t="str">
        <f>IF(A716=1,TRIM(DATA!D717),"")</f>
        <v/>
      </c>
      <c r="F716" t="str">
        <f t="shared" si="105"/>
        <v/>
      </c>
      <c r="G716">
        <f>A716*N(DATA!E717)</f>
        <v>0</v>
      </c>
      <c r="H716">
        <f>A716*N(DATA!F717)</f>
        <v>0</v>
      </c>
      <c r="I716">
        <f>A716*N(DATA!G717)</f>
        <v>0</v>
      </c>
      <c r="J716">
        <f>A716*N(DATA!H717)</f>
        <v>0</v>
      </c>
      <c r="K716">
        <f t="shared" si="106"/>
        <v>0</v>
      </c>
      <c r="L716">
        <f t="shared" si="107"/>
        <v>0</v>
      </c>
      <c r="M716">
        <f t="shared" si="108"/>
        <v>0</v>
      </c>
      <c r="N716">
        <f t="shared" si="104"/>
        <v>0</v>
      </c>
      <c r="O716">
        <f t="shared" si="109"/>
        <v>0</v>
      </c>
      <c r="P716">
        <f t="shared" si="110"/>
        <v>0</v>
      </c>
      <c r="Q716">
        <f t="shared" si="111"/>
        <v>0</v>
      </c>
      <c r="R716" t="str">
        <f t="shared" si="112"/>
        <v/>
      </c>
    </row>
    <row r="717" spans="1:18" x14ac:dyDescent="0.35">
      <c r="A717">
        <f>IF(AND(DATA!A718&lt;&gt;"",TRIM(DATA!D718)&lt;&gt;""),1,0)</f>
        <v>0</v>
      </c>
      <c r="B717" t="str">
        <f>IF(A717=1,DATA!A718,"")</f>
        <v/>
      </c>
      <c r="C717" t="str">
        <f>IF(A717=1,TRIM(DATA!B718),"")</f>
        <v/>
      </c>
      <c r="D717" t="str">
        <f>IF(A717=1,TRIM(DATA!C718),"")</f>
        <v/>
      </c>
      <c r="E717" t="str">
        <f>IF(A717=1,TRIM(DATA!D718),"")</f>
        <v/>
      </c>
      <c r="F717" t="str">
        <f t="shared" si="105"/>
        <v/>
      </c>
      <c r="G717">
        <f>A717*N(DATA!E718)</f>
        <v>0</v>
      </c>
      <c r="H717">
        <f>A717*N(DATA!F718)</f>
        <v>0</v>
      </c>
      <c r="I717">
        <f>A717*N(DATA!G718)</f>
        <v>0</v>
      </c>
      <c r="J717">
        <f>A717*N(DATA!H718)</f>
        <v>0</v>
      </c>
      <c r="K717">
        <f t="shared" si="106"/>
        <v>0</v>
      </c>
      <c r="L717">
        <f t="shared" si="107"/>
        <v>0</v>
      </c>
      <c r="M717">
        <f t="shared" si="108"/>
        <v>0</v>
      </c>
      <c r="N717">
        <f t="shared" si="104"/>
        <v>0</v>
      </c>
      <c r="O717">
        <f t="shared" si="109"/>
        <v>0</v>
      </c>
      <c r="P717">
        <f t="shared" si="110"/>
        <v>0</v>
      </c>
      <c r="Q717">
        <f t="shared" si="111"/>
        <v>0</v>
      </c>
      <c r="R717" t="str">
        <f t="shared" si="112"/>
        <v/>
      </c>
    </row>
    <row r="718" spans="1:18" x14ac:dyDescent="0.35">
      <c r="A718">
        <f>IF(AND(DATA!A719&lt;&gt;"",TRIM(DATA!D719)&lt;&gt;""),1,0)</f>
        <v>0</v>
      </c>
      <c r="B718" t="str">
        <f>IF(A718=1,DATA!A719,"")</f>
        <v/>
      </c>
      <c r="C718" t="str">
        <f>IF(A718=1,TRIM(DATA!B719),"")</f>
        <v/>
      </c>
      <c r="D718" t="str">
        <f>IF(A718=1,TRIM(DATA!C719),"")</f>
        <v/>
      </c>
      <c r="E718" t="str">
        <f>IF(A718=1,TRIM(DATA!D719),"")</f>
        <v/>
      </c>
      <c r="F718" t="str">
        <f t="shared" si="105"/>
        <v/>
      </c>
      <c r="G718">
        <f>A718*N(DATA!E719)</f>
        <v>0</v>
      </c>
      <c r="H718">
        <f>A718*N(DATA!F719)</f>
        <v>0</v>
      </c>
      <c r="I718">
        <f>A718*N(DATA!G719)</f>
        <v>0</v>
      </c>
      <c r="J718">
        <f>A718*N(DATA!H719)</f>
        <v>0</v>
      </c>
      <c r="K718">
        <f t="shared" si="106"/>
        <v>0</v>
      </c>
      <c r="L718">
        <f t="shared" si="107"/>
        <v>0</v>
      </c>
      <c r="M718">
        <f t="shared" si="108"/>
        <v>0</v>
      </c>
      <c r="N718">
        <f t="shared" si="104"/>
        <v>0</v>
      </c>
      <c r="O718">
        <f t="shared" si="109"/>
        <v>0</v>
      </c>
      <c r="P718">
        <f t="shared" si="110"/>
        <v>0</v>
      </c>
      <c r="Q718">
        <f t="shared" si="111"/>
        <v>0</v>
      </c>
      <c r="R718" t="str">
        <f t="shared" si="112"/>
        <v/>
      </c>
    </row>
    <row r="719" spans="1:18" x14ac:dyDescent="0.35">
      <c r="A719">
        <f>IF(AND(DATA!A720&lt;&gt;"",TRIM(DATA!D720)&lt;&gt;""),1,0)</f>
        <v>0</v>
      </c>
      <c r="B719" t="str">
        <f>IF(A719=1,DATA!A720,"")</f>
        <v/>
      </c>
      <c r="C719" t="str">
        <f>IF(A719=1,TRIM(DATA!B720),"")</f>
        <v/>
      </c>
      <c r="D719" t="str">
        <f>IF(A719=1,TRIM(DATA!C720),"")</f>
        <v/>
      </c>
      <c r="E719" t="str">
        <f>IF(A719=1,TRIM(DATA!D720),"")</f>
        <v/>
      </c>
      <c r="F719" t="str">
        <f t="shared" si="105"/>
        <v/>
      </c>
      <c r="G719">
        <f>A719*N(DATA!E720)</f>
        <v>0</v>
      </c>
      <c r="H719">
        <f>A719*N(DATA!F720)</f>
        <v>0</v>
      </c>
      <c r="I719">
        <f>A719*N(DATA!G720)</f>
        <v>0</v>
      </c>
      <c r="J719">
        <f>A719*N(DATA!H720)</f>
        <v>0</v>
      </c>
      <c r="K719">
        <f t="shared" si="106"/>
        <v>0</v>
      </c>
      <c r="L719">
        <f t="shared" si="107"/>
        <v>0</v>
      </c>
      <c r="M719">
        <f t="shared" si="108"/>
        <v>0</v>
      </c>
      <c r="N719">
        <f t="shared" si="104"/>
        <v>0</v>
      </c>
      <c r="O719">
        <f t="shared" si="109"/>
        <v>0</v>
      </c>
      <c r="P719">
        <f t="shared" si="110"/>
        <v>0</v>
      </c>
      <c r="Q719">
        <f t="shared" si="111"/>
        <v>0</v>
      </c>
      <c r="R719" t="str">
        <f t="shared" si="112"/>
        <v/>
      </c>
    </row>
    <row r="720" spans="1:18" x14ac:dyDescent="0.35">
      <c r="A720">
        <f>IF(AND(DATA!A721&lt;&gt;"",TRIM(DATA!D721)&lt;&gt;""),1,0)</f>
        <v>0</v>
      </c>
      <c r="B720" t="str">
        <f>IF(A720=1,DATA!A721,"")</f>
        <v/>
      </c>
      <c r="C720" t="str">
        <f>IF(A720=1,TRIM(DATA!B721),"")</f>
        <v/>
      </c>
      <c r="D720" t="str">
        <f>IF(A720=1,TRIM(DATA!C721),"")</f>
        <v/>
      </c>
      <c r="E720" t="str">
        <f>IF(A720=1,TRIM(DATA!D721),"")</f>
        <v/>
      </c>
      <c r="F720" t="str">
        <f t="shared" si="105"/>
        <v/>
      </c>
      <c r="G720">
        <f>A720*N(DATA!E721)</f>
        <v>0</v>
      </c>
      <c r="H720">
        <f>A720*N(DATA!F721)</f>
        <v>0</v>
      </c>
      <c r="I720">
        <f>A720*N(DATA!G721)</f>
        <v>0</v>
      </c>
      <c r="J720">
        <f>A720*N(DATA!H721)</f>
        <v>0</v>
      </c>
      <c r="K720">
        <f t="shared" si="106"/>
        <v>0</v>
      </c>
      <c r="L720">
        <f t="shared" si="107"/>
        <v>0</v>
      </c>
      <c r="M720">
        <f t="shared" si="108"/>
        <v>0</v>
      </c>
      <c r="N720">
        <f t="shared" si="104"/>
        <v>0</v>
      </c>
      <c r="O720">
        <f t="shared" si="109"/>
        <v>0</v>
      </c>
      <c r="P720">
        <f t="shared" si="110"/>
        <v>0</v>
      </c>
      <c r="Q720">
        <f t="shared" si="111"/>
        <v>0</v>
      </c>
      <c r="R720" t="str">
        <f t="shared" si="112"/>
        <v/>
      </c>
    </row>
    <row r="721" spans="1:18" x14ac:dyDescent="0.35">
      <c r="A721">
        <f>IF(AND(DATA!A722&lt;&gt;"",TRIM(DATA!D722)&lt;&gt;""),1,0)</f>
        <v>0</v>
      </c>
      <c r="B721" t="str">
        <f>IF(A721=1,DATA!A722,"")</f>
        <v/>
      </c>
      <c r="C721" t="str">
        <f>IF(A721=1,TRIM(DATA!B722),"")</f>
        <v/>
      </c>
      <c r="D721" t="str">
        <f>IF(A721=1,TRIM(DATA!C722),"")</f>
        <v/>
      </c>
      <c r="E721" t="str">
        <f>IF(A721=1,TRIM(DATA!D722),"")</f>
        <v/>
      </c>
      <c r="F721" t="str">
        <f t="shared" si="105"/>
        <v/>
      </c>
      <c r="G721">
        <f>A721*N(DATA!E722)</f>
        <v>0</v>
      </c>
      <c r="H721">
        <f>A721*N(DATA!F722)</f>
        <v>0</v>
      </c>
      <c r="I721">
        <f>A721*N(DATA!G722)</f>
        <v>0</v>
      </c>
      <c r="J721">
        <f>A721*N(DATA!H722)</f>
        <v>0</v>
      </c>
      <c r="K721">
        <f t="shared" si="106"/>
        <v>0</v>
      </c>
      <c r="L721">
        <f t="shared" si="107"/>
        <v>0</v>
      </c>
      <c r="M721">
        <f t="shared" si="108"/>
        <v>0</v>
      </c>
      <c r="N721">
        <f t="shared" si="104"/>
        <v>0</v>
      </c>
      <c r="O721">
        <f t="shared" si="109"/>
        <v>0</v>
      </c>
      <c r="P721">
        <f t="shared" si="110"/>
        <v>0</v>
      </c>
      <c r="Q721">
        <f t="shared" si="111"/>
        <v>0</v>
      </c>
      <c r="R721" t="str">
        <f t="shared" si="112"/>
        <v/>
      </c>
    </row>
    <row r="722" spans="1:18" x14ac:dyDescent="0.35">
      <c r="A722">
        <f>IF(AND(DATA!A723&lt;&gt;"",TRIM(DATA!D723)&lt;&gt;""),1,0)</f>
        <v>0</v>
      </c>
      <c r="B722" t="str">
        <f>IF(A722=1,DATA!A723,"")</f>
        <v/>
      </c>
      <c r="C722" t="str">
        <f>IF(A722=1,TRIM(DATA!B723),"")</f>
        <v/>
      </c>
      <c r="D722" t="str">
        <f>IF(A722=1,TRIM(DATA!C723),"")</f>
        <v/>
      </c>
      <c r="E722" t="str">
        <f>IF(A722=1,TRIM(DATA!D723),"")</f>
        <v/>
      </c>
      <c r="F722" t="str">
        <f t="shared" si="105"/>
        <v/>
      </c>
      <c r="G722">
        <f>A722*N(DATA!E723)</f>
        <v>0</v>
      </c>
      <c r="H722">
        <f>A722*N(DATA!F723)</f>
        <v>0</v>
      </c>
      <c r="I722">
        <f>A722*N(DATA!G723)</f>
        <v>0</v>
      </c>
      <c r="J722">
        <f>A722*N(DATA!H723)</f>
        <v>0</v>
      </c>
      <c r="K722">
        <f t="shared" si="106"/>
        <v>0</v>
      </c>
      <c r="L722">
        <f t="shared" si="107"/>
        <v>0</v>
      </c>
      <c r="M722">
        <f t="shared" si="108"/>
        <v>0</v>
      </c>
      <c r="N722">
        <f t="shared" si="104"/>
        <v>0</v>
      </c>
      <c r="O722">
        <f t="shared" si="109"/>
        <v>0</v>
      </c>
      <c r="P722">
        <f t="shared" si="110"/>
        <v>0</v>
      </c>
      <c r="Q722">
        <f t="shared" si="111"/>
        <v>0</v>
      </c>
      <c r="R722" t="str">
        <f t="shared" si="112"/>
        <v/>
      </c>
    </row>
    <row r="723" spans="1:18" x14ac:dyDescent="0.35">
      <c r="A723">
        <f>IF(AND(DATA!A724&lt;&gt;"",TRIM(DATA!D724)&lt;&gt;""),1,0)</f>
        <v>0</v>
      </c>
      <c r="B723" t="str">
        <f>IF(A723=1,DATA!A724,"")</f>
        <v/>
      </c>
      <c r="C723" t="str">
        <f>IF(A723=1,TRIM(DATA!B724),"")</f>
        <v/>
      </c>
      <c r="D723" t="str">
        <f>IF(A723=1,TRIM(DATA!C724),"")</f>
        <v/>
      </c>
      <c r="E723" t="str">
        <f>IF(A723=1,TRIM(DATA!D724),"")</f>
        <v/>
      </c>
      <c r="F723" t="str">
        <f t="shared" si="105"/>
        <v/>
      </c>
      <c r="G723">
        <f>A723*N(DATA!E724)</f>
        <v>0</v>
      </c>
      <c r="H723">
        <f>A723*N(DATA!F724)</f>
        <v>0</v>
      </c>
      <c r="I723">
        <f>A723*N(DATA!G724)</f>
        <v>0</v>
      </c>
      <c r="J723">
        <f>A723*N(DATA!H724)</f>
        <v>0</v>
      </c>
      <c r="K723">
        <f t="shared" si="106"/>
        <v>0</v>
      </c>
      <c r="L723">
        <f t="shared" si="107"/>
        <v>0</v>
      </c>
      <c r="M723">
        <f t="shared" si="108"/>
        <v>0</v>
      </c>
      <c r="N723">
        <f t="shared" si="104"/>
        <v>0</v>
      </c>
      <c r="O723">
        <f t="shared" si="109"/>
        <v>0</v>
      </c>
      <c r="P723">
        <f t="shared" si="110"/>
        <v>0</v>
      </c>
      <c r="Q723">
        <f t="shared" si="111"/>
        <v>0</v>
      </c>
      <c r="R723" t="str">
        <f t="shared" si="112"/>
        <v/>
      </c>
    </row>
    <row r="724" spans="1:18" x14ac:dyDescent="0.35">
      <c r="A724">
        <f>IF(AND(DATA!A725&lt;&gt;"",TRIM(DATA!D725)&lt;&gt;""),1,0)</f>
        <v>0</v>
      </c>
      <c r="B724" t="str">
        <f>IF(A724=1,DATA!A725,"")</f>
        <v/>
      </c>
      <c r="C724" t="str">
        <f>IF(A724=1,TRIM(DATA!B725),"")</f>
        <v/>
      </c>
      <c r="D724" t="str">
        <f>IF(A724=1,TRIM(DATA!C725),"")</f>
        <v/>
      </c>
      <c r="E724" t="str">
        <f>IF(A724=1,TRIM(DATA!D725),"")</f>
        <v/>
      </c>
      <c r="F724" t="str">
        <f t="shared" si="105"/>
        <v/>
      </c>
      <c r="G724">
        <f>A724*N(DATA!E725)</f>
        <v>0</v>
      </c>
      <c r="H724">
        <f>A724*N(DATA!F725)</f>
        <v>0</v>
      </c>
      <c r="I724">
        <f>A724*N(DATA!G725)</f>
        <v>0</v>
      </c>
      <c r="J724">
        <f>A724*N(DATA!H725)</f>
        <v>0</v>
      </c>
      <c r="K724">
        <f t="shared" si="106"/>
        <v>0</v>
      </c>
      <c r="L724">
        <f t="shared" si="107"/>
        <v>0</v>
      </c>
      <c r="M724">
        <f t="shared" si="108"/>
        <v>0</v>
      </c>
      <c r="N724">
        <f t="shared" si="104"/>
        <v>0</v>
      </c>
      <c r="O724">
        <f t="shared" si="109"/>
        <v>0</v>
      </c>
      <c r="P724">
        <f t="shared" si="110"/>
        <v>0</v>
      </c>
      <c r="Q724">
        <f t="shared" si="111"/>
        <v>0</v>
      </c>
      <c r="R724" t="str">
        <f t="shared" si="112"/>
        <v/>
      </c>
    </row>
    <row r="725" spans="1:18" x14ac:dyDescent="0.35">
      <c r="A725">
        <f>IF(AND(DATA!A726&lt;&gt;"",TRIM(DATA!D726)&lt;&gt;""),1,0)</f>
        <v>0</v>
      </c>
      <c r="B725" t="str">
        <f>IF(A725=1,DATA!A726,"")</f>
        <v/>
      </c>
      <c r="C725" t="str">
        <f>IF(A725=1,TRIM(DATA!B726),"")</f>
        <v/>
      </c>
      <c r="D725" t="str">
        <f>IF(A725=1,TRIM(DATA!C726),"")</f>
        <v/>
      </c>
      <c r="E725" t="str">
        <f>IF(A725=1,TRIM(DATA!D726),"")</f>
        <v/>
      </c>
      <c r="F725" t="str">
        <f t="shared" si="105"/>
        <v/>
      </c>
      <c r="G725">
        <f>A725*N(DATA!E726)</f>
        <v>0</v>
      </c>
      <c r="H725">
        <f>A725*N(DATA!F726)</f>
        <v>0</v>
      </c>
      <c r="I725">
        <f>A725*N(DATA!G726)</f>
        <v>0</v>
      </c>
      <c r="J725">
        <f>A725*N(DATA!H726)</f>
        <v>0</v>
      </c>
      <c r="K725">
        <f t="shared" si="106"/>
        <v>0</v>
      </c>
      <c r="L725">
        <f t="shared" si="107"/>
        <v>0</v>
      </c>
      <c r="M725">
        <f t="shared" si="108"/>
        <v>0</v>
      </c>
      <c r="N725">
        <f t="shared" si="104"/>
        <v>0</v>
      </c>
      <c r="O725">
        <f t="shared" si="109"/>
        <v>0</v>
      </c>
      <c r="P725">
        <f t="shared" si="110"/>
        <v>0</v>
      </c>
      <c r="Q725">
        <f t="shared" si="111"/>
        <v>0</v>
      </c>
      <c r="R725" t="str">
        <f t="shared" si="112"/>
        <v/>
      </c>
    </row>
    <row r="726" spans="1:18" x14ac:dyDescent="0.35">
      <c r="A726">
        <f>IF(AND(DATA!A727&lt;&gt;"",TRIM(DATA!D727)&lt;&gt;""),1,0)</f>
        <v>0</v>
      </c>
      <c r="B726" t="str">
        <f>IF(A726=1,DATA!A727,"")</f>
        <v/>
      </c>
      <c r="C726" t="str">
        <f>IF(A726=1,TRIM(DATA!B727),"")</f>
        <v/>
      </c>
      <c r="D726" t="str">
        <f>IF(A726=1,TRIM(DATA!C727),"")</f>
        <v/>
      </c>
      <c r="E726" t="str">
        <f>IF(A726=1,TRIM(DATA!D727),"")</f>
        <v/>
      </c>
      <c r="F726" t="str">
        <f t="shared" si="105"/>
        <v/>
      </c>
      <c r="G726">
        <f>A726*N(DATA!E727)</f>
        <v>0</v>
      </c>
      <c r="H726">
        <f>A726*N(DATA!F727)</f>
        <v>0</v>
      </c>
      <c r="I726">
        <f>A726*N(DATA!G727)</f>
        <v>0</v>
      </c>
      <c r="J726">
        <f>A726*N(DATA!H727)</f>
        <v>0</v>
      </c>
      <c r="K726">
        <f t="shared" si="106"/>
        <v>0</v>
      </c>
      <c r="L726">
        <f t="shared" si="107"/>
        <v>0</v>
      </c>
      <c r="M726">
        <f t="shared" si="108"/>
        <v>0</v>
      </c>
      <c r="N726">
        <f t="shared" si="104"/>
        <v>0</v>
      </c>
      <c r="O726">
        <f t="shared" si="109"/>
        <v>0</v>
      </c>
      <c r="P726">
        <f t="shared" si="110"/>
        <v>0</v>
      </c>
      <c r="Q726">
        <f t="shared" si="111"/>
        <v>0</v>
      </c>
      <c r="R726" t="str">
        <f t="shared" si="112"/>
        <v/>
      </c>
    </row>
    <row r="727" spans="1:18" x14ac:dyDescent="0.35">
      <c r="A727">
        <f>IF(AND(DATA!A728&lt;&gt;"",TRIM(DATA!D728)&lt;&gt;""),1,0)</f>
        <v>0</v>
      </c>
      <c r="B727" t="str">
        <f>IF(A727=1,DATA!A728,"")</f>
        <v/>
      </c>
      <c r="C727" t="str">
        <f>IF(A727=1,TRIM(DATA!B728),"")</f>
        <v/>
      </c>
      <c r="D727" t="str">
        <f>IF(A727=1,TRIM(DATA!C728),"")</f>
        <v/>
      </c>
      <c r="E727" t="str">
        <f>IF(A727=1,TRIM(DATA!D728),"")</f>
        <v/>
      </c>
      <c r="F727" t="str">
        <f t="shared" si="105"/>
        <v/>
      </c>
      <c r="G727">
        <f>A727*N(DATA!E728)</f>
        <v>0</v>
      </c>
      <c r="H727">
        <f>A727*N(DATA!F728)</f>
        <v>0</v>
      </c>
      <c r="I727">
        <f>A727*N(DATA!G728)</f>
        <v>0</v>
      </c>
      <c r="J727">
        <f>A727*N(DATA!H728)</f>
        <v>0</v>
      </c>
      <c r="K727">
        <f t="shared" si="106"/>
        <v>0</v>
      </c>
      <c r="L727">
        <f t="shared" si="107"/>
        <v>0</v>
      </c>
      <c r="M727">
        <f t="shared" si="108"/>
        <v>0</v>
      </c>
      <c r="N727">
        <f t="shared" si="104"/>
        <v>0</v>
      </c>
      <c r="O727">
        <f t="shared" si="109"/>
        <v>0</v>
      </c>
      <c r="P727">
        <f t="shared" si="110"/>
        <v>0</v>
      </c>
      <c r="Q727">
        <f t="shared" si="111"/>
        <v>0</v>
      </c>
      <c r="R727" t="str">
        <f t="shared" si="112"/>
        <v/>
      </c>
    </row>
    <row r="728" spans="1:18" x14ac:dyDescent="0.35">
      <c r="A728">
        <f>IF(AND(DATA!A729&lt;&gt;"",TRIM(DATA!D729)&lt;&gt;""),1,0)</f>
        <v>0</v>
      </c>
      <c r="B728" t="str">
        <f>IF(A728=1,DATA!A729,"")</f>
        <v/>
      </c>
      <c r="C728" t="str">
        <f>IF(A728=1,TRIM(DATA!B729),"")</f>
        <v/>
      </c>
      <c r="D728" t="str">
        <f>IF(A728=1,TRIM(DATA!C729),"")</f>
        <v/>
      </c>
      <c r="E728" t="str">
        <f>IF(A728=1,TRIM(DATA!D729),"")</f>
        <v/>
      </c>
      <c r="F728" t="str">
        <f t="shared" si="105"/>
        <v/>
      </c>
      <c r="G728">
        <f>A728*N(DATA!E729)</f>
        <v>0</v>
      </c>
      <c r="H728">
        <f>A728*N(DATA!F729)</f>
        <v>0</v>
      </c>
      <c r="I728">
        <f>A728*N(DATA!G729)</f>
        <v>0</v>
      </c>
      <c r="J728">
        <f>A728*N(DATA!H729)</f>
        <v>0</v>
      </c>
      <c r="K728">
        <f t="shared" si="106"/>
        <v>0</v>
      </c>
      <c r="L728">
        <f t="shared" si="107"/>
        <v>0</v>
      </c>
      <c r="M728">
        <f t="shared" si="108"/>
        <v>0</v>
      </c>
      <c r="N728">
        <f t="shared" si="104"/>
        <v>0</v>
      </c>
      <c r="O728">
        <f t="shared" si="109"/>
        <v>0</v>
      </c>
      <c r="P728">
        <f t="shared" si="110"/>
        <v>0</v>
      </c>
      <c r="Q728">
        <f t="shared" si="111"/>
        <v>0</v>
      </c>
      <c r="R728" t="str">
        <f t="shared" si="112"/>
        <v/>
      </c>
    </row>
    <row r="729" spans="1:18" x14ac:dyDescent="0.35">
      <c r="A729">
        <f>IF(AND(DATA!A730&lt;&gt;"",TRIM(DATA!D730)&lt;&gt;""),1,0)</f>
        <v>0</v>
      </c>
      <c r="B729" t="str">
        <f>IF(A729=1,DATA!A730,"")</f>
        <v/>
      </c>
      <c r="C729" t="str">
        <f>IF(A729=1,TRIM(DATA!B730),"")</f>
        <v/>
      </c>
      <c r="D729" t="str">
        <f>IF(A729=1,TRIM(DATA!C730),"")</f>
        <v/>
      </c>
      <c r="E729" t="str">
        <f>IF(A729=1,TRIM(DATA!D730),"")</f>
        <v/>
      </c>
      <c r="F729" t="str">
        <f t="shared" si="105"/>
        <v/>
      </c>
      <c r="G729">
        <f>A729*N(DATA!E730)</f>
        <v>0</v>
      </c>
      <c r="H729">
        <f>A729*N(DATA!F730)</f>
        <v>0</v>
      </c>
      <c r="I729">
        <f>A729*N(DATA!G730)</f>
        <v>0</v>
      </c>
      <c r="J729">
        <f>A729*N(DATA!H730)</f>
        <v>0</v>
      </c>
      <c r="K729">
        <f t="shared" si="106"/>
        <v>0</v>
      </c>
      <c r="L729">
        <f t="shared" si="107"/>
        <v>0</v>
      </c>
      <c r="M729">
        <f t="shared" si="108"/>
        <v>0</v>
      </c>
      <c r="N729">
        <f t="shared" si="104"/>
        <v>0</v>
      </c>
      <c r="O729">
        <f t="shared" si="109"/>
        <v>0</v>
      </c>
      <c r="P729">
        <f t="shared" si="110"/>
        <v>0</v>
      </c>
      <c r="Q729">
        <f t="shared" si="111"/>
        <v>0</v>
      </c>
      <c r="R729" t="str">
        <f t="shared" si="112"/>
        <v/>
      </c>
    </row>
    <row r="730" spans="1:18" x14ac:dyDescent="0.35">
      <c r="A730">
        <f>IF(AND(DATA!A731&lt;&gt;"",TRIM(DATA!D731)&lt;&gt;""),1,0)</f>
        <v>0</v>
      </c>
      <c r="B730" t="str">
        <f>IF(A730=1,DATA!A731,"")</f>
        <v/>
      </c>
      <c r="C730" t="str">
        <f>IF(A730=1,TRIM(DATA!B731),"")</f>
        <v/>
      </c>
      <c r="D730" t="str">
        <f>IF(A730=1,TRIM(DATA!C731),"")</f>
        <v/>
      </c>
      <c r="E730" t="str">
        <f>IF(A730=1,TRIM(DATA!D731),"")</f>
        <v/>
      </c>
      <c r="F730" t="str">
        <f t="shared" si="105"/>
        <v/>
      </c>
      <c r="G730">
        <f>A730*N(DATA!E731)</f>
        <v>0</v>
      </c>
      <c r="H730">
        <f>A730*N(DATA!F731)</f>
        <v>0</v>
      </c>
      <c r="I730">
        <f>A730*N(DATA!G731)</f>
        <v>0</v>
      </c>
      <c r="J730">
        <f>A730*N(DATA!H731)</f>
        <v>0</v>
      </c>
      <c r="K730">
        <f t="shared" si="106"/>
        <v>0</v>
      </c>
      <c r="L730">
        <f t="shared" si="107"/>
        <v>0</v>
      </c>
      <c r="M730">
        <f t="shared" si="108"/>
        <v>0</v>
      </c>
      <c r="N730">
        <f t="shared" si="104"/>
        <v>0</v>
      </c>
      <c r="O730">
        <f t="shared" si="109"/>
        <v>0</v>
      </c>
      <c r="P730">
        <f t="shared" si="110"/>
        <v>0</v>
      </c>
      <c r="Q730">
        <f t="shared" si="111"/>
        <v>0</v>
      </c>
      <c r="R730" t="str">
        <f t="shared" si="112"/>
        <v/>
      </c>
    </row>
    <row r="731" spans="1:18" x14ac:dyDescent="0.35">
      <c r="A731">
        <f>IF(AND(DATA!A732&lt;&gt;"",TRIM(DATA!D732)&lt;&gt;""),1,0)</f>
        <v>0</v>
      </c>
      <c r="B731" t="str">
        <f>IF(A731=1,DATA!A732,"")</f>
        <v/>
      </c>
      <c r="C731" t="str">
        <f>IF(A731=1,TRIM(DATA!B732),"")</f>
        <v/>
      </c>
      <c r="D731" t="str">
        <f>IF(A731=1,TRIM(DATA!C732),"")</f>
        <v/>
      </c>
      <c r="E731" t="str">
        <f>IF(A731=1,TRIM(DATA!D732),"")</f>
        <v/>
      </c>
      <c r="F731" t="str">
        <f t="shared" si="105"/>
        <v/>
      </c>
      <c r="G731">
        <f>A731*N(DATA!E732)</f>
        <v>0</v>
      </c>
      <c r="H731">
        <f>A731*N(DATA!F732)</f>
        <v>0</v>
      </c>
      <c r="I731">
        <f>A731*N(DATA!G732)</f>
        <v>0</v>
      </c>
      <c r="J731">
        <f>A731*N(DATA!H732)</f>
        <v>0</v>
      </c>
      <c r="K731">
        <f t="shared" si="106"/>
        <v>0</v>
      </c>
      <c r="L731">
        <f t="shared" si="107"/>
        <v>0</v>
      </c>
      <c r="M731">
        <f t="shared" si="108"/>
        <v>0</v>
      </c>
      <c r="N731">
        <f t="shared" si="104"/>
        <v>0</v>
      </c>
      <c r="O731">
        <f t="shared" si="109"/>
        <v>0</v>
      </c>
      <c r="P731">
        <f t="shared" si="110"/>
        <v>0</v>
      </c>
      <c r="Q731">
        <f t="shared" si="111"/>
        <v>0</v>
      </c>
      <c r="R731" t="str">
        <f t="shared" si="112"/>
        <v/>
      </c>
    </row>
    <row r="732" spans="1:18" x14ac:dyDescent="0.35">
      <c r="A732">
        <f>IF(AND(DATA!A733&lt;&gt;"",TRIM(DATA!D733)&lt;&gt;""),1,0)</f>
        <v>0</v>
      </c>
      <c r="B732" t="str">
        <f>IF(A732=1,DATA!A733,"")</f>
        <v/>
      </c>
      <c r="C732" t="str">
        <f>IF(A732=1,TRIM(DATA!B733),"")</f>
        <v/>
      </c>
      <c r="D732" t="str">
        <f>IF(A732=1,TRIM(DATA!C733),"")</f>
        <v/>
      </c>
      <c r="E732" t="str">
        <f>IF(A732=1,TRIM(DATA!D733),"")</f>
        <v/>
      </c>
      <c r="F732" t="str">
        <f t="shared" si="105"/>
        <v/>
      </c>
      <c r="G732">
        <f>A732*N(DATA!E733)</f>
        <v>0</v>
      </c>
      <c r="H732">
        <f>A732*N(DATA!F733)</f>
        <v>0</v>
      </c>
      <c r="I732">
        <f>A732*N(DATA!G733)</f>
        <v>0</v>
      </c>
      <c r="J732">
        <f>A732*N(DATA!H733)</f>
        <v>0</v>
      </c>
      <c r="K732">
        <f t="shared" si="106"/>
        <v>0</v>
      </c>
      <c r="L732">
        <f t="shared" si="107"/>
        <v>0</v>
      </c>
      <c r="M732">
        <f t="shared" si="108"/>
        <v>0</v>
      </c>
      <c r="N732">
        <f t="shared" si="104"/>
        <v>0</v>
      </c>
      <c r="O732">
        <f t="shared" si="109"/>
        <v>0</v>
      </c>
      <c r="P732">
        <f t="shared" si="110"/>
        <v>0</v>
      </c>
      <c r="Q732">
        <f t="shared" si="111"/>
        <v>0</v>
      </c>
      <c r="R732" t="str">
        <f t="shared" si="112"/>
        <v/>
      </c>
    </row>
    <row r="733" spans="1:18" x14ac:dyDescent="0.35">
      <c r="A733">
        <f>IF(AND(DATA!A734&lt;&gt;"",TRIM(DATA!D734)&lt;&gt;""),1,0)</f>
        <v>0</v>
      </c>
      <c r="B733" t="str">
        <f>IF(A733=1,DATA!A734,"")</f>
        <v/>
      </c>
      <c r="C733" t="str">
        <f>IF(A733=1,TRIM(DATA!B734),"")</f>
        <v/>
      </c>
      <c r="D733" t="str">
        <f>IF(A733=1,TRIM(DATA!C734),"")</f>
        <v/>
      </c>
      <c r="E733" t="str">
        <f>IF(A733=1,TRIM(DATA!D734),"")</f>
        <v/>
      </c>
      <c r="F733" t="str">
        <f t="shared" si="105"/>
        <v/>
      </c>
      <c r="G733">
        <f>A733*N(DATA!E734)</f>
        <v>0</v>
      </c>
      <c r="H733">
        <f>A733*N(DATA!F734)</f>
        <v>0</v>
      </c>
      <c r="I733">
        <f>A733*N(DATA!G734)</f>
        <v>0</v>
      </c>
      <c r="J733">
        <f>A733*N(DATA!H734)</f>
        <v>0</v>
      </c>
      <c r="K733">
        <f t="shared" si="106"/>
        <v>0</v>
      </c>
      <c r="L733">
        <f t="shared" si="107"/>
        <v>0</v>
      </c>
      <c r="M733">
        <f t="shared" si="108"/>
        <v>0</v>
      </c>
      <c r="N733">
        <f t="shared" si="104"/>
        <v>0</v>
      </c>
      <c r="O733">
        <f t="shared" si="109"/>
        <v>0</v>
      </c>
      <c r="P733">
        <f t="shared" si="110"/>
        <v>0</v>
      </c>
      <c r="Q733">
        <f t="shared" si="111"/>
        <v>0</v>
      </c>
      <c r="R733" t="str">
        <f t="shared" si="112"/>
        <v/>
      </c>
    </row>
    <row r="734" spans="1:18" x14ac:dyDescent="0.35">
      <c r="A734">
        <f>IF(AND(DATA!A735&lt;&gt;"",TRIM(DATA!D735)&lt;&gt;""),1,0)</f>
        <v>0</v>
      </c>
      <c r="B734" t="str">
        <f>IF(A734=1,DATA!A735,"")</f>
        <v/>
      </c>
      <c r="C734" t="str">
        <f>IF(A734=1,TRIM(DATA!B735),"")</f>
        <v/>
      </c>
      <c r="D734" t="str">
        <f>IF(A734=1,TRIM(DATA!C735),"")</f>
        <v/>
      </c>
      <c r="E734" t="str">
        <f>IF(A734=1,TRIM(DATA!D735),"")</f>
        <v/>
      </c>
      <c r="F734" t="str">
        <f t="shared" si="105"/>
        <v/>
      </c>
      <c r="G734">
        <f>A734*N(DATA!E735)</f>
        <v>0</v>
      </c>
      <c r="H734">
        <f>A734*N(DATA!F735)</f>
        <v>0</v>
      </c>
      <c r="I734">
        <f>A734*N(DATA!G735)</f>
        <v>0</v>
      </c>
      <c r="J734">
        <f>A734*N(DATA!H735)</f>
        <v>0</v>
      </c>
      <c r="K734">
        <f t="shared" si="106"/>
        <v>0</v>
      </c>
      <c r="L734">
        <f t="shared" si="107"/>
        <v>0</v>
      </c>
      <c r="M734">
        <f t="shared" si="108"/>
        <v>0</v>
      </c>
      <c r="N734">
        <f t="shared" si="104"/>
        <v>0</v>
      </c>
      <c r="O734">
        <f t="shared" si="109"/>
        <v>0</v>
      </c>
      <c r="P734">
        <f t="shared" si="110"/>
        <v>0</v>
      </c>
      <c r="Q734">
        <f t="shared" si="111"/>
        <v>0</v>
      </c>
      <c r="R734" t="str">
        <f t="shared" si="112"/>
        <v/>
      </c>
    </row>
    <row r="735" spans="1:18" x14ac:dyDescent="0.35">
      <c r="A735">
        <f>IF(AND(DATA!A736&lt;&gt;"",TRIM(DATA!D736)&lt;&gt;""),1,0)</f>
        <v>0</v>
      </c>
      <c r="B735" t="str">
        <f>IF(A735=1,DATA!A736,"")</f>
        <v/>
      </c>
      <c r="C735" t="str">
        <f>IF(A735=1,TRIM(DATA!B736),"")</f>
        <v/>
      </c>
      <c r="D735" t="str">
        <f>IF(A735=1,TRIM(DATA!C736),"")</f>
        <v/>
      </c>
      <c r="E735" t="str">
        <f>IF(A735=1,TRIM(DATA!D736),"")</f>
        <v/>
      </c>
      <c r="F735" t="str">
        <f t="shared" si="105"/>
        <v/>
      </c>
      <c r="G735">
        <f>A735*N(DATA!E736)</f>
        <v>0</v>
      </c>
      <c r="H735">
        <f>A735*N(DATA!F736)</f>
        <v>0</v>
      </c>
      <c r="I735">
        <f>A735*N(DATA!G736)</f>
        <v>0</v>
      </c>
      <c r="J735">
        <f>A735*N(DATA!H736)</f>
        <v>0</v>
      </c>
      <c r="K735">
        <f t="shared" si="106"/>
        <v>0</v>
      </c>
      <c r="L735">
        <f t="shared" si="107"/>
        <v>0</v>
      </c>
      <c r="M735">
        <f t="shared" si="108"/>
        <v>0</v>
      </c>
      <c r="N735">
        <f t="shared" si="104"/>
        <v>0</v>
      </c>
      <c r="O735">
        <f t="shared" si="109"/>
        <v>0</v>
      </c>
      <c r="P735">
        <f t="shared" si="110"/>
        <v>0</v>
      </c>
      <c r="Q735">
        <f t="shared" si="111"/>
        <v>0</v>
      </c>
      <c r="R735" t="str">
        <f t="shared" si="112"/>
        <v/>
      </c>
    </row>
    <row r="736" spans="1:18" x14ac:dyDescent="0.35">
      <c r="A736">
        <f>IF(AND(DATA!A737&lt;&gt;"",TRIM(DATA!D737)&lt;&gt;""),1,0)</f>
        <v>0</v>
      </c>
      <c r="B736" t="str">
        <f>IF(A736=1,DATA!A737,"")</f>
        <v/>
      </c>
      <c r="C736" t="str">
        <f>IF(A736=1,TRIM(DATA!B737),"")</f>
        <v/>
      </c>
      <c r="D736" t="str">
        <f>IF(A736=1,TRIM(DATA!C737),"")</f>
        <v/>
      </c>
      <c r="E736" t="str">
        <f>IF(A736=1,TRIM(DATA!D737),"")</f>
        <v/>
      </c>
      <c r="F736" t="str">
        <f t="shared" si="105"/>
        <v/>
      </c>
      <c r="G736">
        <f>A736*N(DATA!E737)</f>
        <v>0</v>
      </c>
      <c r="H736">
        <f>A736*N(DATA!F737)</f>
        <v>0</v>
      </c>
      <c r="I736">
        <f>A736*N(DATA!G737)</f>
        <v>0</v>
      </c>
      <c r="J736">
        <f>A736*N(DATA!H737)</f>
        <v>0</v>
      </c>
      <c r="K736">
        <f t="shared" si="106"/>
        <v>0</v>
      </c>
      <c r="L736">
        <f t="shared" si="107"/>
        <v>0</v>
      </c>
      <c r="M736">
        <f t="shared" si="108"/>
        <v>0</v>
      </c>
      <c r="N736">
        <f t="shared" si="104"/>
        <v>0</v>
      </c>
      <c r="O736">
        <f t="shared" si="109"/>
        <v>0</v>
      </c>
      <c r="P736">
        <f t="shared" si="110"/>
        <v>0</v>
      </c>
      <c r="Q736">
        <f t="shared" si="111"/>
        <v>0</v>
      </c>
      <c r="R736" t="str">
        <f t="shared" si="112"/>
        <v/>
      </c>
    </row>
    <row r="737" spans="1:18" x14ac:dyDescent="0.35">
      <c r="A737">
        <f>IF(AND(DATA!A738&lt;&gt;"",TRIM(DATA!D738)&lt;&gt;""),1,0)</f>
        <v>0</v>
      </c>
      <c r="B737" t="str">
        <f>IF(A737=1,DATA!A738,"")</f>
        <v/>
      </c>
      <c r="C737" t="str">
        <f>IF(A737=1,TRIM(DATA!B738),"")</f>
        <v/>
      </c>
      <c r="D737" t="str">
        <f>IF(A737=1,TRIM(DATA!C738),"")</f>
        <v/>
      </c>
      <c r="E737" t="str">
        <f>IF(A737=1,TRIM(DATA!D738),"")</f>
        <v/>
      </c>
      <c r="F737" t="str">
        <f t="shared" si="105"/>
        <v/>
      </c>
      <c r="G737">
        <f>A737*N(DATA!E738)</f>
        <v>0</v>
      </c>
      <c r="H737">
        <f>A737*N(DATA!F738)</f>
        <v>0</v>
      </c>
      <c r="I737">
        <f>A737*N(DATA!G738)</f>
        <v>0</v>
      </c>
      <c r="J737">
        <f>A737*N(DATA!H738)</f>
        <v>0</v>
      </c>
      <c r="K737">
        <f t="shared" si="106"/>
        <v>0</v>
      </c>
      <c r="L737">
        <f t="shared" si="107"/>
        <v>0</v>
      </c>
      <c r="M737">
        <f t="shared" si="108"/>
        <v>0</v>
      </c>
      <c r="N737">
        <f t="shared" si="104"/>
        <v>0</v>
      </c>
      <c r="O737">
        <f t="shared" si="109"/>
        <v>0</v>
      </c>
      <c r="P737">
        <f t="shared" si="110"/>
        <v>0</v>
      </c>
      <c r="Q737">
        <f t="shared" si="111"/>
        <v>0</v>
      </c>
      <c r="R737" t="str">
        <f t="shared" si="112"/>
        <v/>
      </c>
    </row>
    <row r="738" spans="1:18" x14ac:dyDescent="0.35">
      <c r="A738">
        <f>IF(AND(DATA!A739&lt;&gt;"",TRIM(DATA!D739)&lt;&gt;""),1,0)</f>
        <v>0</v>
      </c>
      <c r="B738" t="str">
        <f>IF(A738=1,DATA!A739,"")</f>
        <v/>
      </c>
      <c r="C738" t="str">
        <f>IF(A738=1,TRIM(DATA!B739),"")</f>
        <v/>
      </c>
      <c r="D738" t="str">
        <f>IF(A738=1,TRIM(DATA!C739),"")</f>
        <v/>
      </c>
      <c r="E738" t="str">
        <f>IF(A738=1,TRIM(DATA!D739),"")</f>
        <v/>
      </c>
      <c r="F738" t="str">
        <f t="shared" si="105"/>
        <v/>
      </c>
      <c r="G738">
        <f>A738*N(DATA!E739)</f>
        <v>0</v>
      </c>
      <c r="H738">
        <f>A738*N(DATA!F739)</f>
        <v>0</v>
      </c>
      <c r="I738">
        <f>A738*N(DATA!G739)</f>
        <v>0</v>
      </c>
      <c r="J738">
        <f>A738*N(DATA!H739)</f>
        <v>0</v>
      </c>
      <c r="K738">
        <f t="shared" si="106"/>
        <v>0</v>
      </c>
      <c r="L738">
        <f t="shared" si="107"/>
        <v>0</v>
      </c>
      <c r="M738">
        <f t="shared" si="108"/>
        <v>0</v>
      </c>
      <c r="N738">
        <f t="shared" si="104"/>
        <v>0</v>
      </c>
      <c r="O738">
        <f t="shared" si="109"/>
        <v>0</v>
      </c>
      <c r="P738">
        <f t="shared" si="110"/>
        <v>0</v>
      </c>
      <c r="Q738">
        <f t="shared" si="111"/>
        <v>0</v>
      </c>
      <c r="R738" t="str">
        <f t="shared" si="112"/>
        <v/>
      </c>
    </row>
    <row r="739" spans="1:18" x14ac:dyDescent="0.35">
      <c r="A739">
        <f>IF(AND(DATA!A740&lt;&gt;"",TRIM(DATA!D740)&lt;&gt;""),1,0)</f>
        <v>0</v>
      </c>
      <c r="B739" t="str">
        <f>IF(A739=1,DATA!A740,"")</f>
        <v/>
      </c>
      <c r="C739" t="str">
        <f>IF(A739=1,TRIM(DATA!B740),"")</f>
        <v/>
      </c>
      <c r="D739" t="str">
        <f>IF(A739=1,TRIM(DATA!C740),"")</f>
        <v/>
      </c>
      <c r="E739" t="str">
        <f>IF(A739=1,TRIM(DATA!D740),"")</f>
        <v/>
      </c>
      <c r="F739" t="str">
        <f t="shared" si="105"/>
        <v/>
      </c>
      <c r="G739">
        <f>A739*N(DATA!E740)</f>
        <v>0</v>
      </c>
      <c r="H739">
        <f>A739*N(DATA!F740)</f>
        <v>0</v>
      </c>
      <c r="I739">
        <f>A739*N(DATA!G740)</f>
        <v>0</v>
      </c>
      <c r="J739">
        <f>A739*N(DATA!H740)</f>
        <v>0</v>
      </c>
      <c r="K739">
        <f t="shared" si="106"/>
        <v>0</v>
      </c>
      <c r="L739">
        <f t="shared" si="107"/>
        <v>0</v>
      </c>
      <c r="M739">
        <f t="shared" si="108"/>
        <v>0</v>
      </c>
      <c r="N739">
        <f t="shared" si="104"/>
        <v>0</v>
      </c>
      <c r="O739">
        <f t="shared" si="109"/>
        <v>0</v>
      </c>
      <c r="P739">
        <f t="shared" si="110"/>
        <v>0</v>
      </c>
      <c r="Q739">
        <f t="shared" si="111"/>
        <v>0</v>
      </c>
      <c r="R739" t="str">
        <f t="shared" si="112"/>
        <v/>
      </c>
    </row>
    <row r="740" spans="1:18" x14ac:dyDescent="0.35">
      <c r="A740">
        <f>IF(AND(DATA!A741&lt;&gt;"",TRIM(DATA!D741)&lt;&gt;""),1,0)</f>
        <v>0</v>
      </c>
      <c r="B740" t="str">
        <f>IF(A740=1,DATA!A741,"")</f>
        <v/>
      </c>
      <c r="C740" t="str">
        <f>IF(A740=1,TRIM(DATA!B741),"")</f>
        <v/>
      </c>
      <c r="D740" t="str">
        <f>IF(A740=1,TRIM(DATA!C741),"")</f>
        <v/>
      </c>
      <c r="E740" t="str">
        <f>IF(A740=1,TRIM(DATA!D741),"")</f>
        <v/>
      </c>
      <c r="F740" t="str">
        <f t="shared" si="105"/>
        <v/>
      </c>
      <c r="G740">
        <f>A740*N(DATA!E741)</f>
        <v>0</v>
      </c>
      <c r="H740">
        <f>A740*N(DATA!F741)</f>
        <v>0</v>
      </c>
      <c r="I740">
        <f>A740*N(DATA!G741)</f>
        <v>0</v>
      </c>
      <c r="J740">
        <f>A740*N(DATA!H741)</f>
        <v>0</v>
      </c>
      <c r="K740">
        <f t="shared" si="106"/>
        <v>0</v>
      </c>
      <c r="L740">
        <f t="shared" si="107"/>
        <v>0</v>
      </c>
      <c r="M740">
        <f t="shared" si="108"/>
        <v>0</v>
      </c>
      <c r="N740">
        <f t="shared" si="104"/>
        <v>0</v>
      </c>
      <c r="O740">
        <f t="shared" si="109"/>
        <v>0</v>
      </c>
      <c r="P740">
        <f t="shared" si="110"/>
        <v>0</v>
      </c>
      <c r="Q740">
        <f t="shared" si="111"/>
        <v>0</v>
      </c>
      <c r="R740" t="str">
        <f t="shared" si="112"/>
        <v/>
      </c>
    </row>
    <row r="741" spans="1:18" x14ac:dyDescent="0.35">
      <c r="A741">
        <f>IF(AND(DATA!A742&lt;&gt;"",TRIM(DATA!D742)&lt;&gt;""),1,0)</f>
        <v>0</v>
      </c>
      <c r="B741" t="str">
        <f>IF(A741=1,DATA!A742,"")</f>
        <v/>
      </c>
      <c r="C741" t="str">
        <f>IF(A741=1,TRIM(DATA!B742),"")</f>
        <v/>
      </c>
      <c r="D741" t="str">
        <f>IF(A741=1,TRIM(DATA!C742),"")</f>
        <v/>
      </c>
      <c r="E741" t="str">
        <f>IF(A741=1,TRIM(DATA!D742),"")</f>
        <v/>
      </c>
      <c r="F741" t="str">
        <f t="shared" si="105"/>
        <v/>
      </c>
      <c r="G741">
        <f>A741*N(DATA!E742)</f>
        <v>0</v>
      </c>
      <c r="H741">
        <f>A741*N(DATA!F742)</f>
        <v>0</v>
      </c>
      <c r="I741">
        <f>A741*N(DATA!G742)</f>
        <v>0</v>
      </c>
      <c r="J741">
        <f>A741*N(DATA!H742)</f>
        <v>0</v>
      </c>
      <c r="K741">
        <f t="shared" si="106"/>
        <v>0</v>
      </c>
      <c r="L741">
        <f t="shared" si="107"/>
        <v>0</v>
      </c>
      <c r="M741">
        <f t="shared" si="108"/>
        <v>0</v>
      </c>
      <c r="N741">
        <f t="shared" si="104"/>
        <v>0</v>
      </c>
      <c r="O741">
        <f t="shared" si="109"/>
        <v>0</v>
      </c>
      <c r="P741">
        <f t="shared" si="110"/>
        <v>0</v>
      </c>
      <c r="Q741">
        <f t="shared" si="111"/>
        <v>0</v>
      </c>
      <c r="R741" t="str">
        <f t="shared" si="112"/>
        <v/>
      </c>
    </row>
    <row r="742" spans="1:18" x14ac:dyDescent="0.35">
      <c r="A742">
        <f>IF(AND(DATA!A743&lt;&gt;"",TRIM(DATA!D743)&lt;&gt;""),1,0)</f>
        <v>0</v>
      </c>
      <c r="B742" t="str">
        <f>IF(A742=1,DATA!A743,"")</f>
        <v/>
      </c>
      <c r="C742" t="str">
        <f>IF(A742=1,TRIM(DATA!B743),"")</f>
        <v/>
      </c>
      <c r="D742" t="str">
        <f>IF(A742=1,TRIM(DATA!C743),"")</f>
        <v/>
      </c>
      <c r="E742" t="str">
        <f>IF(A742=1,TRIM(DATA!D743),"")</f>
        <v/>
      </c>
      <c r="F742" t="str">
        <f t="shared" si="105"/>
        <v/>
      </c>
      <c r="G742">
        <f>A742*N(DATA!E743)</f>
        <v>0</v>
      </c>
      <c r="H742">
        <f>A742*N(DATA!F743)</f>
        <v>0</v>
      </c>
      <c r="I742">
        <f>A742*N(DATA!G743)</f>
        <v>0</v>
      </c>
      <c r="J742">
        <f>A742*N(DATA!H743)</f>
        <v>0</v>
      </c>
      <c r="K742">
        <f t="shared" si="106"/>
        <v>0</v>
      </c>
      <c r="L742">
        <f t="shared" si="107"/>
        <v>0</v>
      </c>
      <c r="M742">
        <f t="shared" si="108"/>
        <v>0</v>
      </c>
      <c r="N742">
        <f t="shared" si="104"/>
        <v>0</v>
      </c>
      <c r="O742">
        <f t="shared" si="109"/>
        <v>0</v>
      </c>
      <c r="P742">
        <f t="shared" si="110"/>
        <v>0</v>
      </c>
      <c r="Q742">
        <f t="shared" si="111"/>
        <v>0</v>
      </c>
      <c r="R742" t="str">
        <f t="shared" si="112"/>
        <v/>
      </c>
    </row>
    <row r="743" spans="1:18" x14ac:dyDescent="0.35">
      <c r="A743">
        <f>IF(AND(DATA!A744&lt;&gt;"",TRIM(DATA!D744)&lt;&gt;""),1,0)</f>
        <v>0</v>
      </c>
      <c r="B743" t="str">
        <f>IF(A743=1,DATA!A744,"")</f>
        <v/>
      </c>
      <c r="C743" t="str">
        <f>IF(A743=1,TRIM(DATA!B744),"")</f>
        <v/>
      </c>
      <c r="D743" t="str">
        <f>IF(A743=1,TRIM(DATA!C744),"")</f>
        <v/>
      </c>
      <c r="E743" t="str">
        <f>IF(A743=1,TRIM(DATA!D744),"")</f>
        <v/>
      </c>
      <c r="F743" t="str">
        <f t="shared" si="105"/>
        <v/>
      </c>
      <c r="G743">
        <f>A743*N(DATA!E744)</f>
        <v>0</v>
      </c>
      <c r="H743">
        <f>A743*N(DATA!F744)</f>
        <v>0</v>
      </c>
      <c r="I743">
        <f>A743*N(DATA!G744)</f>
        <v>0</v>
      </c>
      <c r="J743">
        <f>A743*N(DATA!H744)</f>
        <v>0</v>
      </c>
      <c r="K743">
        <f t="shared" si="106"/>
        <v>0</v>
      </c>
      <c r="L743">
        <f t="shared" si="107"/>
        <v>0</v>
      </c>
      <c r="M743">
        <f t="shared" si="108"/>
        <v>0</v>
      </c>
      <c r="N743">
        <f t="shared" si="104"/>
        <v>0</v>
      </c>
      <c r="O743">
        <f t="shared" si="109"/>
        <v>0</v>
      </c>
      <c r="P743">
        <f t="shared" si="110"/>
        <v>0</v>
      </c>
      <c r="Q743">
        <f t="shared" si="111"/>
        <v>0</v>
      </c>
      <c r="R743" t="str">
        <f t="shared" si="112"/>
        <v/>
      </c>
    </row>
    <row r="744" spans="1:18" x14ac:dyDescent="0.35">
      <c r="A744">
        <f>IF(AND(DATA!A745&lt;&gt;"",TRIM(DATA!D745)&lt;&gt;""),1,0)</f>
        <v>0</v>
      </c>
      <c r="B744" t="str">
        <f>IF(A744=1,DATA!A745,"")</f>
        <v/>
      </c>
      <c r="C744" t="str">
        <f>IF(A744=1,TRIM(DATA!B745),"")</f>
        <v/>
      </c>
      <c r="D744" t="str">
        <f>IF(A744=1,TRIM(DATA!C745),"")</f>
        <v/>
      </c>
      <c r="E744" t="str">
        <f>IF(A744=1,TRIM(DATA!D745),"")</f>
        <v/>
      </c>
      <c r="F744" t="str">
        <f t="shared" si="105"/>
        <v/>
      </c>
      <c r="G744">
        <f>A744*N(DATA!E745)</f>
        <v>0</v>
      </c>
      <c r="H744">
        <f>A744*N(DATA!F745)</f>
        <v>0</v>
      </c>
      <c r="I744">
        <f>A744*N(DATA!G745)</f>
        <v>0</v>
      </c>
      <c r="J744">
        <f>A744*N(DATA!H745)</f>
        <v>0</v>
      </c>
      <c r="K744">
        <f t="shared" si="106"/>
        <v>0</v>
      </c>
      <c r="L744">
        <f t="shared" si="107"/>
        <v>0</v>
      </c>
      <c r="M744">
        <f t="shared" si="108"/>
        <v>0</v>
      </c>
      <c r="N744">
        <f t="shared" si="104"/>
        <v>0</v>
      </c>
      <c r="O744">
        <f t="shared" si="109"/>
        <v>0</v>
      </c>
      <c r="P744">
        <f t="shared" si="110"/>
        <v>0</v>
      </c>
      <c r="Q744">
        <f t="shared" si="111"/>
        <v>0</v>
      </c>
      <c r="R744" t="str">
        <f t="shared" si="112"/>
        <v/>
      </c>
    </row>
    <row r="745" spans="1:18" x14ac:dyDescent="0.35">
      <c r="A745">
        <f>IF(AND(DATA!A746&lt;&gt;"",TRIM(DATA!D746)&lt;&gt;""),1,0)</f>
        <v>0</v>
      </c>
      <c r="B745" t="str">
        <f>IF(A745=1,DATA!A746,"")</f>
        <v/>
      </c>
      <c r="C745" t="str">
        <f>IF(A745=1,TRIM(DATA!B746),"")</f>
        <v/>
      </c>
      <c r="D745" t="str">
        <f>IF(A745=1,TRIM(DATA!C746),"")</f>
        <v/>
      </c>
      <c r="E745" t="str">
        <f>IF(A745=1,TRIM(DATA!D746),"")</f>
        <v/>
      </c>
      <c r="F745" t="str">
        <f t="shared" si="105"/>
        <v/>
      </c>
      <c r="G745">
        <f>A745*N(DATA!E746)</f>
        <v>0</v>
      </c>
      <c r="H745">
        <f>A745*N(DATA!F746)</f>
        <v>0</v>
      </c>
      <c r="I745">
        <f>A745*N(DATA!G746)</f>
        <v>0</v>
      </c>
      <c r="J745">
        <f>A745*N(DATA!H746)</f>
        <v>0</v>
      </c>
      <c r="K745">
        <f t="shared" si="106"/>
        <v>0</v>
      </c>
      <c r="L745">
        <f t="shared" si="107"/>
        <v>0</v>
      </c>
      <c r="M745">
        <f t="shared" si="108"/>
        <v>0</v>
      </c>
      <c r="N745">
        <f t="shared" si="104"/>
        <v>0</v>
      </c>
      <c r="O745">
        <f t="shared" si="109"/>
        <v>0</v>
      </c>
      <c r="P745">
        <f t="shared" si="110"/>
        <v>0</v>
      </c>
      <c r="Q745">
        <f t="shared" si="111"/>
        <v>0</v>
      </c>
      <c r="R745" t="str">
        <f t="shared" si="112"/>
        <v/>
      </c>
    </row>
    <row r="746" spans="1:18" x14ac:dyDescent="0.35">
      <c r="A746">
        <f>IF(AND(DATA!A747&lt;&gt;"",TRIM(DATA!D747)&lt;&gt;""),1,0)</f>
        <v>0</v>
      </c>
      <c r="B746" t="str">
        <f>IF(A746=1,DATA!A747,"")</f>
        <v/>
      </c>
      <c r="C746" t="str">
        <f>IF(A746=1,TRIM(DATA!B747),"")</f>
        <v/>
      </c>
      <c r="D746" t="str">
        <f>IF(A746=1,TRIM(DATA!C747),"")</f>
        <v/>
      </c>
      <c r="E746" t="str">
        <f>IF(A746=1,TRIM(DATA!D747),"")</f>
        <v/>
      </c>
      <c r="F746" t="str">
        <f t="shared" si="105"/>
        <v/>
      </c>
      <c r="G746">
        <f>A746*N(DATA!E747)</f>
        <v>0</v>
      </c>
      <c r="H746">
        <f>A746*N(DATA!F747)</f>
        <v>0</v>
      </c>
      <c r="I746">
        <f>A746*N(DATA!G747)</f>
        <v>0</v>
      </c>
      <c r="J746">
        <f>A746*N(DATA!H747)</f>
        <v>0</v>
      </c>
      <c r="K746">
        <f t="shared" si="106"/>
        <v>0</v>
      </c>
      <c r="L746">
        <f t="shared" si="107"/>
        <v>0</v>
      </c>
      <c r="M746">
        <f t="shared" si="108"/>
        <v>0</v>
      </c>
      <c r="N746">
        <f t="shared" si="104"/>
        <v>0</v>
      </c>
      <c r="O746">
        <f t="shared" si="109"/>
        <v>0</v>
      </c>
      <c r="P746">
        <f t="shared" si="110"/>
        <v>0</v>
      </c>
      <c r="Q746">
        <f t="shared" si="111"/>
        <v>0</v>
      </c>
      <c r="R746" t="str">
        <f t="shared" si="112"/>
        <v/>
      </c>
    </row>
    <row r="747" spans="1:18" x14ac:dyDescent="0.35">
      <c r="A747">
        <f>IF(AND(DATA!A748&lt;&gt;"",TRIM(DATA!D748)&lt;&gt;""),1,0)</f>
        <v>0</v>
      </c>
      <c r="B747" t="str">
        <f>IF(A747=1,DATA!A748,"")</f>
        <v/>
      </c>
      <c r="C747" t="str">
        <f>IF(A747=1,TRIM(DATA!B748),"")</f>
        <v/>
      </c>
      <c r="D747" t="str">
        <f>IF(A747=1,TRIM(DATA!C748),"")</f>
        <v/>
      </c>
      <c r="E747" t="str">
        <f>IF(A747=1,TRIM(DATA!D748),"")</f>
        <v/>
      </c>
      <c r="F747" t="str">
        <f t="shared" si="105"/>
        <v/>
      </c>
      <c r="G747">
        <f>A747*N(DATA!E748)</f>
        <v>0</v>
      </c>
      <c r="H747">
        <f>A747*N(DATA!F748)</f>
        <v>0</v>
      </c>
      <c r="I747">
        <f>A747*N(DATA!G748)</f>
        <v>0</v>
      </c>
      <c r="J747">
        <f>A747*N(DATA!H748)</f>
        <v>0</v>
      </c>
      <c r="K747">
        <f t="shared" si="106"/>
        <v>0</v>
      </c>
      <c r="L747">
        <f t="shared" si="107"/>
        <v>0</v>
      </c>
      <c r="M747">
        <f t="shared" si="108"/>
        <v>0</v>
      </c>
      <c r="N747">
        <f t="shared" si="104"/>
        <v>0</v>
      </c>
      <c r="O747">
        <f t="shared" si="109"/>
        <v>0</v>
      </c>
      <c r="P747">
        <f t="shared" si="110"/>
        <v>0</v>
      </c>
      <c r="Q747">
        <f t="shared" si="111"/>
        <v>0</v>
      </c>
      <c r="R747" t="str">
        <f t="shared" si="112"/>
        <v/>
      </c>
    </row>
    <row r="748" spans="1:18" x14ac:dyDescent="0.35">
      <c r="A748">
        <f>IF(AND(DATA!A749&lt;&gt;"",TRIM(DATA!D749)&lt;&gt;""),1,0)</f>
        <v>0</v>
      </c>
      <c r="B748" t="str">
        <f>IF(A748=1,DATA!A749,"")</f>
        <v/>
      </c>
      <c r="C748" t="str">
        <f>IF(A748=1,TRIM(DATA!B749),"")</f>
        <v/>
      </c>
      <c r="D748" t="str">
        <f>IF(A748=1,TRIM(DATA!C749),"")</f>
        <v/>
      </c>
      <c r="E748" t="str">
        <f>IF(A748=1,TRIM(DATA!D749),"")</f>
        <v/>
      </c>
      <c r="F748" t="str">
        <f t="shared" si="105"/>
        <v/>
      </c>
      <c r="G748">
        <f>A748*N(DATA!E749)</f>
        <v>0</v>
      </c>
      <c r="H748">
        <f>A748*N(DATA!F749)</f>
        <v>0</v>
      </c>
      <c r="I748">
        <f>A748*N(DATA!G749)</f>
        <v>0</v>
      </c>
      <c r="J748">
        <f>A748*N(DATA!H749)</f>
        <v>0</v>
      </c>
      <c r="K748">
        <f t="shared" si="106"/>
        <v>0</v>
      </c>
      <c r="L748">
        <f t="shared" si="107"/>
        <v>0</v>
      </c>
      <c r="M748">
        <f t="shared" si="108"/>
        <v>0</v>
      </c>
      <c r="N748">
        <f t="shared" si="104"/>
        <v>0</v>
      </c>
      <c r="O748">
        <f t="shared" si="109"/>
        <v>0</v>
      </c>
      <c r="P748">
        <f t="shared" si="110"/>
        <v>0</v>
      </c>
      <c r="Q748">
        <f t="shared" si="111"/>
        <v>0</v>
      </c>
      <c r="R748" t="str">
        <f t="shared" si="112"/>
        <v/>
      </c>
    </row>
    <row r="749" spans="1:18" x14ac:dyDescent="0.35">
      <c r="A749">
        <f>IF(AND(DATA!A750&lt;&gt;"",TRIM(DATA!D750)&lt;&gt;""),1,0)</f>
        <v>0</v>
      </c>
      <c r="B749" t="str">
        <f>IF(A749=1,DATA!A750,"")</f>
        <v/>
      </c>
      <c r="C749" t="str">
        <f>IF(A749=1,TRIM(DATA!B750),"")</f>
        <v/>
      </c>
      <c r="D749" t="str">
        <f>IF(A749=1,TRIM(DATA!C750),"")</f>
        <v/>
      </c>
      <c r="E749" t="str">
        <f>IF(A749=1,TRIM(DATA!D750),"")</f>
        <v/>
      </c>
      <c r="F749" t="str">
        <f t="shared" si="105"/>
        <v/>
      </c>
      <c r="G749">
        <f>A749*N(DATA!E750)</f>
        <v>0</v>
      </c>
      <c r="H749">
        <f>A749*N(DATA!F750)</f>
        <v>0</v>
      </c>
      <c r="I749">
        <f>A749*N(DATA!G750)</f>
        <v>0</v>
      </c>
      <c r="J749">
        <f>A749*N(DATA!H750)</f>
        <v>0</v>
      </c>
      <c r="K749">
        <f t="shared" si="106"/>
        <v>0</v>
      </c>
      <c r="L749">
        <f t="shared" si="107"/>
        <v>0</v>
      </c>
      <c r="M749">
        <f t="shared" si="108"/>
        <v>0</v>
      </c>
      <c r="N749">
        <f t="shared" si="104"/>
        <v>0</v>
      </c>
      <c r="O749">
        <f t="shared" si="109"/>
        <v>0</v>
      </c>
      <c r="P749">
        <f t="shared" si="110"/>
        <v>0</v>
      </c>
      <c r="Q749">
        <f t="shared" si="111"/>
        <v>0</v>
      </c>
      <c r="R749" t="str">
        <f t="shared" si="112"/>
        <v/>
      </c>
    </row>
    <row r="750" spans="1:18" x14ac:dyDescent="0.35">
      <c r="A750">
        <f>IF(AND(DATA!A751&lt;&gt;"",TRIM(DATA!D751)&lt;&gt;""),1,0)</f>
        <v>0</v>
      </c>
      <c r="B750" t="str">
        <f>IF(A750=1,DATA!A751,"")</f>
        <v/>
      </c>
      <c r="C750" t="str">
        <f>IF(A750=1,TRIM(DATA!B751),"")</f>
        <v/>
      </c>
      <c r="D750" t="str">
        <f>IF(A750=1,TRIM(DATA!C751),"")</f>
        <v/>
      </c>
      <c r="E750" t="str">
        <f>IF(A750=1,TRIM(DATA!D751),"")</f>
        <v/>
      </c>
      <c r="F750" t="str">
        <f t="shared" si="105"/>
        <v/>
      </c>
      <c r="G750">
        <f>A750*N(DATA!E751)</f>
        <v>0</v>
      </c>
      <c r="H750">
        <f>A750*N(DATA!F751)</f>
        <v>0</v>
      </c>
      <c r="I750">
        <f>A750*N(DATA!G751)</f>
        <v>0</v>
      </c>
      <c r="J750">
        <f>A750*N(DATA!H751)</f>
        <v>0</v>
      </c>
      <c r="K750">
        <f t="shared" si="106"/>
        <v>0</v>
      </c>
      <c r="L750">
        <f t="shared" si="107"/>
        <v>0</v>
      </c>
      <c r="M750">
        <f t="shared" si="108"/>
        <v>0</v>
      </c>
      <c r="N750">
        <f t="shared" si="104"/>
        <v>0</v>
      </c>
      <c r="O750">
        <f t="shared" si="109"/>
        <v>0</v>
      </c>
      <c r="P750">
        <f t="shared" si="110"/>
        <v>0</v>
      </c>
      <c r="Q750">
        <f t="shared" si="111"/>
        <v>0</v>
      </c>
      <c r="R750" t="str">
        <f t="shared" si="112"/>
        <v/>
      </c>
    </row>
    <row r="751" spans="1:18" x14ac:dyDescent="0.35">
      <c r="A751">
        <f>IF(AND(DATA!A752&lt;&gt;"",TRIM(DATA!D752)&lt;&gt;""),1,0)</f>
        <v>0</v>
      </c>
      <c r="B751" t="str">
        <f>IF(A751=1,DATA!A752,"")</f>
        <v/>
      </c>
      <c r="C751" t="str">
        <f>IF(A751=1,TRIM(DATA!B752),"")</f>
        <v/>
      </c>
      <c r="D751" t="str">
        <f>IF(A751=1,TRIM(DATA!C752),"")</f>
        <v/>
      </c>
      <c r="E751" t="str">
        <f>IF(A751=1,TRIM(DATA!D752),"")</f>
        <v/>
      </c>
      <c r="F751" t="str">
        <f t="shared" si="105"/>
        <v/>
      </c>
      <c r="G751">
        <f>A751*N(DATA!E752)</f>
        <v>0</v>
      </c>
      <c r="H751">
        <f>A751*N(DATA!F752)</f>
        <v>0</v>
      </c>
      <c r="I751">
        <f>A751*N(DATA!G752)</f>
        <v>0</v>
      </c>
      <c r="J751">
        <f>A751*N(DATA!H752)</f>
        <v>0</v>
      </c>
      <c r="K751">
        <f t="shared" si="106"/>
        <v>0</v>
      </c>
      <c r="L751">
        <f t="shared" si="107"/>
        <v>0</v>
      </c>
      <c r="M751">
        <f t="shared" si="108"/>
        <v>0</v>
      </c>
      <c r="N751">
        <f t="shared" si="104"/>
        <v>0</v>
      </c>
      <c r="O751">
        <f t="shared" si="109"/>
        <v>0</v>
      </c>
      <c r="P751">
        <f t="shared" si="110"/>
        <v>0</v>
      </c>
      <c r="Q751">
        <f t="shared" si="111"/>
        <v>0</v>
      </c>
      <c r="R751" t="str">
        <f t="shared" si="112"/>
        <v/>
      </c>
    </row>
    <row r="752" spans="1:18" x14ac:dyDescent="0.35">
      <c r="A752">
        <f>IF(AND(DATA!A753&lt;&gt;"",TRIM(DATA!D753)&lt;&gt;""),1,0)</f>
        <v>0</v>
      </c>
      <c r="B752" t="str">
        <f>IF(A752=1,DATA!A753,"")</f>
        <v/>
      </c>
      <c r="C752" t="str">
        <f>IF(A752=1,TRIM(DATA!B753),"")</f>
        <v/>
      </c>
      <c r="D752" t="str">
        <f>IF(A752=1,TRIM(DATA!C753),"")</f>
        <v/>
      </c>
      <c r="E752" t="str">
        <f>IF(A752=1,TRIM(DATA!D753),"")</f>
        <v/>
      </c>
      <c r="F752" t="str">
        <f t="shared" si="105"/>
        <v/>
      </c>
      <c r="G752">
        <f>A752*N(DATA!E753)</f>
        <v>0</v>
      </c>
      <c r="H752">
        <f>A752*N(DATA!F753)</f>
        <v>0</v>
      </c>
      <c r="I752">
        <f>A752*N(DATA!G753)</f>
        <v>0</v>
      </c>
      <c r="J752">
        <f>A752*N(DATA!H753)</f>
        <v>0</v>
      </c>
      <c r="K752">
        <f t="shared" si="106"/>
        <v>0</v>
      </c>
      <c r="L752">
        <f t="shared" si="107"/>
        <v>0</v>
      </c>
      <c r="M752">
        <f t="shared" si="108"/>
        <v>0</v>
      </c>
      <c r="N752">
        <f t="shared" si="104"/>
        <v>0</v>
      </c>
      <c r="O752">
        <f t="shared" si="109"/>
        <v>0</v>
      </c>
      <c r="P752">
        <f t="shared" si="110"/>
        <v>0</v>
      </c>
      <c r="Q752">
        <f t="shared" si="111"/>
        <v>0</v>
      </c>
      <c r="R752" t="str">
        <f t="shared" si="112"/>
        <v/>
      </c>
    </row>
    <row r="753" spans="1:18" x14ac:dyDescent="0.35">
      <c r="A753">
        <f>IF(AND(DATA!A754&lt;&gt;"",TRIM(DATA!D754)&lt;&gt;""),1,0)</f>
        <v>0</v>
      </c>
      <c r="B753" t="str">
        <f>IF(A753=1,DATA!A754,"")</f>
        <v/>
      </c>
      <c r="C753" t="str">
        <f>IF(A753=1,TRIM(DATA!B754),"")</f>
        <v/>
      </c>
      <c r="D753" t="str">
        <f>IF(A753=1,TRIM(DATA!C754),"")</f>
        <v/>
      </c>
      <c r="E753" t="str">
        <f>IF(A753=1,TRIM(DATA!D754),"")</f>
        <v/>
      </c>
      <c r="F753" t="str">
        <f t="shared" si="105"/>
        <v/>
      </c>
      <c r="G753">
        <f>A753*N(DATA!E754)</f>
        <v>0</v>
      </c>
      <c r="H753">
        <f>A753*N(DATA!F754)</f>
        <v>0</v>
      </c>
      <c r="I753">
        <f>A753*N(DATA!G754)</f>
        <v>0</v>
      </c>
      <c r="J753">
        <f>A753*N(DATA!H754)</f>
        <v>0</v>
      </c>
      <c r="K753">
        <f t="shared" si="106"/>
        <v>0</v>
      </c>
      <c r="L753">
        <f t="shared" si="107"/>
        <v>0</v>
      </c>
      <c r="M753">
        <f t="shared" si="108"/>
        <v>0</v>
      </c>
      <c r="N753">
        <f t="shared" si="104"/>
        <v>0</v>
      </c>
      <c r="O753">
        <f t="shared" si="109"/>
        <v>0</v>
      </c>
      <c r="P753">
        <f t="shared" si="110"/>
        <v>0</v>
      </c>
      <c r="Q753">
        <f t="shared" si="111"/>
        <v>0</v>
      </c>
      <c r="R753" t="str">
        <f t="shared" si="112"/>
        <v/>
      </c>
    </row>
    <row r="754" spans="1:18" x14ac:dyDescent="0.35">
      <c r="A754">
        <f>IF(AND(DATA!A755&lt;&gt;"",TRIM(DATA!D755)&lt;&gt;""),1,0)</f>
        <v>0</v>
      </c>
      <c r="B754" t="str">
        <f>IF(A754=1,DATA!A755,"")</f>
        <v/>
      </c>
      <c r="C754" t="str">
        <f>IF(A754=1,TRIM(DATA!B755),"")</f>
        <v/>
      </c>
      <c r="D754" t="str">
        <f>IF(A754=1,TRIM(DATA!C755),"")</f>
        <v/>
      </c>
      <c r="E754" t="str">
        <f>IF(A754=1,TRIM(DATA!D755),"")</f>
        <v/>
      </c>
      <c r="F754" t="str">
        <f t="shared" si="105"/>
        <v/>
      </c>
      <c r="G754">
        <f>A754*N(DATA!E755)</f>
        <v>0</v>
      </c>
      <c r="H754">
        <f>A754*N(DATA!F755)</f>
        <v>0</v>
      </c>
      <c r="I754">
        <f>A754*N(DATA!G755)</f>
        <v>0</v>
      </c>
      <c r="J754">
        <f>A754*N(DATA!H755)</f>
        <v>0</v>
      </c>
      <c r="K754">
        <f t="shared" si="106"/>
        <v>0</v>
      </c>
      <c r="L754">
        <f t="shared" si="107"/>
        <v>0</v>
      </c>
      <c r="M754">
        <f t="shared" si="108"/>
        <v>0</v>
      </c>
      <c r="N754">
        <f t="shared" si="104"/>
        <v>0</v>
      </c>
      <c r="O754">
        <f t="shared" si="109"/>
        <v>0</v>
      </c>
      <c r="P754">
        <f t="shared" si="110"/>
        <v>0</v>
      </c>
      <c r="Q754">
        <f t="shared" si="111"/>
        <v>0</v>
      </c>
      <c r="R754" t="str">
        <f t="shared" si="112"/>
        <v/>
      </c>
    </row>
    <row r="755" spans="1:18" x14ac:dyDescent="0.35">
      <c r="A755">
        <f>IF(AND(DATA!A756&lt;&gt;"",TRIM(DATA!D756)&lt;&gt;""),1,0)</f>
        <v>0</v>
      </c>
      <c r="B755" t="str">
        <f>IF(A755=1,DATA!A756,"")</f>
        <v/>
      </c>
      <c r="C755" t="str">
        <f>IF(A755=1,TRIM(DATA!B756),"")</f>
        <v/>
      </c>
      <c r="D755" t="str">
        <f>IF(A755=1,TRIM(DATA!C756),"")</f>
        <v/>
      </c>
      <c r="E755" t="str">
        <f>IF(A755=1,TRIM(DATA!D756),"")</f>
        <v/>
      </c>
      <c r="F755" t="str">
        <f t="shared" si="105"/>
        <v/>
      </c>
      <c r="G755">
        <f>A755*N(DATA!E756)</f>
        <v>0</v>
      </c>
      <c r="H755">
        <f>A755*N(DATA!F756)</f>
        <v>0</v>
      </c>
      <c r="I755">
        <f>A755*N(DATA!G756)</f>
        <v>0</v>
      </c>
      <c r="J755">
        <f>A755*N(DATA!H756)</f>
        <v>0</v>
      </c>
      <c r="K755">
        <f t="shared" si="106"/>
        <v>0</v>
      </c>
      <c r="L755">
        <f t="shared" si="107"/>
        <v>0</v>
      </c>
      <c r="M755">
        <f t="shared" si="108"/>
        <v>0</v>
      </c>
      <c r="N755">
        <f t="shared" si="104"/>
        <v>0</v>
      </c>
      <c r="O755">
        <f t="shared" si="109"/>
        <v>0</v>
      </c>
      <c r="P755">
        <f t="shared" si="110"/>
        <v>0</v>
      </c>
      <c r="Q755">
        <f t="shared" si="111"/>
        <v>0</v>
      </c>
      <c r="R755" t="str">
        <f t="shared" si="112"/>
        <v/>
      </c>
    </row>
    <row r="756" spans="1:18" x14ac:dyDescent="0.35">
      <c r="A756">
        <f>IF(AND(DATA!A757&lt;&gt;"",TRIM(DATA!D757)&lt;&gt;""),1,0)</f>
        <v>0</v>
      </c>
      <c r="B756" t="str">
        <f>IF(A756=1,DATA!A757,"")</f>
        <v/>
      </c>
      <c r="C756" t="str">
        <f>IF(A756=1,TRIM(DATA!B757),"")</f>
        <v/>
      </c>
      <c r="D756" t="str">
        <f>IF(A756=1,TRIM(DATA!C757),"")</f>
        <v/>
      </c>
      <c r="E756" t="str">
        <f>IF(A756=1,TRIM(DATA!D757),"")</f>
        <v/>
      </c>
      <c r="F756" t="str">
        <f t="shared" si="105"/>
        <v/>
      </c>
      <c r="G756">
        <f>A756*N(DATA!E757)</f>
        <v>0</v>
      </c>
      <c r="H756">
        <f>A756*N(DATA!F757)</f>
        <v>0</v>
      </c>
      <c r="I756">
        <f>A756*N(DATA!G757)</f>
        <v>0</v>
      </c>
      <c r="J756">
        <f>A756*N(DATA!H757)</f>
        <v>0</v>
      </c>
      <c r="K756">
        <f t="shared" si="106"/>
        <v>0</v>
      </c>
      <c r="L756">
        <f t="shared" si="107"/>
        <v>0</v>
      </c>
      <c r="M756">
        <f t="shared" si="108"/>
        <v>0</v>
      </c>
      <c r="N756">
        <f t="shared" si="104"/>
        <v>0</v>
      </c>
      <c r="O756">
        <f t="shared" si="109"/>
        <v>0</v>
      </c>
      <c r="P756">
        <f t="shared" si="110"/>
        <v>0</v>
      </c>
      <c r="Q756">
        <f t="shared" si="111"/>
        <v>0</v>
      </c>
      <c r="R756" t="str">
        <f t="shared" si="112"/>
        <v/>
      </c>
    </row>
    <row r="757" spans="1:18" x14ac:dyDescent="0.35">
      <c r="A757">
        <f>IF(AND(DATA!A758&lt;&gt;"",TRIM(DATA!D758)&lt;&gt;""),1,0)</f>
        <v>0</v>
      </c>
      <c r="B757" t="str">
        <f>IF(A757=1,DATA!A758,"")</f>
        <v/>
      </c>
      <c r="C757" t="str">
        <f>IF(A757=1,TRIM(DATA!B758),"")</f>
        <v/>
      </c>
      <c r="D757" t="str">
        <f>IF(A757=1,TRIM(DATA!C758),"")</f>
        <v/>
      </c>
      <c r="E757" t="str">
        <f>IF(A757=1,TRIM(DATA!D758),"")</f>
        <v/>
      </c>
      <c r="F757" t="str">
        <f t="shared" si="105"/>
        <v/>
      </c>
      <c r="G757">
        <f>A757*N(DATA!E758)</f>
        <v>0</v>
      </c>
      <c r="H757">
        <f>A757*N(DATA!F758)</f>
        <v>0</v>
      </c>
      <c r="I757">
        <f>A757*N(DATA!G758)</f>
        <v>0</v>
      </c>
      <c r="J757">
        <f>A757*N(DATA!H758)</f>
        <v>0</v>
      </c>
      <c r="K757">
        <f t="shared" si="106"/>
        <v>0</v>
      </c>
      <c r="L757">
        <f t="shared" si="107"/>
        <v>0</v>
      </c>
      <c r="M757">
        <f t="shared" si="108"/>
        <v>0</v>
      </c>
      <c r="N757">
        <f t="shared" si="104"/>
        <v>0</v>
      </c>
      <c r="O757">
        <f t="shared" si="109"/>
        <v>0</v>
      </c>
      <c r="P757">
        <f t="shared" si="110"/>
        <v>0</v>
      </c>
      <c r="Q757">
        <f t="shared" si="111"/>
        <v>0</v>
      </c>
      <c r="R757" t="str">
        <f t="shared" si="112"/>
        <v/>
      </c>
    </row>
    <row r="758" spans="1:18" x14ac:dyDescent="0.35">
      <c r="A758">
        <f>IF(AND(DATA!A759&lt;&gt;"",TRIM(DATA!D759)&lt;&gt;""),1,0)</f>
        <v>0</v>
      </c>
      <c r="B758" t="str">
        <f>IF(A758=1,DATA!A759,"")</f>
        <v/>
      </c>
      <c r="C758" t="str">
        <f>IF(A758=1,TRIM(DATA!B759),"")</f>
        <v/>
      </c>
      <c r="D758" t="str">
        <f>IF(A758=1,TRIM(DATA!C759),"")</f>
        <v/>
      </c>
      <c r="E758" t="str">
        <f>IF(A758=1,TRIM(DATA!D759),"")</f>
        <v/>
      </c>
      <c r="F758" t="str">
        <f t="shared" si="105"/>
        <v/>
      </c>
      <c r="G758">
        <f>A758*N(DATA!E759)</f>
        <v>0</v>
      </c>
      <c r="H758">
        <f>A758*N(DATA!F759)</f>
        <v>0</v>
      </c>
      <c r="I758">
        <f>A758*N(DATA!G759)</f>
        <v>0</v>
      </c>
      <c r="J758">
        <f>A758*N(DATA!H759)</f>
        <v>0</v>
      </c>
      <c r="K758">
        <f t="shared" si="106"/>
        <v>0</v>
      </c>
      <c r="L758">
        <f t="shared" si="107"/>
        <v>0</v>
      </c>
      <c r="M758">
        <f t="shared" si="108"/>
        <v>0</v>
      </c>
      <c r="N758">
        <f t="shared" si="104"/>
        <v>0</v>
      </c>
      <c r="O758">
        <f t="shared" si="109"/>
        <v>0</v>
      </c>
      <c r="P758">
        <f t="shared" si="110"/>
        <v>0</v>
      </c>
      <c r="Q758">
        <f t="shared" si="111"/>
        <v>0</v>
      </c>
      <c r="R758" t="str">
        <f t="shared" si="112"/>
        <v/>
      </c>
    </row>
    <row r="759" spans="1:18" x14ac:dyDescent="0.35">
      <c r="A759">
        <f>IF(AND(DATA!A760&lt;&gt;"",TRIM(DATA!D760)&lt;&gt;""),1,0)</f>
        <v>0</v>
      </c>
      <c r="B759" t="str">
        <f>IF(A759=1,DATA!A760,"")</f>
        <v/>
      </c>
      <c r="C759" t="str">
        <f>IF(A759=1,TRIM(DATA!B760),"")</f>
        <v/>
      </c>
      <c r="D759" t="str">
        <f>IF(A759=1,TRIM(DATA!C760),"")</f>
        <v/>
      </c>
      <c r="E759" t="str">
        <f>IF(A759=1,TRIM(DATA!D760),"")</f>
        <v/>
      </c>
      <c r="F759" t="str">
        <f t="shared" si="105"/>
        <v/>
      </c>
      <c r="G759">
        <f>A759*N(DATA!E760)</f>
        <v>0</v>
      </c>
      <c r="H759">
        <f>A759*N(DATA!F760)</f>
        <v>0</v>
      </c>
      <c r="I759">
        <f>A759*N(DATA!G760)</f>
        <v>0</v>
      </c>
      <c r="J759">
        <f>A759*N(DATA!H760)</f>
        <v>0</v>
      </c>
      <c r="K759">
        <f t="shared" si="106"/>
        <v>0</v>
      </c>
      <c r="L759">
        <f t="shared" si="107"/>
        <v>0</v>
      </c>
      <c r="M759">
        <f t="shared" si="108"/>
        <v>0</v>
      </c>
      <c r="N759">
        <f t="shared" si="104"/>
        <v>0</v>
      </c>
      <c r="O759">
        <f t="shared" si="109"/>
        <v>0</v>
      </c>
      <c r="P759">
        <f t="shared" si="110"/>
        <v>0</v>
      </c>
      <c r="Q759">
        <f t="shared" si="111"/>
        <v>0</v>
      </c>
      <c r="R759" t="str">
        <f t="shared" si="112"/>
        <v/>
      </c>
    </row>
    <row r="760" spans="1:18" x14ac:dyDescent="0.35">
      <c r="A760">
        <f>IF(AND(DATA!A761&lt;&gt;"",TRIM(DATA!D761)&lt;&gt;""),1,0)</f>
        <v>0</v>
      </c>
      <c r="B760" t="str">
        <f>IF(A760=1,DATA!A761,"")</f>
        <v/>
      </c>
      <c r="C760" t="str">
        <f>IF(A760=1,TRIM(DATA!B761),"")</f>
        <v/>
      </c>
      <c r="D760" t="str">
        <f>IF(A760=1,TRIM(DATA!C761),"")</f>
        <v/>
      </c>
      <c r="E760" t="str">
        <f>IF(A760=1,TRIM(DATA!D761),"")</f>
        <v/>
      </c>
      <c r="F760" t="str">
        <f t="shared" si="105"/>
        <v/>
      </c>
      <c r="G760">
        <f>A760*N(DATA!E761)</f>
        <v>0</v>
      </c>
      <c r="H760">
        <f>A760*N(DATA!F761)</f>
        <v>0</v>
      </c>
      <c r="I760">
        <f>A760*N(DATA!G761)</f>
        <v>0</v>
      </c>
      <c r="J760">
        <f>A760*N(DATA!H761)</f>
        <v>0</v>
      </c>
      <c r="K760">
        <f t="shared" si="106"/>
        <v>0</v>
      </c>
      <c r="L760">
        <f t="shared" si="107"/>
        <v>0</v>
      </c>
      <c r="M760">
        <f t="shared" si="108"/>
        <v>0</v>
      </c>
      <c r="N760">
        <f t="shared" si="104"/>
        <v>0</v>
      </c>
      <c r="O760">
        <f t="shared" si="109"/>
        <v>0</v>
      </c>
      <c r="P760">
        <f t="shared" si="110"/>
        <v>0</v>
      </c>
      <c r="Q760">
        <f t="shared" si="111"/>
        <v>0</v>
      </c>
      <c r="R760" t="str">
        <f t="shared" si="112"/>
        <v/>
      </c>
    </row>
    <row r="761" spans="1:18" x14ac:dyDescent="0.35">
      <c r="A761">
        <f>IF(AND(DATA!A762&lt;&gt;"",TRIM(DATA!D762)&lt;&gt;""),1,0)</f>
        <v>0</v>
      </c>
      <c r="B761" t="str">
        <f>IF(A761=1,DATA!A762,"")</f>
        <v/>
      </c>
      <c r="C761" t="str">
        <f>IF(A761=1,TRIM(DATA!B762),"")</f>
        <v/>
      </c>
      <c r="D761" t="str">
        <f>IF(A761=1,TRIM(DATA!C762),"")</f>
        <v/>
      </c>
      <c r="E761" t="str">
        <f>IF(A761=1,TRIM(DATA!D762),"")</f>
        <v/>
      </c>
      <c r="F761" t="str">
        <f t="shared" si="105"/>
        <v/>
      </c>
      <c r="G761">
        <f>A761*N(DATA!E762)</f>
        <v>0</v>
      </c>
      <c r="H761">
        <f>A761*N(DATA!F762)</f>
        <v>0</v>
      </c>
      <c r="I761">
        <f>A761*N(DATA!G762)</f>
        <v>0</v>
      </c>
      <c r="J761">
        <f>A761*N(DATA!H762)</f>
        <v>0</v>
      </c>
      <c r="K761">
        <f t="shared" si="106"/>
        <v>0</v>
      </c>
      <c r="L761">
        <f t="shared" si="107"/>
        <v>0</v>
      </c>
      <c r="M761">
        <f t="shared" si="108"/>
        <v>0</v>
      </c>
      <c r="N761">
        <f t="shared" si="104"/>
        <v>0</v>
      </c>
      <c r="O761">
        <f t="shared" si="109"/>
        <v>0</v>
      </c>
      <c r="P761">
        <f t="shared" si="110"/>
        <v>0</v>
      </c>
      <c r="Q761">
        <f t="shared" si="111"/>
        <v>0</v>
      </c>
      <c r="R761" t="str">
        <f t="shared" si="112"/>
        <v/>
      </c>
    </row>
    <row r="762" spans="1:18" x14ac:dyDescent="0.35">
      <c r="A762">
        <f>IF(AND(DATA!A763&lt;&gt;"",TRIM(DATA!D763)&lt;&gt;""),1,0)</f>
        <v>0</v>
      </c>
      <c r="B762" t="str">
        <f>IF(A762=1,DATA!A763,"")</f>
        <v/>
      </c>
      <c r="C762" t="str">
        <f>IF(A762=1,TRIM(DATA!B763),"")</f>
        <v/>
      </c>
      <c r="D762" t="str">
        <f>IF(A762=1,TRIM(DATA!C763),"")</f>
        <v/>
      </c>
      <c r="E762" t="str">
        <f>IF(A762=1,TRIM(DATA!D763),"")</f>
        <v/>
      </c>
      <c r="F762" t="str">
        <f t="shared" si="105"/>
        <v/>
      </c>
      <c r="G762">
        <f>A762*N(DATA!E763)</f>
        <v>0</v>
      </c>
      <c r="H762">
        <f>A762*N(DATA!F763)</f>
        <v>0</v>
      </c>
      <c r="I762">
        <f>A762*N(DATA!G763)</f>
        <v>0</v>
      </c>
      <c r="J762">
        <f>A762*N(DATA!H763)</f>
        <v>0</v>
      </c>
      <c r="K762">
        <f t="shared" si="106"/>
        <v>0</v>
      </c>
      <c r="L762">
        <f t="shared" si="107"/>
        <v>0</v>
      </c>
      <c r="M762">
        <f t="shared" si="108"/>
        <v>0</v>
      </c>
      <c r="N762">
        <f t="shared" si="104"/>
        <v>0</v>
      </c>
      <c r="O762">
        <f t="shared" si="109"/>
        <v>0</v>
      </c>
      <c r="P762">
        <f t="shared" si="110"/>
        <v>0</v>
      </c>
      <c r="Q762">
        <f t="shared" si="111"/>
        <v>0</v>
      </c>
      <c r="R762" t="str">
        <f t="shared" si="112"/>
        <v/>
      </c>
    </row>
    <row r="763" spans="1:18" x14ac:dyDescent="0.35">
      <c r="A763">
        <f>IF(AND(DATA!A764&lt;&gt;"",TRIM(DATA!D764)&lt;&gt;""),1,0)</f>
        <v>0</v>
      </c>
      <c r="B763" t="str">
        <f>IF(A763=1,DATA!A764,"")</f>
        <v/>
      </c>
      <c r="C763" t="str">
        <f>IF(A763=1,TRIM(DATA!B764),"")</f>
        <v/>
      </c>
      <c r="D763" t="str">
        <f>IF(A763=1,TRIM(DATA!C764),"")</f>
        <v/>
      </c>
      <c r="E763" t="str">
        <f>IF(A763=1,TRIM(DATA!D764),"")</f>
        <v/>
      </c>
      <c r="F763" t="str">
        <f t="shared" si="105"/>
        <v/>
      </c>
      <c r="G763">
        <f>A763*N(DATA!E764)</f>
        <v>0</v>
      </c>
      <c r="H763">
        <f>A763*N(DATA!F764)</f>
        <v>0</v>
      </c>
      <c r="I763">
        <f>A763*N(DATA!G764)</f>
        <v>0</v>
      </c>
      <c r="J763">
        <f>A763*N(DATA!H764)</f>
        <v>0</v>
      </c>
      <c r="K763">
        <f t="shared" si="106"/>
        <v>0</v>
      </c>
      <c r="L763">
        <f t="shared" si="107"/>
        <v>0</v>
      </c>
      <c r="M763">
        <f t="shared" si="108"/>
        <v>0</v>
      </c>
      <c r="N763">
        <f t="shared" si="104"/>
        <v>0</v>
      </c>
      <c r="O763">
        <f t="shared" si="109"/>
        <v>0</v>
      </c>
      <c r="P763">
        <f t="shared" si="110"/>
        <v>0</v>
      </c>
      <c r="Q763">
        <f t="shared" si="111"/>
        <v>0</v>
      </c>
      <c r="R763" t="str">
        <f t="shared" si="112"/>
        <v/>
      </c>
    </row>
    <row r="764" spans="1:18" x14ac:dyDescent="0.35">
      <c r="A764">
        <f>IF(AND(DATA!A765&lt;&gt;"",TRIM(DATA!D765)&lt;&gt;""),1,0)</f>
        <v>0</v>
      </c>
      <c r="B764" t="str">
        <f>IF(A764=1,DATA!A765,"")</f>
        <v/>
      </c>
      <c r="C764" t="str">
        <f>IF(A764=1,TRIM(DATA!B765),"")</f>
        <v/>
      </c>
      <c r="D764" t="str">
        <f>IF(A764=1,TRIM(DATA!C765),"")</f>
        <v/>
      </c>
      <c r="E764" t="str">
        <f>IF(A764=1,TRIM(DATA!D765),"")</f>
        <v/>
      </c>
      <c r="F764" t="str">
        <f t="shared" si="105"/>
        <v/>
      </c>
      <c r="G764">
        <f>A764*N(DATA!E765)</f>
        <v>0</v>
      </c>
      <c r="H764">
        <f>A764*N(DATA!F765)</f>
        <v>0</v>
      </c>
      <c r="I764">
        <f>A764*N(DATA!G765)</f>
        <v>0</v>
      </c>
      <c r="J764">
        <f>A764*N(DATA!H765)</f>
        <v>0</v>
      </c>
      <c r="K764">
        <f t="shared" si="106"/>
        <v>0</v>
      </c>
      <c r="L764">
        <f t="shared" si="107"/>
        <v>0</v>
      </c>
      <c r="M764">
        <f t="shared" si="108"/>
        <v>0</v>
      </c>
      <c r="N764">
        <f t="shared" si="104"/>
        <v>0</v>
      </c>
      <c r="O764">
        <f t="shared" si="109"/>
        <v>0</v>
      </c>
      <c r="P764">
        <f t="shared" si="110"/>
        <v>0</v>
      </c>
      <c r="Q764">
        <f t="shared" si="111"/>
        <v>0</v>
      </c>
      <c r="R764" t="str">
        <f t="shared" si="112"/>
        <v/>
      </c>
    </row>
    <row r="765" spans="1:18" x14ac:dyDescent="0.35">
      <c r="A765">
        <f>IF(AND(DATA!A766&lt;&gt;"",TRIM(DATA!D766)&lt;&gt;""),1,0)</f>
        <v>0</v>
      </c>
      <c r="B765" t="str">
        <f>IF(A765=1,DATA!A766,"")</f>
        <v/>
      </c>
      <c r="C765" t="str">
        <f>IF(A765=1,TRIM(DATA!B766),"")</f>
        <v/>
      </c>
      <c r="D765" t="str">
        <f>IF(A765=1,TRIM(DATA!C766),"")</f>
        <v/>
      </c>
      <c r="E765" t="str">
        <f>IF(A765=1,TRIM(DATA!D766),"")</f>
        <v/>
      </c>
      <c r="F765" t="str">
        <f t="shared" si="105"/>
        <v/>
      </c>
      <c r="G765">
        <f>A765*N(DATA!E766)</f>
        <v>0</v>
      </c>
      <c r="H765">
        <f>A765*N(DATA!F766)</f>
        <v>0</v>
      </c>
      <c r="I765">
        <f>A765*N(DATA!G766)</f>
        <v>0</v>
      </c>
      <c r="J765">
        <f>A765*N(DATA!H766)</f>
        <v>0</v>
      </c>
      <c r="K765">
        <f t="shared" si="106"/>
        <v>0</v>
      </c>
      <c r="L765">
        <f t="shared" si="107"/>
        <v>0</v>
      </c>
      <c r="M765">
        <f t="shared" si="108"/>
        <v>0</v>
      </c>
      <c r="N765">
        <f t="shared" si="104"/>
        <v>0</v>
      </c>
      <c r="O765">
        <f t="shared" si="109"/>
        <v>0</v>
      </c>
      <c r="P765">
        <f t="shared" si="110"/>
        <v>0</v>
      </c>
      <c r="Q765">
        <f t="shared" si="111"/>
        <v>0</v>
      </c>
      <c r="R765" t="str">
        <f t="shared" si="112"/>
        <v/>
      </c>
    </row>
    <row r="766" spans="1:18" x14ac:dyDescent="0.35">
      <c r="A766">
        <f>IF(AND(DATA!A767&lt;&gt;"",TRIM(DATA!D767)&lt;&gt;""),1,0)</f>
        <v>0</v>
      </c>
      <c r="B766" t="str">
        <f>IF(A766=1,DATA!A767,"")</f>
        <v/>
      </c>
      <c r="C766" t="str">
        <f>IF(A766=1,TRIM(DATA!B767),"")</f>
        <v/>
      </c>
      <c r="D766" t="str">
        <f>IF(A766=1,TRIM(DATA!C767),"")</f>
        <v/>
      </c>
      <c r="E766" t="str">
        <f>IF(A766=1,TRIM(DATA!D767),"")</f>
        <v/>
      </c>
      <c r="F766" t="str">
        <f t="shared" si="105"/>
        <v/>
      </c>
      <c r="G766">
        <f>A766*N(DATA!E767)</f>
        <v>0</v>
      </c>
      <c r="H766">
        <f>A766*N(DATA!F767)</f>
        <v>0</v>
      </c>
      <c r="I766">
        <f>A766*N(DATA!G767)</f>
        <v>0</v>
      </c>
      <c r="J766">
        <f>A766*N(DATA!H767)</f>
        <v>0</v>
      </c>
      <c r="K766">
        <f t="shared" si="106"/>
        <v>0</v>
      </c>
      <c r="L766">
        <f t="shared" si="107"/>
        <v>0</v>
      </c>
      <c r="M766">
        <f t="shared" si="108"/>
        <v>0</v>
      </c>
      <c r="N766">
        <f t="shared" si="104"/>
        <v>0</v>
      </c>
      <c r="O766">
        <f t="shared" si="109"/>
        <v>0</v>
      </c>
      <c r="P766">
        <f t="shared" si="110"/>
        <v>0</v>
      </c>
      <c r="Q766">
        <f t="shared" si="111"/>
        <v>0</v>
      </c>
      <c r="R766" t="str">
        <f t="shared" si="112"/>
        <v/>
      </c>
    </row>
    <row r="767" spans="1:18" x14ac:dyDescent="0.35">
      <c r="A767">
        <f>IF(AND(DATA!A768&lt;&gt;"",TRIM(DATA!D768)&lt;&gt;""),1,0)</f>
        <v>0</v>
      </c>
      <c r="B767" t="str">
        <f>IF(A767=1,DATA!A768,"")</f>
        <v/>
      </c>
      <c r="C767" t="str">
        <f>IF(A767=1,TRIM(DATA!B768),"")</f>
        <v/>
      </c>
      <c r="D767" t="str">
        <f>IF(A767=1,TRIM(DATA!C768),"")</f>
        <v/>
      </c>
      <c r="E767" t="str">
        <f>IF(A767=1,TRIM(DATA!D768),"")</f>
        <v/>
      </c>
      <c r="F767" t="str">
        <f t="shared" si="105"/>
        <v/>
      </c>
      <c r="G767">
        <f>A767*N(DATA!E768)</f>
        <v>0</v>
      </c>
      <c r="H767">
        <f>A767*N(DATA!F768)</f>
        <v>0</v>
      </c>
      <c r="I767">
        <f>A767*N(DATA!G768)</f>
        <v>0</v>
      </c>
      <c r="J767">
        <f>A767*N(DATA!H768)</f>
        <v>0</v>
      </c>
      <c r="K767">
        <f t="shared" si="106"/>
        <v>0</v>
      </c>
      <c r="L767">
        <f t="shared" si="107"/>
        <v>0</v>
      </c>
      <c r="M767">
        <f t="shared" si="108"/>
        <v>0</v>
      </c>
      <c r="N767">
        <f t="shared" si="104"/>
        <v>0</v>
      </c>
      <c r="O767">
        <f t="shared" si="109"/>
        <v>0</v>
      </c>
      <c r="P767">
        <f t="shared" si="110"/>
        <v>0</v>
      </c>
      <c r="Q767">
        <f t="shared" si="111"/>
        <v>0</v>
      </c>
      <c r="R767" t="str">
        <f t="shared" si="112"/>
        <v/>
      </c>
    </row>
    <row r="768" spans="1:18" x14ac:dyDescent="0.35">
      <c r="A768">
        <f>IF(AND(DATA!A769&lt;&gt;"",TRIM(DATA!D769)&lt;&gt;""),1,0)</f>
        <v>0</v>
      </c>
      <c r="B768" t="str">
        <f>IF(A768=1,DATA!A769,"")</f>
        <v/>
      </c>
      <c r="C768" t="str">
        <f>IF(A768=1,TRIM(DATA!B769),"")</f>
        <v/>
      </c>
      <c r="D768" t="str">
        <f>IF(A768=1,TRIM(DATA!C769),"")</f>
        <v/>
      </c>
      <c r="E768" t="str">
        <f>IF(A768=1,TRIM(DATA!D769),"")</f>
        <v/>
      </c>
      <c r="F768" t="str">
        <f t="shared" si="105"/>
        <v/>
      </c>
      <c r="G768">
        <f>A768*N(DATA!E769)</f>
        <v>0</v>
      </c>
      <c r="H768">
        <f>A768*N(DATA!F769)</f>
        <v>0</v>
      </c>
      <c r="I768">
        <f>A768*N(DATA!G769)</f>
        <v>0</v>
      </c>
      <c r="J768">
        <f>A768*N(DATA!H769)</f>
        <v>0</v>
      </c>
      <c r="K768">
        <f t="shared" si="106"/>
        <v>0</v>
      </c>
      <c r="L768">
        <f t="shared" si="107"/>
        <v>0</v>
      </c>
      <c r="M768">
        <f t="shared" si="108"/>
        <v>0</v>
      </c>
      <c r="N768">
        <f t="shared" si="104"/>
        <v>0</v>
      </c>
      <c r="O768">
        <f t="shared" si="109"/>
        <v>0</v>
      </c>
      <c r="P768">
        <f t="shared" si="110"/>
        <v>0</v>
      </c>
      <c r="Q768">
        <f t="shared" si="111"/>
        <v>0</v>
      </c>
      <c r="R768" t="str">
        <f t="shared" si="112"/>
        <v/>
      </c>
    </row>
    <row r="769" spans="1:18" x14ac:dyDescent="0.35">
      <c r="A769">
        <f>IF(AND(DATA!A770&lt;&gt;"",TRIM(DATA!D770)&lt;&gt;""),1,0)</f>
        <v>0</v>
      </c>
      <c r="B769" t="str">
        <f>IF(A769=1,DATA!A770,"")</f>
        <v/>
      </c>
      <c r="C769" t="str">
        <f>IF(A769=1,TRIM(DATA!B770),"")</f>
        <v/>
      </c>
      <c r="D769" t="str">
        <f>IF(A769=1,TRIM(DATA!C770),"")</f>
        <v/>
      </c>
      <c r="E769" t="str">
        <f>IF(A769=1,TRIM(DATA!D770),"")</f>
        <v/>
      </c>
      <c r="F769" t="str">
        <f t="shared" si="105"/>
        <v/>
      </c>
      <c r="G769">
        <f>A769*N(DATA!E770)</f>
        <v>0</v>
      </c>
      <c r="H769">
        <f>A769*N(DATA!F770)</f>
        <v>0</v>
      </c>
      <c r="I769">
        <f>A769*N(DATA!G770)</f>
        <v>0</v>
      </c>
      <c r="J769">
        <f>A769*N(DATA!H770)</f>
        <v>0</v>
      </c>
      <c r="K769">
        <f t="shared" si="106"/>
        <v>0</v>
      </c>
      <c r="L769">
        <f t="shared" si="107"/>
        <v>0</v>
      </c>
      <c r="M769">
        <f t="shared" si="108"/>
        <v>0</v>
      </c>
      <c r="N769">
        <f t="shared" si="104"/>
        <v>0</v>
      </c>
      <c r="O769">
        <f t="shared" si="109"/>
        <v>0</v>
      </c>
      <c r="P769">
        <f t="shared" si="110"/>
        <v>0</v>
      </c>
      <c r="Q769">
        <f t="shared" si="111"/>
        <v>0</v>
      </c>
      <c r="R769" t="str">
        <f t="shared" si="112"/>
        <v/>
      </c>
    </row>
    <row r="770" spans="1:18" x14ac:dyDescent="0.35">
      <c r="A770">
        <f>IF(AND(DATA!A771&lt;&gt;"",TRIM(DATA!D771)&lt;&gt;""),1,0)</f>
        <v>0</v>
      </c>
      <c r="B770" t="str">
        <f>IF(A770=1,DATA!A771,"")</f>
        <v/>
      </c>
      <c r="C770" t="str">
        <f>IF(A770=1,TRIM(DATA!B771),"")</f>
        <v/>
      </c>
      <c r="D770" t="str">
        <f>IF(A770=1,TRIM(DATA!C771),"")</f>
        <v/>
      </c>
      <c r="E770" t="str">
        <f>IF(A770=1,TRIM(DATA!D771),"")</f>
        <v/>
      </c>
      <c r="F770" t="str">
        <f t="shared" si="105"/>
        <v/>
      </c>
      <c r="G770">
        <f>A770*N(DATA!E771)</f>
        <v>0</v>
      </c>
      <c r="H770">
        <f>A770*N(DATA!F771)</f>
        <v>0</v>
      </c>
      <c r="I770">
        <f>A770*N(DATA!G771)</f>
        <v>0</v>
      </c>
      <c r="J770">
        <f>A770*N(DATA!H771)</f>
        <v>0</v>
      </c>
      <c r="K770">
        <f t="shared" si="106"/>
        <v>0</v>
      </c>
      <c r="L770">
        <f t="shared" si="107"/>
        <v>0</v>
      </c>
      <c r="M770">
        <f t="shared" si="108"/>
        <v>0</v>
      </c>
      <c r="N770">
        <f t="shared" ref="N770:N833" si="113">A770*IF(F770="EVET",--prm_KKTC,1)*OR(prm_Duzey="Tümü",C770=prm_Duzey)*OR(prm_Fak="Tümü",D770=prm_Fak)*OR(prm_Prog="Tümü",E770=prm_Prog)</f>
        <v>0</v>
      </c>
      <c r="O770">
        <f t="shared" si="109"/>
        <v>0</v>
      </c>
      <c r="P770">
        <f t="shared" si="110"/>
        <v>0</v>
      </c>
      <c r="Q770">
        <f t="shared" si="111"/>
        <v>0</v>
      </c>
      <c r="R770" t="str">
        <f t="shared" si="112"/>
        <v/>
      </c>
    </row>
    <row r="771" spans="1:18" x14ac:dyDescent="0.35">
      <c r="A771">
        <f>IF(AND(DATA!A772&lt;&gt;"",TRIM(DATA!D772)&lt;&gt;""),1,0)</f>
        <v>0</v>
      </c>
      <c r="B771" t="str">
        <f>IF(A771=1,DATA!A772,"")</f>
        <v/>
      </c>
      <c r="C771" t="str">
        <f>IF(A771=1,TRIM(DATA!B772),"")</f>
        <v/>
      </c>
      <c r="D771" t="str">
        <f>IF(A771=1,TRIM(DATA!C772),"")</f>
        <v/>
      </c>
      <c r="E771" t="str">
        <f>IF(A771=1,TRIM(DATA!D772),"")</f>
        <v/>
      </c>
      <c r="F771" t="str">
        <f t="shared" ref="F771:F834" si="114">IF(A771=1,IF(ISNUMBER(SEARCH("KKTC Uyruklu",E771)),"EVET","HAYIR"),"")</f>
        <v/>
      </c>
      <c r="G771">
        <f>A771*N(DATA!E772)</f>
        <v>0</v>
      </c>
      <c r="H771">
        <f>A771*N(DATA!F772)</f>
        <v>0</v>
      </c>
      <c r="I771">
        <f>A771*N(DATA!G772)</f>
        <v>0</v>
      </c>
      <c r="J771">
        <f>A771*N(DATA!H772)</f>
        <v>0</v>
      </c>
      <c r="K771">
        <f t="shared" ref="K771:K834" si="115">G771+I771</f>
        <v>0</v>
      </c>
      <c r="L771">
        <f t="shared" ref="L771:L834" si="116">H771+J771</f>
        <v>0</v>
      </c>
      <c r="M771">
        <f t="shared" ref="M771:M834" si="117">MAX(0,K771-L771)</f>
        <v>0</v>
      </c>
      <c r="N771">
        <f t="shared" si="113"/>
        <v>0</v>
      </c>
      <c r="O771">
        <f t="shared" ref="O771:O834" si="118">N771*(K771&gt;0)*(L771&gt;=K771)</f>
        <v>0</v>
      </c>
      <c r="P771">
        <f t="shared" ref="P771:P834" si="119">N771*(K771&gt;0)*(L771=0)</f>
        <v>0</v>
      </c>
      <c r="Q771">
        <f t="shared" ref="Q771:Q834" si="120">N771*(F771="EVET")</f>
        <v>0</v>
      </c>
      <c r="R771" t="str">
        <f t="shared" ref="R771:R834" si="121">IF(D771="","",SUBSTITUTE(SUBSTITUTE(SUBSTITUTE(SUBSTITUTE(SUBSTITUTE(SUBSTITUTE(D771,"İKTİSADİ VE İDARİ BİLİMLER FAKÜLTESİ","İİBF"),"ORGANİZE SANAYİ BÖLGESİ","OSB"),"MESLEK YÜKSEKOKULU","MYO"),"UYGULAMALI BİLİMLER","UB"),"FAKÜLTESİ","FAK."),"YÜKSEKOKULU","YO"))</f>
        <v/>
      </c>
    </row>
    <row r="772" spans="1:18" x14ac:dyDescent="0.35">
      <c r="A772">
        <f>IF(AND(DATA!A773&lt;&gt;"",TRIM(DATA!D773)&lt;&gt;""),1,0)</f>
        <v>0</v>
      </c>
      <c r="B772" t="str">
        <f>IF(A772=1,DATA!A773,"")</f>
        <v/>
      </c>
      <c r="C772" t="str">
        <f>IF(A772=1,TRIM(DATA!B773),"")</f>
        <v/>
      </c>
      <c r="D772" t="str">
        <f>IF(A772=1,TRIM(DATA!C773),"")</f>
        <v/>
      </c>
      <c r="E772" t="str">
        <f>IF(A772=1,TRIM(DATA!D773),"")</f>
        <v/>
      </c>
      <c r="F772" t="str">
        <f t="shared" si="114"/>
        <v/>
      </c>
      <c r="G772">
        <f>A772*N(DATA!E773)</f>
        <v>0</v>
      </c>
      <c r="H772">
        <f>A772*N(DATA!F773)</f>
        <v>0</v>
      </c>
      <c r="I772">
        <f>A772*N(DATA!G773)</f>
        <v>0</v>
      </c>
      <c r="J772">
        <f>A772*N(DATA!H773)</f>
        <v>0</v>
      </c>
      <c r="K772">
        <f t="shared" si="115"/>
        <v>0</v>
      </c>
      <c r="L772">
        <f t="shared" si="116"/>
        <v>0</v>
      </c>
      <c r="M772">
        <f t="shared" si="117"/>
        <v>0</v>
      </c>
      <c r="N772">
        <f t="shared" si="113"/>
        <v>0</v>
      </c>
      <c r="O772">
        <f t="shared" si="118"/>
        <v>0</v>
      </c>
      <c r="P772">
        <f t="shared" si="119"/>
        <v>0</v>
      </c>
      <c r="Q772">
        <f t="shared" si="120"/>
        <v>0</v>
      </c>
      <c r="R772" t="str">
        <f t="shared" si="121"/>
        <v/>
      </c>
    </row>
    <row r="773" spans="1:18" x14ac:dyDescent="0.35">
      <c r="A773">
        <f>IF(AND(DATA!A774&lt;&gt;"",TRIM(DATA!D774)&lt;&gt;""),1,0)</f>
        <v>0</v>
      </c>
      <c r="B773" t="str">
        <f>IF(A773=1,DATA!A774,"")</f>
        <v/>
      </c>
      <c r="C773" t="str">
        <f>IF(A773=1,TRIM(DATA!B774),"")</f>
        <v/>
      </c>
      <c r="D773" t="str">
        <f>IF(A773=1,TRIM(DATA!C774),"")</f>
        <v/>
      </c>
      <c r="E773" t="str">
        <f>IF(A773=1,TRIM(DATA!D774),"")</f>
        <v/>
      </c>
      <c r="F773" t="str">
        <f t="shared" si="114"/>
        <v/>
      </c>
      <c r="G773">
        <f>A773*N(DATA!E774)</f>
        <v>0</v>
      </c>
      <c r="H773">
        <f>A773*N(DATA!F774)</f>
        <v>0</v>
      </c>
      <c r="I773">
        <f>A773*N(DATA!G774)</f>
        <v>0</v>
      </c>
      <c r="J773">
        <f>A773*N(DATA!H774)</f>
        <v>0</v>
      </c>
      <c r="K773">
        <f t="shared" si="115"/>
        <v>0</v>
      </c>
      <c r="L773">
        <f t="shared" si="116"/>
        <v>0</v>
      </c>
      <c r="M773">
        <f t="shared" si="117"/>
        <v>0</v>
      </c>
      <c r="N773">
        <f t="shared" si="113"/>
        <v>0</v>
      </c>
      <c r="O773">
        <f t="shared" si="118"/>
        <v>0</v>
      </c>
      <c r="P773">
        <f t="shared" si="119"/>
        <v>0</v>
      </c>
      <c r="Q773">
        <f t="shared" si="120"/>
        <v>0</v>
      </c>
      <c r="R773" t="str">
        <f t="shared" si="121"/>
        <v/>
      </c>
    </row>
    <row r="774" spans="1:18" x14ac:dyDescent="0.35">
      <c r="A774">
        <f>IF(AND(DATA!A775&lt;&gt;"",TRIM(DATA!D775)&lt;&gt;""),1,0)</f>
        <v>0</v>
      </c>
      <c r="B774" t="str">
        <f>IF(A774=1,DATA!A775,"")</f>
        <v/>
      </c>
      <c r="C774" t="str">
        <f>IF(A774=1,TRIM(DATA!B775),"")</f>
        <v/>
      </c>
      <c r="D774" t="str">
        <f>IF(A774=1,TRIM(DATA!C775),"")</f>
        <v/>
      </c>
      <c r="E774" t="str">
        <f>IF(A774=1,TRIM(DATA!D775),"")</f>
        <v/>
      </c>
      <c r="F774" t="str">
        <f t="shared" si="114"/>
        <v/>
      </c>
      <c r="G774">
        <f>A774*N(DATA!E775)</f>
        <v>0</v>
      </c>
      <c r="H774">
        <f>A774*N(DATA!F775)</f>
        <v>0</v>
      </c>
      <c r="I774">
        <f>A774*N(DATA!G775)</f>
        <v>0</v>
      </c>
      <c r="J774">
        <f>A774*N(DATA!H775)</f>
        <v>0</v>
      </c>
      <c r="K774">
        <f t="shared" si="115"/>
        <v>0</v>
      </c>
      <c r="L774">
        <f t="shared" si="116"/>
        <v>0</v>
      </c>
      <c r="M774">
        <f t="shared" si="117"/>
        <v>0</v>
      </c>
      <c r="N774">
        <f t="shared" si="113"/>
        <v>0</v>
      </c>
      <c r="O774">
        <f t="shared" si="118"/>
        <v>0</v>
      </c>
      <c r="P774">
        <f t="shared" si="119"/>
        <v>0</v>
      </c>
      <c r="Q774">
        <f t="shared" si="120"/>
        <v>0</v>
      </c>
      <c r="R774" t="str">
        <f t="shared" si="121"/>
        <v/>
      </c>
    </row>
    <row r="775" spans="1:18" x14ac:dyDescent="0.35">
      <c r="A775">
        <f>IF(AND(DATA!A776&lt;&gt;"",TRIM(DATA!D776)&lt;&gt;""),1,0)</f>
        <v>0</v>
      </c>
      <c r="B775" t="str">
        <f>IF(A775=1,DATA!A776,"")</f>
        <v/>
      </c>
      <c r="C775" t="str">
        <f>IF(A775=1,TRIM(DATA!B776),"")</f>
        <v/>
      </c>
      <c r="D775" t="str">
        <f>IF(A775=1,TRIM(DATA!C776),"")</f>
        <v/>
      </c>
      <c r="E775" t="str">
        <f>IF(A775=1,TRIM(DATA!D776),"")</f>
        <v/>
      </c>
      <c r="F775" t="str">
        <f t="shared" si="114"/>
        <v/>
      </c>
      <c r="G775">
        <f>A775*N(DATA!E776)</f>
        <v>0</v>
      </c>
      <c r="H775">
        <f>A775*N(DATA!F776)</f>
        <v>0</v>
      </c>
      <c r="I775">
        <f>A775*N(DATA!G776)</f>
        <v>0</v>
      </c>
      <c r="J775">
        <f>A775*N(DATA!H776)</f>
        <v>0</v>
      </c>
      <c r="K775">
        <f t="shared" si="115"/>
        <v>0</v>
      </c>
      <c r="L775">
        <f t="shared" si="116"/>
        <v>0</v>
      </c>
      <c r="M775">
        <f t="shared" si="117"/>
        <v>0</v>
      </c>
      <c r="N775">
        <f t="shared" si="113"/>
        <v>0</v>
      </c>
      <c r="O775">
        <f t="shared" si="118"/>
        <v>0</v>
      </c>
      <c r="P775">
        <f t="shared" si="119"/>
        <v>0</v>
      </c>
      <c r="Q775">
        <f t="shared" si="120"/>
        <v>0</v>
      </c>
      <c r="R775" t="str">
        <f t="shared" si="121"/>
        <v/>
      </c>
    </row>
    <row r="776" spans="1:18" x14ac:dyDescent="0.35">
      <c r="A776">
        <f>IF(AND(DATA!A777&lt;&gt;"",TRIM(DATA!D777)&lt;&gt;""),1,0)</f>
        <v>0</v>
      </c>
      <c r="B776" t="str">
        <f>IF(A776=1,DATA!A777,"")</f>
        <v/>
      </c>
      <c r="C776" t="str">
        <f>IF(A776=1,TRIM(DATA!B777),"")</f>
        <v/>
      </c>
      <c r="D776" t="str">
        <f>IF(A776=1,TRIM(DATA!C777),"")</f>
        <v/>
      </c>
      <c r="E776" t="str">
        <f>IF(A776=1,TRIM(DATA!D777),"")</f>
        <v/>
      </c>
      <c r="F776" t="str">
        <f t="shared" si="114"/>
        <v/>
      </c>
      <c r="G776">
        <f>A776*N(DATA!E777)</f>
        <v>0</v>
      </c>
      <c r="H776">
        <f>A776*N(DATA!F777)</f>
        <v>0</v>
      </c>
      <c r="I776">
        <f>A776*N(DATA!G777)</f>
        <v>0</v>
      </c>
      <c r="J776">
        <f>A776*N(DATA!H777)</f>
        <v>0</v>
      </c>
      <c r="K776">
        <f t="shared" si="115"/>
        <v>0</v>
      </c>
      <c r="L776">
        <f t="shared" si="116"/>
        <v>0</v>
      </c>
      <c r="M776">
        <f t="shared" si="117"/>
        <v>0</v>
      </c>
      <c r="N776">
        <f t="shared" si="113"/>
        <v>0</v>
      </c>
      <c r="O776">
        <f t="shared" si="118"/>
        <v>0</v>
      </c>
      <c r="P776">
        <f t="shared" si="119"/>
        <v>0</v>
      </c>
      <c r="Q776">
        <f t="shared" si="120"/>
        <v>0</v>
      </c>
      <c r="R776" t="str">
        <f t="shared" si="121"/>
        <v/>
      </c>
    </row>
    <row r="777" spans="1:18" x14ac:dyDescent="0.35">
      <c r="A777">
        <f>IF(AND(DATA!A778&lt;&gt;"",TRIM(DATA!D778)&lt;&gt;""),1,0)</f>
        <v>0</v>
      </c>
      <c r="B777" t="str">
        <f>IF(A777=1,DATA!A778,"")</f>
        <v/>
      </c>
      <c r="C777" t="str">
        <f>IF(A777=1,TRIM(DATA!B778),"")</f>
        <v/>
      </c>
      <c r="D777" t="str">
        <f>IF(A777=1,TRIM(DATA!C778),"")</f>
        <v/>
      </c>
      <c r="E777" t="str">
        <f>IF(A777=1,TRIM(DATA!D778),"")</f>
        <v/>
      </c>
      <c r="F777" t="str">
        <f t="shared" si="114"/>
        <v/>
      </c>
      <c r="G777">
        <f>A777*N(DATA!E778)</f>
        <v>0</v>
      </c>
      <c r="H777">
        <f>A777*N(DATA!F778)</f>
        <v>0</v>
      </c>
      <c r="I777">
        <f>A777*N(DATA!G778)</f>
        <v>0</v>
      </c>
      <c r="J777">
        <f>A777*N(DATA!H778)</f>
        <v>0</v>
      </c>
      <c r="K777">
        <f t="shared" si="115"/>
        <v>0</v>
      </c>
      <c r="L777">
        <f t="shared" si="116"/>
        <v>0</v>
      </c>
      <c r="M777">
        <f t="shared" si="117"/>
        <v>0</v>
      </c>
      <c r="N777">
        <f t="shared" si="113"/>
        <v>0</v>
      </c>
      <c r="O777">
        <f t="shared" si="118"/>
        <v>0</v>
      </c>
      <c r="P777">
        <f t="shared" si="119"/>
        <v>0</v>
      </c>
      <c r="Q777">
        <f t="shared" si="120"/>
        <v>0</v>
      </c>
      <c r="R777" t="str">
        <f t="shared" si="121"/>
        <v/>
      </c>
    </row>
    <row r="778" spans="1:18" x14ac:dyDescent="0.35">
      <c r="A778">
        <f>IF(AND(DATA!A779&lt;&gt;"",TRIM(DATA!D779)&lt;&gt;""),1,0)</f>
        <v>0</v>
      </c>
      <c r="B778" t="str">
        <f>IF(A778=1,DATA!A779,"")</f>
        <v/>
      </c>
      <c r="C778" t="str">
        <f>IF(A778=1,TRIM(DATA!B779),"")</f>
        <v/>
      </c>
      <c r="D778" t="str">
        <f>IF(A778=1,TRIM(DATA!C779),"")</f>
        <v/>
      </c>
      <c r="E778" t="str">
        <f>IF(A778=1,TRIM(DATA!D779),"")</f>
        <v/>
      </c>
      <c r="F778" t="str">
        <f t="shared" si="114"/>
        <v/>
      </c>
      <c r="G778">
        <f>A778*N(DATA!E779)</f>
        <v>0</v>
      </c>
      <c r="H778">
        <f>A778*N(DATA!F779)</f>
        <v>0</v>
      </c>
      <c r="I778">
        <f>A778*N(DATA!G779)</f>
        <v>0</v>
      </c>
      <c r="J778">
        <f>A778*N(DATA!H779)</f>
        <v>0</v>
      </c>
      <c r="K778">
        <f t="shared" si="115"/>
        <v>0</v>
      </c>
      <c r="L778">
        <f t="shared" si="116"/>
        <v>0</v>
      </c>
      <c r="M778">
        <f t="shared" si="117"/>
        <v>0</v>
      </c>
      <c r="N778">
        <f t="shared" si="113"/>
        <v>0</v>
      </c>
      <c r="O778">
        <f t="shared" si="118"/>
        <v>0</v>
      </c>
      <c r="P778">
        <f t="shared" si="119"/>
        <v>0</v>
      </c>
      <c r="Q778">
        <f t="shared" si="120"/>
        <v>0</v>
      </c>
      <c r="R778" t="str">
        <f t="shared" si="121"/>
        <v/>
      </c>
    </row>
    <row r="779" spans="1:18" x14ac:dyDescent="0.35">
      <c r="A779">
        <f>IF(AND(DATA!A780&lt;&gt;"",TRIM(DATA!D780)&lt;&gt;""),1,0)</f>
        <v>0</v>
      </c>
      <c r="B779" t="str">
        <f>IF(A779=1,DATA!A780,"")</f>
        <v/>
      </c>
      <c r="C779" t="str">
        <f>IF(A779=1,TRIM(DATA!B780),"")</f>
        <v/>
      </c>
      <c r="D779" t="str">
        <f>IF(A779=1,TRIM(DATA!C780),"")</f>
        <v/>
      </c>
      <c r="E779" t="str">
        <f>IF(A779=1,TRIM(DATA!D780),"")</f>
        <v/>
      </c>
      <c r="F779" t="str">
        <f t="shared" si="114"/>
        <v/>
      </c>
      <c r="G779">
        <f>A779*N(DATA!E780)</f>
        <v>0</v>
      </c>
      <c r="H779">
        <f>A779*N(DATA!F780)</f>
        <v>0</v>
      </c>
      <c r="I779">
        <f>A779*N(DATA!G780)</f>
        <v>0</v>
      </c>
      <c r="J779">
        <f>A779*N(DATA!H780)</f>
        <v>0</v>
      </c>
      <c r="K779">
        <f t="shared" si="115"/>
        <v>0</v>
      </c>
      <c r="L779">
        <f t="shared" si="116"/>
        <v>0</v>
      </c>
      <c r="M779">
        <f t="shared" si="117"/>
        <v>0</v>
      </c>
      <c r="N779">
        <f t="shared" si="113"/>
        <v>0</v>
      </c>
      <c r="O779">
        <f t="shared" si="118"/>
        <v>0</v>
      </c>
      <c r="P779">
        <f t="shared" si="119"/>
        <v>0</v>
      </c>
      <c r="Q779">
        <f t="shared" si="120"/>
        <v>0</v>
      </c>
      <c r="R779" t="str">
        <f t="shared" si="121"/>
        <v/>
      </c>
    </row>
    <row r="780" spans="1:18" x14ac:dyDescent="0.35">
      <c r="A780">
        <f>IF(AND(DATA!A781&lt;&gt;"",TRIM(DATA!D781)&lt;&gt;""),1,0)</f>
        <v>0</v>
      </c>
      <c r="B780" t="str">
        <f>IF(A780=1,DATA!A781,"")</f>
        <v/>
      </c>
      <c r="C780" t="str">
        <f>IF(A780=1,TRIM(DATA!B781),"")</f>
        <v/>
      </c>
      <c r="D780" t="str">
        <f>IF(A780=1,TRIM(DATA!C781),"")</f>
        <v/>
      </c>
      <c r="E780" t="str">
        <f>IF(A780=1,TRIM(DATA!D781),"")</f>
        <v/>
      </c>
      <c r="F780" t="str">
        <f t="shared" si="114"/>
        <v/>
      </c>
      <c r="G780">
        <f>A780*N(DATA!E781)</f>
        <v>0</v>
      </c>
      <c r="H780">
        <f>A780*N(DATA!F781)</f>
        <v>0</v>
      </c>
      <c r="I780">
        <f>A780*N(DATA!G781)</f>
        <v>0</v>
      </c>
      <c r="J780">
        <f>A780*N(DATA!H781)</f>
        <v>0</v>
      </c>
      <c r="K780">
        <f t="shared" si="115"/>
        <v>0</v>
      </c>
      <c r="L780">
        <f t="shared" si="116"/>
        <v>0</v>
      </c>
      <c r="M780">
        <f t="shared" si="117"/>
        <v>0</v>
      </c>
      <c r="N780">
        <f t="shared" si="113"/>
        <v>0</v>
      </c>
      <c r="O780">
        <f t="shared" si="118"/>
        <v>0</v>
      </c>
      <c r="P780">
        <f t="shared" si="119"/>
        <v>0</v>
      </c>
      <c r="Q780">
        <f t="shared" si="120"/>
        <v>0</v>
      </c>
      <c r="R780" t="str">
        <f t="shared" si="121"/>
        <v/>
      </c>
    </row>
    <row r="781" spans="1:18" x14ac:dyDescent="0.35">
      <c r="A781">
        <f>IF(AND(DATA!A782&lt;&gt;"",TRIM(DATA!D782)&lt;&gt;""),1,0)</f>
        <v>0</v>
      </c>
      <c r="B781" t="str">
        <f>IF(A781=1,DATA!A782,"")</f>
        <v/>
      </c>
      <c r="C781" t="str">
        <f>IF(A781=1,TRIM(DATA!B782),"")</f>
        <v/>
      </c>
      <c r="D781" t="str">
        <f>IF(A781=1,TRIM(DATA!C782),"")</f>
        <v/>
      </c>
      <c r="E781" t="str">
        <f>IF(A781=1,TRIM(DATA!D782),"")</f>
        <v/>
      </c>
      <c r="F781" t="str">
        <f t="shared" si="114"/>
        <v/>
      </c>
      <c r="G781">
        <f>A781*N(DATA!E782)</f>
        <v>0</v>
      </c>
      <c r="H781">
        <f>A781*N(DATA!F782)</f>
        <v>0</v>
      </c>
      <c r="I781">
        <f>A781*N(DATA!G782)</f>
        <v>0</v>
      </c>
      <c r="J781">
        <f>A781*N(DATA!H782)</f>
        <v>0</v>
      </c>
      <c r="K781">
        <f t="shared" si="115"/>
        <v>0</v>
      </c>
      <c r="L781">
        <f t="shared" si="116"/>
        <v>0</v>
      </c>
      <c r="M781">
        <f t="shared" si="117"/>
        <v>0</v>
      </c>
      <c r="N781">
        <f t="shared" si="113"/>
        <v>0</v>
      </c>
      <c r="O781">
        <f t="shared" si="118"/>
        <v>0</v>
      </c>
      <c r="P781">
        <f t="shared" si="119"/>
        <v>0</v>
      </c>
      <c r="Q781">
        <f t="shared" si="120"/>
        <v>0</v>
      </c>
      <c r="R781" t="str">
        <f t="shared" si="121"/>
        <v/>
      </c>
    </row>
    <row r="782" spans="1:18" x14ac:dyDescent="0.35">
      <c r="A782">
        <f>IF(AND(DATA!A783&lt;&gt;"",TRIM(DATA!D783)&lt;&gt;""),1,0)</f>
        <v>0</v>
      </c>
      <c r="B782" t="str">
        <f>IF(A782=1,DATA!A783,"")</f>
        <v/>
      </c>
      <c r="C782" t="str">
        <f>IF(A782=1,TRIM(DATA!B783),"")</f>
        <v/>
      </c>
      <c r="D782" t="str">
        <f>IF(A782=1,TRIM(DATA!C783),"")</f>
        <v/>
      </c>
      <c r="E782" t="str">
        <f>IF(A782=1,TRIM(DATA!D783),"")</f>
        <v/>
      </c>
      <c r="F782" t="str">
        <f t="shared" si="114"/>
        <v/>
      </c>
      <c r="G782">
        <f>A782*N(DATA!E783)</f>
        <v>0</v>
      </c>
      <c r="H782">
        <f>A782*N(DATA!F783)</f>
        <v>0</v>
      </c>
      <c r="I782">
        <f>A782*N(DATA!G783)</f>
        <v>0</v>
      </c>
      <c r="J782">
        <f>A782*N(DATA!H783)</f>
        <v>0</v>
      </c>
      <c r="K782">
        <f t="shared" si="115"/>
        <v>0</v>
      </c>
      <c r="L782">
        <f t="shared" si="116"/>
        <v>0</v>
      </c>
      <c r="M782">
        <f t="shared" si="117"/>
        <v>0</v>
      </c>
      <c r="N782">
        <f t="shared" si="113"/>
        <v>0</v>
      </c>
      <c r="O782">
        <f t="shared" si="118"/>
        <v>0</v>
      </c>
      <c r="P782">
        <f t="shared" si="119"/>
        <v>0</v>
      </c>
      <c r="Q782">
        <f t="shared" si="120"/>
        <v>0</v>
      </c>
      <c r="R782" t="str">
        <f t="shared" si="121"/>
        <v/>
      </c>
    </row>
    <row r="783" spans="1:18" x14ac:dyDescent="0.35">
      <c r="A783">
        <f>IF(AND(DATA!A784&lt;&gt;"",TRIM(DATA!D784)&lt;&gt;""),1,0)</f>
        <v>0</v>
      </c>
      <c r="B783" t="str">
        <f>IF(A783=1,DATA!A784,"")</f>
        <v/>
      </c>
      <c r="C783" t="str">
        <f>IF(A783=1,TRIM(DATA!B784),"")</f>
        <v/>
      </c>
      <c r="D783" t="str">
        <f>IF(A783=1,TRIM(DATA!C784),"")</f>
        <v/>
      </c>
      <c r="E783" t="str">
        <f>IF(A783=1,TRIM(DATA!D784),"")</f>
        <v/>
      </c>
      <c r="F783" t="str">
        <f t="shared" si="114"/>
        <v/>
      </c>
      <c r="G783">
        <f>A783*N(DATA!E784)</f>
        <v>0</v>
      </c>
      <c r="H783">
        <f>A783*N(DATA!F784)</f>
        <v>0</v>
      </c>
      <c r="I783">
        <f>A783*N(DATA!G784)</f>
        <v>0</v>
      </c>
      <c r="J783">
        <f>A783*N(DATA!H784)</f>
        <v>0</v>
      </c>
      <c r="K783">
        <f t="shared" si="115"/>
        <v>0</v>
      </c>
      <c r="L783">
        <f t="shared" si="116"/>
        <v>0</v>
      </c>
      <c r="M783">
        <f t="shared" si="117"/>
        <v>0</v>
      </c>
      <c r="N783">
        <f t="shared" si="113"/>
        <v>0</v>
      </c>
      <c r="O783">
        <f t="shared" si="118"/>
        <v>0</v>
      </c>
      <c r="P783">
        <f t="shared" si="119"/>
        <v>0</v>
      </c>
      <c r="Q783">
        <f t="shared" si="120"/>
        <v>0</v>
      </c>
      <c r="R783" t="str">
        <f t="shared" si="121"/>
        <v/>
      </c>
    </row>
    <row r="784" spans="1:18" x14ac:dyDescent="0.35">
      <c r="A784">
        <f>IF(AND(DATA!A785&lt;&gt;"",TRIM(DATA!D785)&lt;&gt;""),1,0)</f>
        <v>0</v>
      </c>
      <c r="B784" t="str">
        <f>IF(A784=1,DATA!A785,"")</f>
        <v/>
      </c>
      <c r="C784" t="str">
        <f>IF(A784=1,TRIM(DATA!B785),"")</f>
        <v/>
      </c>
      <c r="D784" t="str">
        <f>IF(A784=1,TRIM(DATA!C785),"")</f>
        <v/>
      </c>
      <c r="E784" t="str">
        <f>IF(A784=1,TRIM(DATA!D785),"")</f>
        <v/>
      </c>
      <c r="F784" t="str">
        <f t="shared" si="114"/>
        <v/>
      </c>
      <c r="G784">
        <f>A784*N(DATA!E785)</f>
        <v>0</v>
      </c>
      <c r="H784">
        <f>A784*N(DATA!F785)</f>
        <v>0</v>
      </c>
      <c r="I784">
        <f>A784*N(DATA!G785)</f>
        <v>0</v>
      </c>
      <c r="J784">
        <f>A784*N(DATA!H785)</f>
        <v>0</v>
      </c>
      <c r="K784">
        <f t="shared" si="115"/>
        <v>0</v>
      </c>
      <c r="L784">
        <f t="shared" si="116"/>
        <v>0</v>
      </c>
      <c r="M784">
        <f t="shared" si="117"/>
        <v>0</v>
      </c>
      <c r="N784">
        <f t="shared" si="113"/>
        <v>0</v>
      </c>
      <c r="O784">
        <f t="shared" si="118"/>
        <v>0</v>
      </c>
      <c r="P784">
        <f t="shared" si="119"/>
        <v>0</v>
      </c>
      <c r="Q784">
        <f t="shared" si="120"/>
        <v>0</v>
      </c>
      <c r="R784" t="str">
        <f t="shared" si="121"/>
        <v/>
      </c>
    </row>
    <row r="785" spans="1:18" x14ac:dyDescent="0.35">
      <c r="A785">
        <f>IF(AND(DATA!A786&lt;&gt;"",TRIM(DATA!D786)&lt;&gt;""),1,0)</f>
        <v>0</v>
      </c>
      <c r="B785" t="str">
        <f>IF(A785=1,DATA!A786,"")</f>
        <v/>
      </c>
      <c r="C785" t="str">
        <f>IF(A785=1,TRIM(DATA!B786),"")</f>
        <v/>
      </c>
      <c r="D785" t="str">
        <f>IF(A785=1,TRIM(DATA!C786),"")</f>
        <v/>
      </c>
      <c r="E785" t="str">
        <f>IF(A785=1,TRIM(DATA!D786),"")</f>
        <v/>
      </c>
      <c r="F785" t="str">
        <f t="shared" si="114"/>
        <v/>
      </c>
      <c r="G785">
        <f>A785*N(DATA!E786)</f>
        <v>0</v>
      </c>
      <c r="H785">
        <f>A785*N(DATA!F786)</f>
        <v>0</v>
      </c>
      <c r="I785">
        <f>A785*N(DATA!G786)</f>
        <v>0</v>
      </c>
      <c r="J785">
        <f>A785*N(DATA!H786)</f>
        <v>0</v>
      </c>
      <c r="K785">
        <f t="shared" si="115"/>
        <v>0</v>
      </c>
      <c r="L785">
        <f t="shared" si="116"/>
        <v>0</v>
      </c>
      <c r="M785">
        <f t="shared" si="117"/>
        <v>0</v>
      </c>
      <c r="N785">
        <f t="shared" si="113"/>
        <v>0</v>
      </c>
      <c r="O785">
        <f t="shared" si="118"/>
        <v>0</v>
      </c>
      <c r="P785">
        <f t="shared" si="119"/>
        <v>0</v>
      </c>
      <c r="Q785">
        <f t="shared" si="120"/>
        <v>0</v>
      </c>
      <c r="R785" t="str">
        <f t="shared" si="121"/>
        <v/>
      </c>
    </row>
    <row r="786" spans="1:18" x14ac:dyDescent="0.35">
      <c r="A786">
        <f>IF(AND(DATA!A787&lt;&gt;"",TRIM(DATA!D787)&lt;&gt;""),1,0)</f>
        <v>0</v>
      </c>
      <c r="B786" t="str">
        <f>IF(A786=1,DATA!A787,"")</f>
        <v/>
      </c>
      <c r="C786" t="str">
        <f>IF(A786=1,TRIM(DATA!B787),"")</f>
        <v/>
      </c>
      <c r="D786" t="str">
        <f>IF(A786=1,TRIM(DATA!C787),"")</f>
        <v/>
      </c>
      <c r="E786" t="str">
        <f>IF(A786=1,TRIM(DATA!D787),"")</f>
        <v/>
      </c>
      <c r="F786" t="str">
        <f t="shared" si="114"/>
        <v/>
      </c>
      <c r="G786">
        <f>A786*N(DATA!E787)</f>
        <v>0</v>
      </c>
      <c r="H786">
        <f>A786*N(DATA!F787)</f>
        <v>0</v>
      </c>
      <c r="I786">
        <f>A786*N(DATA!G787)</f>
        <v>0</v>
      </c>
      <c r="J786">
        <f>A786*N(DATA!H787)</f>
        <v>0</v>
      </c>
      <c r="K786">
        <f t="shared" si="115"/>
        <v>0</v>
      </c>
      <c r="L786">
        <f t="shared" si="116"/>
        <v>0</v>
      </c>
      <c r="M786">
        <f t="shared" si="117"/>
        <v>0</v>
      </c>
      <c r="N786">
        <f t="shared" si="113"/>
        <v>0</v>
      </c>
      <c r="O786">
        <f t="shared" si="118"/>
        <v>0</v>
      </c>
      <c r="P786">
        <f t="shared" si="119"/>
        <v>0</v>
      </c>
      <c r="Q786">
        <f t="shared" si="120"/>
        <v>0</v>
      </c>
      <c r="R786" t="str">
        <f t="shared" si="121"/>
        <v/>
      </c>
    </row>
    <row r="787" spans="1:18" x14ac:dyDescent="0.35">
      <c r="A787">
        <f>IF(AND(DATA!A788&lt;&gt;"",TRIM(DATA!D788)&lt;&gt;""),1,0)</f>
        <v>0</v>
      </c>
      <c r="B787" t="str">
        <f>IF(A787=1,DATA!A788,"")</f>
        <v/>
      </c>
      <c r="C787" t="str">
        <f>IF(A787=1,TRIM(DATA!B788),"")</f>
        <v/>
      </c>
      <c r="D787" t="str">
        <f>IF(A787=1,TRIM(DATA!C788),"")</f>
        <v/>
      </c>
      <c r="E787" t="str">
        <f>IF(A787=1,TRIM(DATA!D788),"")</f>
        <v/>
      </c>
      <c r="F787" t="str">
        <f t="shared" si="114"/>
        <v/>
      </c>
      <c r="G787">
        <f>A787*N(DATA!E788)</f>
        <v>0</v>
      </c>
      <c r="H787">
        <f>A787*N(DATA!F788)</f>
        <v>0</v>
      </c>
      <c r="I787">
        <f>A787*N(DATA!G788)</f>
        <v>0</v>
      </c>
      <c r="J787">
        <f>A787*N(DATA!H788)</f>
        <v>0</v>
      </c>
      <c r="K787">
        <f t="shared" si="115"/>
        <v>0</v>
      </c>
      <c r="L787">
        <f t="shared" si="116"/>
        <v>0</v>
      </c>
      <c r="M787">
        <f t="shared" si="117"/>
        <v>0</v>
      </c>
      <c r="N787">
        <f t="shared" si="113"/>
        <v>0</v>
      </c>
      <c r="O787">
        <f t="shared" si="118"/>
        <v>0</v>
      </c>
      <c r="P787">
        <f t="shared" si="119"/>
        <v>0</v>
      </c>
      <c r="Q787">
        <f t="shared" si="120"/>
        <v>0</v>
      </c>
      <c r="R787" t="str">
        <f t="shared" si="121"/>
        <v/>
      </c>
    </row>
    <row r="788" spans="1:18" x14ac:dyDescent="0.35">
      <c r="A788">
        <f>IF(AND(DATA!A789&lt;&gt;"",TRIM(DATA!D789)&lt;&gt;""),1,0)</f>
        <v>0</v>
      </c>
      <c r="B788" t="str">
        <f>IF(A788=1,DATA!A789,"")</f>
        <v/>
      </c>
      <c r="C788" t="str">
        <f>IF(A788=1,TRIM(DATA!B789),"")</f>
        <v/>
      </c>
      <c r="D788" t="str">
        <f>IF(A788=1,TRIM(DATA!C789),"")</f>
        <v/>
      </c>
      <c r="E788" t="str">
        <f>IF(A788=1,TRIM(DATA!D789),"")</f>
        <v/>
      </c>
      <c r="F788" t="str">
        <f t="shared" si="114"/>
        <v/>
      </c>
      <c r="G788">
        <f>A788*N(DATA!E789)</f>
        <v>0</v>
      </c>
      <c r="H788">
        <f>A788*N(DATA!F789)</f>
        <v>0</v>
      </c>
      <c r="I788">
        <f>A788*N(DATA!G789)</f>
        <v>0</v>
      </c>
      <c r="J788">
        <f>A788*N(DATA!H789)</f>
        <v>0</v>
      </c>
      <c r="K788">
        <f t="shared" si="115"/>
        <v>0</v>
      </c>
      <c r="L788">
        <f t="shared" si="116"/>
        <v>0</v>
      </c>
      <c r="M788">
        <f t="shared" si="117"/>
        <v>0</v>
      </c>
      <c r="N788">
        <f t="shared" si="113"/>
        <v>0</v>
      </c>
      <c r="O788">
        <f t="shared" si="118"/>
        <v>0</v>
      </c>
      <c r="P788">
        <f t="shared" si="119"/>
        <v>0</v>
      </c>
      <c r="Q788">
        <f t="shared" si="120"/>
        <v>0</v>
      </c>
      <c r="R788" t="str">
        <f t="shared" si="121"/>
        <v/>
      </c>
    </row>
    <row r="789" spans="1:18" x14ac:dyDescent="0.35">
      <c r="A789">
        <f>IF(AND(DATA!A790&lt;&gt;"",TRIM(DATA!D790)&lt;&gt;""),1,0)</f>
        <v>0</v>
      </c>
      <c r="B789" t="str">
        <f>IF(A789=1,DATA!A790,"")</f>
        <v/>
      </c>
      <c r="C789" t="str">
        <f>IF(A789=1,TRIM(DATA!B790),"")</f>
        <v/>
      </c>
      <c r="D789" t="str">
        <f>IF(A789=1,TRIM(DATA!C790),"")</f>
        <v/>
      </c>
      <c r="E789" t="str">
        <f>IF(A789=1,TRIM(DATA!D790),"")</f>
        <v/>
      </c>
      <c r="F789" t="str">
        <f t="shared" si="114"/>
        <v/>
      </c>
      <c r="G789">
        <f>A789*N(DATA!E790)</f>
        <v>0</v>
      </c>
      <c r="H789">
        <f>A789*N(DATA!F790)</f>
        <v>0</v>
      </c>
      <c r="I789">
        <f>A789*N(DATA!G790)</f>
        <v>0</v>
      </c>
      <c r="J789">
        <f>A789*N(DATA!H790)</f>
        <v>0</v>
      </c>
      <c r="K789">
        <f t="shared" si="115"/>
        <v>0</v>
      </c>
      <c r="L789">
        <f t="shared" si="116"/>
        <v>0</v>
      </c>
      <c r="M789">
        <f t="shared" si="117"/>
        <v>0</v>
      </c>
      <c r="N789">
        <f t="shared" si="113"/>
        <v>0</v>
      </c>
      <c r="O789">
        <f t="shared" si="118"/>
        <v>0</v>
      </c>
      <c r="P789">
        <f t="shared" si="119"/>
        <v>0</v>
      </c>
      <c r="Q789">
        <f t="shared" si="120"/>
        <v>0</v>
      </c>
      <c r="R789" t="str">
        <f t="shared" si="121"/>
        <v/>
      </c>
    </row>
    <row r="790" spans="1:18" x14ac:dyDescent="0.35">
      <c r="A790">
        <f>IF(AND(DATA!A791&lt;&gt;"",TRIM(DATA!D791)&lt;&gt;""),1,0)</f>
        <v>0</v>
      </c>
      <c r="B790" t="str">
        <f>IF(A790=1,DATA!A791,"")</f>
        <v/>
      </c>
      <c r="C790" t="str">
        <f>IF(A790=1,TRIM(DATA!B791),"")</f>
        <v/>
      </c>
      <c r="D790" t="str">
        <f>IF(A790=1,TRIM(DATA!C791),"")</f>
        <v/>
      </c>
      <c r="E790" t="str">
        <f>IF(A790=1,TRIM(DATA!D791),"")</f>
        <v/>
      </c>
      <c r="F790" t="str">
        <f t="shared" si="114"/>
        <v/>
      </c>
      <c r="G790">
        <f>A790*N(DATA!E791)</f>
        <v>0</v>
      </c>
      <c r="H790">
        <f>A790*N(DATA!F791)</f>
        <v>0</v>
      </c>
      <c r="I790">
        <f>A790*N(DATA!G791)</f>
        <v>0</v>
      </c>
      <c r="J790">
        <f>A790*N(DATA!H791)</f>
        <v>0</v>
      </c>
      <c r="K790">
        <f t="shared" si="115"/>
        <v>0</v>
      </c>
      <c r="L790">
        <f t="shared" si="116"/>
        <v>0</v>
      </c>
      <c r="M790">
        <f t="shared" si="117"/>
        <v>0</v>
      </c>
      <c r="N790">
        <f t="shared" si="113"/>
        <v>0</v>
      </c>
      <c r="O790">
        <f t="shared" si="118"/>
        <v>0</v>
      </c>
      <c r="P790">
        <f t="shared" si="119"/>
        <v>0</v>
      </c>
      <c r="Q790">
        <f t="shared" si="120"/>
        <v>0</v>
      </c>
      <c r="R790" t="str">
        <f t="shared" si="121"/>
        <v/>
      </c>
    </row>
    <row r="791" spans="1:18" x14ac:dyDescent="0.35">
      <c r="A791">
        <f>IF(AND(DATA!A792&lt;&gt;"",TRIM(DATA!D792)&lt;&gt;""),1,0)</f>
        <v>0</v>
      </c>
      <c r="B791" t="str">
        <f>IF(A791=1,DATA!A792,"")</f>
        <v/>
      </c>
      <c r="C791" t="str">
        <f>IF(A791=1,TRIM(DATA!B792),"")</f>
        <v/>
      </c>
      <c r="D791" t="str">
        <f>IF(A791=1,TRIM(DATA!C792),"")</f>
        <v/>
      </c>
      <c r="E791" t="str">
        <f>IF(A791=1,TRIM(DATA!D792),"")</f>
        <v/>
      </c>
      <c r="F791" t="str">
        <f t="shared" si="114"/>
        <v/>
      </c>
      <c r="G791">
        <f>A791*N(DATA!E792)</f>
        <v>0</v>
      </c>
      <c r="H791">
        <f>A791*N(DATA!F792)</f>
        <v>0</v>
      </c>
      <c r="I791">
        <f>A791*N(DATA!G792)</f>
        <v>0</v>
      </c>
      <c r="J791">
        <f>A791*N(DATA!H792)</f>
        <v>0</v>
      </c>
      <c r="K791">
        <f t="shared" si="115"/>
        <v>0</v>
      </c>
      <c r="L791">
        <f t="shared" si="116"/>
        <v>0</v>
      </c>
      <c r="M791">
        <f t="shared" si="117"/>
        <v>0</v>
      </c>
      <c r="N791">
        <f t="shared" si="113"/>
        <v>0</v>
      </c>
      <c r="O791">
        <f t="shared" si="118"/>
        <v>0</v>
      </c>
      <c r="P791">
        <f t="shared" si="119"/>
        <v>0</v>
      </c>
      <c r="Q791">
        <f t="shared" si="120"/>
        <v>0</v>
      </c>
      <c r="R791" t="str">
        <f t="shared" si="121"/>
        <v/>
      </c>
    </row>
    <row r="792" spans="1:18" x14ac:dyDescent="0.35">
      <c r="A792">
        <f>IF(AND(DATA!A793&lt;&gt;"",TRIM(DATA!D793)&lt;&gt;""),1,0)</f>
        <v>0</v>
      </c>
      <c r="B792" t="str">
        <f>IF(A792=1,DATA!A793,"")</f>
        <v/>
      </c>
      <c r="C792" t="str">
        <f>IF(A792=1,TRIM(DATA!B793),"")</f>
        <v/>
      </c>
      <c r="D792" t="str">
        <f>IF(A792=1,TRIM(DATA!C793),"")</f>
        <v/>
      </c>
      <c r="E792" t="str">
        <f>IF(A792=1,TRIM(DATA!D793),"")</f>
        <v/>
      </c>
      <c r="F792" t="str">
        <f t="shared" si="114"/>
        <v/>
      </c>
      <c r="G792">
        <f>A792*N(DATA!E793)</f>
        <v>0</v>
      </c>
      <c r="H792">
        <f>A792*N(DATA!F793)</f>
        <v>0</v>
      </c>
      <c r="I792">
        <f>A792*N(DATA!G793)</f>
        <v>0</v>
      </c>
      <c r="J792">
        <f>A792*N(DATA!H793)</f>
        <v>0</v>
      </c>
      <c r="K792">
        <f t="shared" si="115"/>
        <v>0</v>
      </c>
      <c r="L792">
        <f t="shared" si="116"/>
        <v>0</v>
      </c>
      <c r="M792">
        <f t="shared" si="117"/>
        <v>0</v>
      </c>
      <c r="N792">
        <f t="shared" si="113"/>
        <v>0</v>
      </c>
      <c r="O792">
        <f t="shared" si="118"/>
        <v>0</v>
      </c>
      <c r="P792">
        <f t="shared" si="119"/>
        <v>0</v>
      </c>
      <c r="Q792">
        <f t="shared" si="120"/>
        <v>0</v>
      </c>
      <c r="R792" t="str">
        <f t="shared" si="121"/>
        <v/>
      </c>
    </row>
    <row r="793" spans="1:18" x14ac:dyDescent="0.35">
      <c r="A793">
        <f>IF(AND(DATA!A794&lt;&gt;"",TRIM(DATA!D794)&lt;&gt;""),1,0)</f>
        <v>0</v>
      </c>
      <c r="B793" t="str">
        <f>IF(A793=1,DATA!A794,"")</f>
        <v/>
      </c>
      <c r="C793" t="str">
        <f>IF(A793=1,TRIM(DATA!B794),"")</f>
        <v/>
      </c>
      <c r="D793" t="str">
        <f>IF(A793=1,TRIM(DATA!C794),"")</f>
        <v/>
      </c>
      <c r="E793" t="str">
        <f>IF(A793=1,TRIM(DATA!D794),"")</f>
        <v/>
      </c>
      <c r="F793" t="str">
        <f t="shared" si="114"/>
        <v/>
      </c>
      <c r="G793">
        <f>A793*N(DATA!E794)</f>
        <v>0</v>
      </c>
      <c r="H793">
        <f>A793*N(DATA!F794)</f>
        <v>0</v>
      </c>
      <c r="I793">
        <f>A793*N(DATA!G794)</f>
        <v>0</v>
      </c>
      <c r="J793">
        <f>A793*N(DATA!H794)</f>
        <v>0</v>
      </c>
      <c r="K793">
        <f t="shared" si="115"/>
        <v>0</v>
      </c>
      <c r="L793">
        <f t="shared" si="116"/>
        <v>0</v>
      </c>
      <c r="M793">
        <f t="shared" si="117"/>
        <v>0</v>
      </c>
      <c r="N793">
        <f t="shared" si="113"/>
        <v>0</v>
      </c>
      <c r="O793">
        <f t="shared" si="118"/>
        <v>0</v>
      </c>
      <c r="P793">
        <f t="shared" si="119"/>
        <v>0</v>
      </c>
      <c r="Q793">
        <f t="shared" si="120"/>
        <v>0</v>
      </c>
      <c r="R793" t="str">
        <f t="shared" si="121"/>
        <v/>
      </c>
    </row>
    <row r="794" spans="1:18" x14ac:dyDescent="0.35">
      <c r="A794">
        <f>IF(AND(DATA!A795&lt;&gt;"",TRIM(DATA!D795)&lt;&gt;""),1,0)</f>
        <v>0</v>
      </c>
      <c r="B794" t="str">
        <f>IF(A794=1,DATA!A795,"")</f>
        <v/>
      </c>
      <c r="C794" t="str">
        <f>IF(A794=1,TRIM(DATA!B795),"")</f>
        <v/>
      </c>
      <c r="D794" t="str">
        <f>IF(A794=1,TRIM(DATA!C795),"")</f>
        <v/>
      </c>
      <c r="E794" t="str">
        <f>IF(A794=1,TRIM(DATA!D795),"")</f>
        <v/>
      </c>
      <c r="F794" t="str">
        <f t="shared" si="114"/>
        <v/>
      </c>
      <c r="G794">
        <f>A794*N(DATA!E795)</f>
        <v>0</v>
      </c>
      <c r="H794">
        <f>A794*N(DATA!F795)</f>
        <v>0</v>
      </c>
      <c r="I794">
        <f>A794*N(DATA!G795)</f>
        <v>0</v>
      </c>
      <c r="J794">
        <f>A794*N(DATA!H795)</f>
        <v>0</v>
      </c>
      <c r="K794">
        <f t="shared" si="115"/>
        <v>0</v>
      </c>
      <c r="L794">
        <f t="shared" si="116"/>
        <v>0</v>
      </c>
      <c r="M794">
        <f t="shared" si="117"/>
        <v>0</v>
      </c>
      <c r="N794">
        <f t="shared" si="113"/>
        <v>0</v>
      </c>
      <c r="O794">
        <f t="shared" si="118"/>
        <v>0</v>
      </c>
      <c r="P794">
        <f t="shared" si="119"/>
        <v>0</v>
      </c>
      <c r="Q794">
        <f t="shared" si="120"/>
        <v>0</v>
      </c>
      <c r="R794" t="str">
        <f t="shared" si="121"/>
        <v/>
      </c>
    </row>
    <row r="795" spans="1:18" x14ac:dyDescent="0.35">
      <c r="A795">
        <f>IF(AND(DATA!A796&lt;&gt;"",TRIM(DATA!D796)&lt;&gt;""),1,0)</f>
        <v>0</v>
      </c>
      <c r="B795" t="str">
        <f>IF(A795=1,DATA!A796,"")</f>
        <v/>
      </c>
      <c r="C795" t="str">
        <f>IF(A795=1,TRIM(DATA!B796),"")</f>
        <v/>
      </c>
      <c r="D795" t="str">
        <f>IF(A795=1,TRIM(DATA!C796),"")</f>
        <v/>
      </c>
      <c r="E795" t="str">
        <f>IF(A795=1,TRIM(DATA!D796),"")</f>
        <v/>
      </c>
      <c r="F795" t="str">
        <f t="shared" si="114"/>
        <v/>
      </c>
      <c r="G795">
        <f>A795*N(DATA!E796)</f>
        <v>0</v>
      </c>
      <c r="H795">
        <f>A795*N(DATA!F796)</f>
        <v>0</v>
      </c>
      <c r="I795">
        <f>A795*N(DATA!G796)</f>
        <v>0</v>
      </c>
      <c r="J795">
        <f>A795*N(DATA!H796)</f>
        <v>0</v>
      </c>
      <c r="K795">
        <f t="shared" si="115"/>
        <v>0</v>
      </c>
      <c r="L795">
        <f t="shared" si="116"/>
        <v>0</v>
      </c>
      <c r="M795">
        <f t="shared" si="117"/>
        <v>0</v>
      </c>
      <c r="N795">
        <f t="shared" si="113"/>
        <v>0</v>
      </c>
      <c r="O795">
        <f t="shared" si="118"/>
        <v>0</v>
      </c>
      <c r="P795">
        <f t="shared" si="119"/>
        <v>0</v>
      </c>
      <c r="Q795">
        <f t="shared" si="120"/>
        <v>0</v>
      </c>
      <c r="R795" t="str">
        <f t="shared" si="121"/>
        <v/>
      </c>
    </row>
    <row r="796" spans="1:18" x14ac:dyDescent="0.35">
      <c r="A796">
        <f>IF(AND(DATA!A797&lt;&gt;"",TRIM(DATA!D797)&lt;&gt;""),1,0)</f>
        <v>0</v>
      </c>
      <c r="B796" t="str">
        <f>IF(A796=1,DATA!A797,"")</f>
        <v/>
      </c>
      <c r="C796" t="str">
        <f>IF(A796=1,TRIM(DATA!B797),"")</f>
        <v/>
      </c>
      <c r="D796" t="str">
        <f>IF(A796=1,TRIM(DATA!C797),"")</f>
        <v/>
      </c>
      <c r="E796" t="str">
        <f>IF(A796=1,TRIM(DATA!D797),"")</f>
        <v/>
      </c>
      <c r="F796" t="str">
        <f t="shared" si="114"/>
        <v/>
      </c>
      <c r="G796">
        <f>A796*N(DATA!E797)</f>
        <v>0</v>
      </c>
      <c r="H796">
        <f>A796*N(DATA!F797)</f>
        <v>0</v>
      </c>
      <c r="I796">
        <f>A796*N(DATA!G797)</f>
        <v>0</v>
      </c>
      <c r="J796">
        <f>A796*N(DATA!H797)</f>
        <v>0</v>
      </c>
      <c r="K796">
        <f t="shared" si="115"/>
        <v>0</v>
      </c>
      <c r="L796">
        <f t="shared" si="116"/>
        <v>0</v>
      </c>
      <c r="M796">
        <f t="shared" si="117"/>
        <v>0</v>
      </c>
      <c r="N796">
        <f t="shared" si="113"/>
        <v>0</v>
      </c>
      <c r="O796">
        <f t="shared" si="118"/>
        <v>0</v>
      </c>
      <c r="P796">
        <f t="shared" si="119"/>
        <v>0</v>
      </c>
      <c r="Q796">
        <f t="shared" si="120"/>
        <v>0</v>
      </c>
      <c r="R796" t="str">
        <f t="shared" si="121"/>
        <v/>
      </c>
    </row>
    <row r="797" spans="1:18" x14ac:dyDescent="0.35">
      <c r="A797">
        <f>IF(AND(DATA!A798&lt;&gt;"",TRIM(DATA!D798)&lt;&gt;""),1,0)</f>
        <v>0</v>
      </c>
      <c r="B797" t="str">
        <f>IF(A797=1,DATA!A798,"")</f>
        <v/>
      </c>
      <c r="C797" t="str">
        <f>IF(A797=1,TRIM(DATA!B798),"")</f>
        <v/>
      </c>
      <c r="D797" t="str">
        <f>IF(A797=1,TRIM(DATA!C798),"")</f>
        <v/>
      </c>
      <c r="E797" t="str">
        <f>IF(A797=1,TRIM(DATA!D798),"")</f>
        <v/>
      </c>
      <c r="F797" t="str">
        <f t="shared" si="114"/>
        <v/>
      </c>
      <c r="G797">
        <f>A797*N(DATA!E798)</f>
        <v>0</v>
      </c>
      <c r="H797">
        <f>A797*N(DATA!F798)</f>
        <v>0</v>
      </c>
      <c r="I797">
        <f>A797*N(DATA!G798)</f>
        <v>0</v>
      </c>
      <c r="J797">
        <f>A797*N(DATA!H798)</f>
        <v>0</v>
      </c>
      <c r="K797">
        <f t="shared" si="115"/>
        <v>0</v>
      </c>
      <c r="L797">
        <f t="shared" si="116"/>
        <v>0</v>
      </c>
      <c r="M797">
        <f t="shared" si="117"/>
        <v>0</v>
      </c>
      <c r="N797">
        <f t="shared" si="113"/>
        <v>0</v>
      </c>
      <c r="O797">
        <f t="shared" si="118"/>
        <v>0</v>
      </c>
      <c r="P797">
        <f t="shared" si="119"/>
        <v>0</v>
      </c>
      <c r="Q797">
        <f t="shared" si="120"/>
        <v>0</v>
      </c>
      <c r="R797" t="str">
        <f t="shared" si="121"/>
        <v/>
      </c>
    </row>
    <row r="798" spans="1:18" x14ac:dyDescent="0.35">
      <c r="A798">
        <f>IF(AND(DATA!A799&lt;&gt;"",TRIM(DATA!D799)&lt;&gt;""),1,0)</f>
        <v>0</v>
      </c>
      <c r="B798" t="str">
        <f>IF(A798=1,DATA!A799,"")</f>
        <v/>
      </c>
      <c r="C798" t="str">
        <f>IF(A798=1,TRIM(DATA!B799),"")</f>
        <v/>
      </c>
      <c r="D798" t="str">
        <f>IF(A798=1,TRIM(DATA!C799),"")</f>
        <v/>
      </c>
      <c r="E798" t="str">
        <f>IF(A798=1,TRIM(DATA!D799),"")</f>
        <v/>
      </c>
      <c r="F798" t="str">
        <f t="shared" si="114"/>
        <v/>
      </c>
      <c r="G798">
        <f>A798*N(DATA!E799)</f>
        <v>0</v>
      </c>
      <c r="H798">
        <f>A798*N(DATA!F799)</f>
        <v>0</v>
      </c>
      <c r="I798">
        <f>A798*N(DATA!G799)</f>
        <v>0</v>
      </c>
      <c r="J798">
        <f>A798*N(DATA!H799)</f>
        <v>0</v>
      </c>
      <c r="K798">
        <f t="shared" si="115"/>
        <v>0</v>
      </c>
      <c r="L798">
        <f t="shared" si="116"/>
        <v>0</v>
      </c>
      <c r="M798">
        <f t="shared" si="117"/>
        <v>0</v>
      </c>
      <c r="N798">
        <f t="shared" si="113"/>
        <v>0</v>
      </c>
      <c r="O798">
        <f t="shared" si="118"/>
        <v>0</v>
      </c>
      <c r="P798">
        <f t="shared" si="119"/>
        <v>0</v>
      </c>
      <c r="Q798">
        <f t="shared" si="120"/>
        <v>0</v>
      </c>
      <c r="R798" t="str">
        <f t="shared" si="121"/>
        <v/>
      </c>
    </row>
    <row r="799" spans="1:18" x14ac:dyDescent="0.35">
      <c r="A799">
        <f>IF(AND(DATA!A800&lt;&gt;"",TRIM(DATA!D800)&lt;&gt;""),1,0)</f>
        <v>0</v>
      </c>
      <c r="B799" t="str">
        <f>IF(A799=1,DATA!A800,"")</f>
        <v/>
      </c>
      <c r="C799" t="str">
        <f>IF(A799=1,TRIM(DATA!B800),"")</f>
        <v/>
      </c>
      <c r="D799" t="str">
        <f>IF(A799=1,TRIM(DATA!C800),"")</f>
        <v/>
      </c>
      <c r="E799" t="str">
        <f>IF(A799=1,TRIM(DATA!D800),"")</f>
        <v/>
      </c>
      <c r="F799" t="str">
        <f t="shared" si="114"/>
        <v/>
      </c>
      <c r="G799">
        <f>A799*N(DATA!E800)</f>
        <v>0</v>
      </c>
      <c r="H799">
        <f>A799*N(DATA!F800)</f>
        <v>0</v>
      </c>
      <c r="I799">
        <f>A799*N(DATA!G800)</f>
        <v>0</v>
      </c>
      <c r="J799">
        <f>A799*N(DATA!H800)</f>
        <v>0</v>
      </c>
      <c r="K799">
        <f t="shared" si="115"/>
        <v>0</v>
      </c>
      <c r="L799">
        <f t="shared" si="116"/>
        <v>0</v>
      </c>
      <c r="M799">
        <f t="shared" si="117"/>
        <v>0</v>
      </c>
      <c r="N799">
        <f t="shared" si="113"/>
        <v>0</v>
      </c>
      <c r="O799">
        <f t="shared" si="118"/>
        <v>0</v>
      </c>
      <c r="P799">
        <f t="shared" si="119"/>
        <v>0</v>
      </c>
      <c r="Q799">
        <f t="shared" si="120"/>
        <v>0</v>
      </c>
      <c r="R799" t="str">
        <f t="shared" si="121"/>
        <v/>
      </c>
    </row>
    <row r="800" spans="1:18" x14ac:dyDescent="0.35">
      <c r="A800">
        <f>IF(AND(DATA!A801&lt;&gt;"",TRIM(DATA!D801)&lt;&gt;""),1,0)</f>
        <v>0</v>
      </c>
      <c r="B800" t="str">
        <f>IF(A800=1,DATA!A801,"")</f>
        <v/>
      </c>
      <c r="C800" t="str">
        <f>IF(A800=1,TRIM(DATA!B801),"")</f>
        <v/>
      </c>
      <c r="D800" t="str">
        <f>IF(A800=1,TRIM(DATA!C801),"")</f>
        <v/>
      </c>
      <c r="E800" t="str">
        <f>IF(A800=1,TRIM(DATA!D801),"")</f>
        <v/>
      </c>
      <c r="F800" t="str">
        <f t="shared" si="114"/>
        <v/>
      </c>
      <c r="G800">
        <f>A800*N(DATA!E801)</f>
        <v>0</v>
      </c>
      <c r="H800">
        <f>A800*N(DATA!F801)</f>
        <v>0</v>
      </c>
      <c r="I800">
        <f>A800*N(DATA!G801)</f>
        <v>0</v>
      </c>
      <c r="J800">
        <f>A800*N(DATA!H801)</f>
        <v>0</v>
      </c>
      <c r="K800">
        <f t="shared" si="115"/>
        <v>0</v>
      </c>
      <c r="L800">
        <f t="shared" si="116"/>
        <v>0</v>
      </c>
      <c r="M800">
        <f t="shared" si="117"/>
        <v>0</v>
      </c>
      <c r="N800">
        <f t="shared" si="113"/>
        <v>0</v>
      </c>
      <c r="O800">
        <f t="shared" si="118"/>
        <v>0</v>
      </c>
      <c r="P800">
        <f t="shared" si="119"/>
        <v>0</v>
      </c>
      <c r="Q800">
        <f t="shared" si="120"/>
        <v>0</v>
      </c>
      <c r="R800" t="str">
        <f t="shared" si="121"/>
        <v/>
      </c>
    </row>
    <row r="801" spans="1:18" x14ac:dyDescent="0.35">
      <c r="A801">
        <f>IF(AND(DATA!A802&lt;&gt;"",TRIM(DATA!D802)&lt;&gt;""),1,0)</f>
        <v>0</v>
      </c>
      <c r="B801" t="str">
        <f>IF(A801=1,DATA!A802,"")</f>
        <v/>
      </c>
      <c r="C801" t="str">
        <f>IF(A801=1,TRIM(DATA!B802),"")</f>
        <v/>
      </c>
      <c r="D801" t="str">
        <f>IF(A801=1,TRIM(DATA!C802),"")</f>
        <v/>
      </c>
      <c r="E801" t="str">
        <f>IF(A801=1,TRIM(DATA!D802),"")</f>
        <v/>
      </c>
      <c r="F801" t="str">
        <f t="shared" si="114"/>
        <v/>
      </c>
      <c r="G801">
        <f>A801*N(DATA!E802)</f>
        <v>0</v>
      </c>
      <c r="H801">
        <f>A801*N(DATA!F802)</f>
        <v>0</v>
      </c>
      <c r="I801">
        <f>A801*N(DATA!G802)</f>
        <v>0</v>
      </c>
      <c r="J801">
        <f>A801*N(DATA!H802)</f>
        <v>0</v>
      </c>
      <c r="K801">
        <f t="shared" si="115"/>
        <v>0</v>
      </c>
      <c r="L801">
        <f t="shared" si="116"/>
        <v>0</v>
      </c>
      <c r="M801">
        <f t="shared" si="117"/>
        <v>0</v>
      </c>
      <c r="N801">
        <f t="shared" si="113"/>
        <v>0</v>
      </c>
      <c r="O801">
        <f t="shared" si="118"/>
        <v>0</v>
      </c>
      <c r="P801">
        <f t="shared" si="119"/>
        <v>0</v>
      </c>
      <c r="Q801">
        <f t="shared" si="120"/>
        <v>0</v>
      </c>
      <c r="R801" t="str">
        <f t="shared" si="121"/>
        <v/>
      </c>
    </row>
    <row r="802" spans="1:18" x14ac:dyDescent="0.35">
      <c r="A802">
        <f>IF(AND(DATA!A803&lt;&gt;"",TRIM(DATA!D803)&lt;&gt;""),1,0)</f>
        <v>0</v>
      </c>
      <c r="B802" t="str">
        <f>IF(A802=1,DATA!A803,"")</f>
        <v/>
      </c>
      <c r="C802" t="str">
        <f>IF(A802=1,TRIM(DATA!B803),"")</f>
        <v/>
      </c>
      <c r="D802" t="str">
        <f>IF(A802=1,TRIM(DATA!C803),"")</f>
        <v/>
      </c>
      <c r="E802" t="str">
        <f>IF(A802=1,TRIM(DATA!D803),"")</f>
        <v/>
      </c>
      <c r="F802" t="str">
        <f t="shared" si="114"/>
        <v/>
      </c>
      <c r="G802">
        <f>A802*N(DATA!E803)</f>
        <v>0</v>
      </c>
      <c r="H802">
        <f>A802*N(DATA!F803)</f>
        <v>0</v>
      </c>
      <c r="I802">
        <f>A802*N(DATA!G803)</f>
        <v>0</v>
      </c>
      <c r="J802">
        <f>A802*N(DATA!H803)</f>
        <v>0</v>
      </c>
      <c r="K802">
        <f t="shared" si="115"/>
        <v>0</v>
      </c>
      <c r="L802">
        <f t="shared" si="116"/>
        <v>0</v>
      </c>
      <c r="M802">
        <f t="shared" si="117"/>
        <v>0</v>
      </c>
      <c r="N802">
        <f t="shared" si="113"/>
        <v>0</v>
      </c>
      <c r="O802">
        <f t="shared" si="118"/>
        <v>0</v>
      </c>
      <c r="P802">
        <f t="shared" si="119"/>
        <v>0</v>
      </c>
      <c r="Q802">
        <f t="shared" si="120"/>
        <v>0</v>
      </c>
      <c r="R802" t="str">
        <f t="shared" si="121"/>
        <v/>
      </c>
    </row>
    <row r="803" spans="1:18" x14ac:dyDescent="0.35">
      <c r="A803">
        <f>IF(AND(DATA!A804&lt;&gt;"",TRIM(DATA!D804)&lt;&gt;""),1,0)</f>
        <v>0</v>
      </c>
      <c r="B803" t="str">
        <f>IF(A803=1,DATA!A804,"")</f>
        <v/>
      </c>
      <c r="C803" t="str">
        <f>IF(A803=1,TRIM(DATA!B804),"")</f>
        <v/>
      </c>
      <c r="D803" t="str">
        <f>IF(A803=1,TRIM(DATA!C804),"")</f>
        <v/>
      </c>
      <c r="E803" t="str">
        <f>IF(A803=1,TRIM(DATA!D804),"")</f>
        <v/>
      </c>
      <c r="F803" t="str">
        <f t="shared" si="114"/>
        <v/>
      </c>
      <c r="G803">
        <f>A803*N(DATA!E804)</f>
        <v>0</v>
      </c>
      <c r="H803">
        <f>A803*N(DATA!F804)</f>
        <v>0</v>
      </c>
      <c r="I803">
        <f>A803*N(DATA!G804)</f>
        <v>0</v>
      </c>
      <c r="J803">
        <f>A803*N(DATA!H804)</f>
        <v>0</v>
      </c>
      <c r="K803">
        <f t="shared" si="115"/>
        <v>0</v>
      </c>
      <c r="L803">
        <f t="shared" si="116"/>
        <v>0</v>
      </c>
      <c r="M803">
        <f t="shared" si="117"/>
        <v>0</v>
      </c>
      <c r="N803">
        <f t="shared" si="113"/>
        <v>0</v>
      </c>
      <c r="O803">
        <f t="shared" si="118"/>
        <v>0</v>
      </c>
      <c r="P803">
        <f t="shared" si="119"/>
        <v>0</v>
      </c>
      <c r="Q803">
        <f t="shared" si="120"/>
        <v>0</v>
      </c>
      <c r="R803" t="str">
        <f t="shared" si="121"/>
        <v/>
      </c>
    </row>
    <row r="804" spans="1:18" x14ac:dyDescent="0.35">
      <c r="A804">
        <f>IF(AND(DATA!A805&lt;&gt;"",TRIM(DATA!D805)&lt;&gt;""),1,0)</f>
        <v>0</v>
      </c>
      <c r="B804" t="str">
        <f>IF(A804=1,DATA!A805,"")</f>
        <v/>
      </c>
      <c r="C804" t="str">
        <f>IF(A804=1,TRIM(DATA!B805),"")</f>
        <v/>
      </c>
      <c r="D804" t="str">
        <f>IF(A804=1,TRIM(DATA!C805),"")</f>
        <v/>
      </c>
      <c r="E804" t="str">
        <f>IF(A804=1,TRIM(DATA!D805),"")</f>
        <v/>
      </c>
      <c r="F804" t="str">
        <f t="shared" si="114"/>
        <v/>
      </c>
      <c r="G804">
        <f>A804*N(DATA!E805)</f>
        <v>0</v>
      </c>
      <c r="H804">
        <f>A804*N(DATA!F805)</f>
        <v>0</v>
      </c>
      <c r="I804">
        <f>A804*N(DATA!G805)</f>
        <v>0</v>
      </c>
      <c r="J804">
        <f>A804*N(DATA!H805)</f>
        <v>0</v>
      </c>
      <c r="K804">
        <f t="shared" si="115"/>
        <v>0</v>
      </c>
      <c r="L804">
        <f t="shared" si="116"/>
        <v>0</v>
      </c>
      <c r="M804">
        <f t="shared" si="117"/>
        <v>0</v>
      </c>
      <c r="N804">
        <f t="shared" si="113"/>
        <v>0</v>
      </c>
      <c r="O804">
        <f t="shared" si="118"/>
        <v>0</v>
      </c>
      <c r="P804">
        <f t="shared" si="119"/>
        <v>0</v>
      </c>
      <c r="Q804">
        <f t="shared" si="120"/>
        <v>0</v>
      </c>
      <c r="R804" t="str">
        <f t="shared" si="121"/>
        <v/>
      </c>
    </row>
    <row r="805" spans="1:18" x14ac:dyDescent="0.35">
      <c r="A805">
        <f>IF(AND(DATA!A806&lt;&gt;"",TRIM(DATA!D806)&lt;&gt;""),1,0)</f>
        <v>0</v>
      </c>
      <c r="B805" t="str">
        <f>IF(A805=1,DATA!A806,"")</f>
        <v/>
      </c>
      <c r="C805" t="str">
        <f>IF(A805=1,TRIM(DATA!B806),"")</f>
        <v/>
      </c>
      <c r="D805" t="str">
        <f>IF(A805=1,TRIM(DATA!C806),"")</f>
        <v/>
      </c>
      <c r="E805" t="str">
        <f>IF(A805=1,TRIM(DATA!D806),"")</f>
        <v/>
      </c>
      <c r="F805" t="str">
        <f t="shared" si="114"/>
        <v/>
      </c>
      <c r="G805">
        <f>A805*N(DATA!E806)</f>
        <v>0</v>
      </c>
      <c r="H805">
        <f>A805*N(DATA!F806)</f>
        <v>0</v>
      </c>
      <c r="I805">
        <f>A805*N(DATA!G806)</f>
        <v>0</v>
      </c>
      <c r="J805">
        <f>A805*N(DATA!H806)</f>
        <v>0</v>
      </c>
      <c r="K805">
        <f t="shared" si="115"/>
        <v>0</v>
      </c>
      <c r="L805">
        <f t="shared" si="116"/>
        <v>0</v>
      </c>
      <c r="M805">
        <f t="shared" si="117"/>
        <v>0</v>
      </c>
      <c r="N805">
        <f t="shared" si="113"/>
        <v>0</v>
      </c>
      <c r="O805">
        <f t="shared" si="118"/>
        <v>0</v>
      </c>
      <c r="P805">
        <f t="shared" si="119"/>
        <v>0</v>
      </c>
      <c r="Q805">
        <f t="shared" si="120"/>
        <v>0</v>
      </c>
      <c r="R805" t="str">
        <f t="shared" si="121"/>
        <v/>
      </c>
    </row>
    <row r="806" spans="1:18" x14ac:dyDescent="0.35">
      <c r="A806">
        <f>IF(AND(DATA!A807&lt;&gt;"",TRIM(DATA!D807)&lt;&gt;""),1,0)</f>
        <v>0</v>
      </c>
      <c r="B806" t="str">
        <f>IF(A806=1,DATA!A807,"")</f>
        <v/>
      </c>
      <c r="C806" t="str">
        <f>IF(A806=1,TRIM(DATA!B807),"")</f>
        <v/>
      </c>
      <c r="D806" t="str">
        <f>IF(A806=1,TRIM(DATA!C807),"")</f>
        <v/>
      </c>
      <c r="E806" t="str">
        <f>IF(A806=1,TRIM(DATA!D807),"")</f>
        <v/>
      </c>
      <c r="F806" t="str">
        <f t="shared" si="114"/>
        <v/>
      </c>
      <c r="G806">
        <f>A806*N(DATA!E807)</f>
        <v>0</v>
      </c>
      <c r="H806">
        <f>A806*N(DATA!F807)</f>
        <v>0</v>
      </c>
      <c r="I806">
        <f>A806*N(DATA!G807)</f>
        <v>0</v>
      </c>
      <c r="J806">
        <f>A806*N(DATA!H807)</f>
        <v>0</v>
      </c>
      <c r="K806">
        <f t="shared" si="115"/>
        <v>0</v>
      </c>
      <c r="L806">
        <f t="shared" si="116"/>
        <v>0</v>
      </c>
      <c r="M806">
        <f t="shared" si="117"/>
        <v>0</v>
      </c>
      <c r="N806">
        <f t="shared" si="113"/>
        <v>0</v>
      </c>
      <c r="O806">
        <f t="shared" si="118"/>
        <v>0</v>
      </c>
      <c r="P806">
        <f t="shared" si="119"/>
        <v>0</v>
      </c>
      <c r="Q806">
        <f t="shared" si="120"/>
        <v>0</v>
      </c>
      <c r="R806" t="str">
        <f t="shared" si="121"/>
        <v/>
      </c>
    </row>
    <row r="807" spans="1:18" x14ac:dyDescent="0.35">
      <c r="A807">
        <f>IF(AND(DATA!A808&lt;&gt;"",TRIM(DATA!D808)&lt;&gt;""),1,0)</f>
        <v>0</v>
      </c>
      <c r="B807" t="str">
        <f>IF(A807=1,DATA!A808,"")</f>
        <v/>
      </c>
      <c r="C807" t="str">
        <f>IF(A807=1,TRIM(DATA!B808),"")</f>
        <v/>
      </c>
      <c r="D807" t="str">
        <f>IF(A807=1,TRIM(DATA!C808),"")</f>
        <v/>
      </c>
      <c r="E807" t="str">
        <f>IF(A807=1,TRIM(DATA!D808),"")</f>
        <v/>
      </c>
      <c r="F807" t="str">
        <f t="shared" si="114"/>
        <v/>
      </c>
      <c r="G807">
        <f>A807*N(DATA!E808)</f>
        <v>0</v>
      </c>
      <c r="H807">
        <f>A807*N(DATA!F808)</f>
        <v>0</v>
      </c>
      <c r="I807">
        <f>A807*N(DATA!G808)</f>
        <v>0</v>
      </c>
      <c r="J807">
        <f>A807*N(DATA!H808)</f>
        <v>0</v>
      </c>
      <c r="K807">
        <f t="shared" si="115"/>
        <v>0</v>
      </c>
      <c r="L807">
        <f t="shared" si="116"/>
        <v>0</v>
      </c>
      <c r="M807">
        <f t="shared" si="117"/>
        <v>0</v>
      </c>
      <c r="N807">
        <f t="shared" si="113"/>
        <v>0</v>
      </c>
      <c r="O807">
        <f t="shared" si="118"/>
        <v>0</v>
      </c>
      <c r="P807">
        <f t="shared" si="119"/>
        <v>0</v>
      </c>
      <c r="Q807">
        <f t="shared" si="120"/>
        <v>0</v>
      </c>
      <c r="R807" t="str">
        <f t="shared" si="121"/>
        <v/>
      </c>
    </row>
    <row r="808" spans="1:18" x14ac:dyDescent="0.35">
      <c r="A808">
        <f>IF(AND(DATA!A809&lt;&gt;"",TRIM(DATA!D809)&lt;&gt;""),1,0)</f>
        <v>0</v>
      </c>
      <c r="B808" t="str">
        <f>IF(A808=1,DATA!A809,"")</f>
        <v/>
      </c>
      <c r="C808" t="str">
        <f>IF(A808=1,TRIM(DATA!B809),"")</f>
        <v/>
      </c>
      <c r="D808" t="str">
        <f>IF(A808=1,TRIM(DATA!C809),"")</f>
        <v/>
      </c>
      <c r="E808" t="str">
        <f>IF(A808=1,TRIM(DATA!D809),"")</f>
        <v/>
      </c>
      <c r="F808" t="str">
        <f t="shared" si="114"/>
        <v/>
      </c>
      <c r="G808">
        <f>A808*N(DATA!E809)</f>
        <v>0</v>
      </c>
      <c r="H808">
        <f>A808*N(DATA!F809)</f>
        <v>0</v>
      </c>
      <c r="I808">
        <f>A808*N(DATA!G809)</f>
        <v>0</v>
      </c>
      <c r="J808">
        <f>A808*N(DATA!H809)</f>
        <v>0</v>
      </c>
      <c r="K808">
        <f t="shared" si="115"/>
        <v>0</v>
      </c>
      <c r="L808">
        <f t="shared" si="116"/>
        <v>0</v>
      </c>
      <c r="M808">
        <f t="shared" si="117"/>
        <v>0</v>
      </c>
      <c r="N808">
        <f t="shared" si="113"/>
        <v>0</v>
      </c>
      <c r="O808">
        <f t="shared" si="118"/>
        <v>0</v>
      </c>
      <c r="P808">
        <f t="shared" si="119"/>
        <v>0</v>
      </c>
      <c r="Q808">
        <f t="shared" si="120"/>
        <v>0</v>
      </c>
      <c r="R808" t="str">
        <f t="shared" si="121"/>
        <v/>
      </c>
    </row>
    <row r="809" spans="1:18" x14ac:dyDescent="0.35">
      <c r="A809">
        <f>IF(AND(DATA!A810&lt;&gt;"",TRIM(DATA!D810)&lt;&gt;""),1,0)</f>
        <v>0</v>
      </c>
      <c r="B809" t="str">
        <f>IF(A809=1,DATA!A810,"")</f>
        <v/>
      </c>
      <c r="C809" t="str">
        <f>IF(A809=1,TRIM(DATA!B810),"")</f>
        <v/>
      </c>
      <c r="D809" t="str">
        <f>IF(A809=1,TRIM(DATA!C810),"")</f>
        <v/>
      </c>
      <c r="E809" t="str">
        <f>IF(A809=1,TRIM(DATA!D810),"")</f>
        <v/>
      </c>
      <c r="F809" t="str">
        <f t="shared" si="114"/>
        <v/>
      </c>
      <c r="G809">
        <f>A809*N(DATA!E810)</f>
        <v>0</v>
      </c>
      <c r="H809">
        <f>A809*N(DATA!F810)</f>
        <v>0</v>
      </c>
      <c r="I809">
        <f>A809*N(DATA!G810)</f>
        <v>0</v>
      </c>
      <c r="J809">
        <f>A809*N(DATA!H810)</f>
        <v>0</v>
      </c>
      <c r="K809">
        <f t="shared" si="115"/>
        <v>0</v>
      </c>
      <c r="L809">
        <f t="shared" si="116"/>
        <v>0</v>
      </c>
      <c r="M809">
        <f t="shared" si="117"/>
        <v>0</v>
      </c>
      <c r="N809">
        <f t="shared" si="113"/>
        <v>0</v>
      </c>
      <c r="O809">
        <f t="shared" si="118"/>
        <v>0</v>
      </c>
      <c r="P809">
        <f t="shared" si="119"/>
        <v>0</v>
      </c>
      <c r="Q809">
        <f t="shared" si="120"/>
        <v>0</v>
      </c>
      <c r="R809" t="str">
        <f t="shared" si="121"/>
        <v/>
      </c>
    </row>
    <row r="810" spans="1:18" x14ac:dyDescent="0.35">
      <c r="A810">
        <f>IF(AND(DATA!A811&lt;&gt;"",TRIM(DATA!D811)&lt;&gt;""),1,0)</f>
        <v>0</v>
      </c>
      <c r="B810" t="str">
        <f>IF(A810=1,DATA!A811,"")</f>
        <v/>
      </c>
      <c r="C810" t="str">
        <f>IF(A810=1,TRIM(DATA!B811),"")</f>
        <v/>
      </c>
      <c r="D810" t="str">
        <f>IF(A810=1,TRIM(DATA!C811),"")</f>
        <v/>
      </c>
      <c r="E810" t="str">
        <f>IF(A810=1,TRIM(DATA!D811),"")</f>
        <v/>
      </c>
      <c r="F810" t="str">
        <f t="shared" si="114"/>
        <v/>
      </c>
      <c r="G810">
        <f>A810*N(DATA!E811)</f>
        <v>0</v>
      </c>
      <c r="H810">
        <f>A810*N(DATA!F811)</f>
        <v>0</v>
      </c>
      <c r="I810">
        <f>A810*N(DATA!G811)</f>
        <v>0</v>
      </c>
      <c r="J810">
        <f>A810*N(DATA!H811)</f>
        <v>0</v>
      </c>
      <c r="K810">
        <f t="shared" si="115"/>
        <v>0</v>
      </c>
      <c r="L810">
        <f t="shared" si="116"/>
        <v>0</v>
      </c>
      <c r="M810">
        <f t="shared" si="117"/>
        <v>0</v>
      </c>
      <c r="N810">
        <f t="shared" si="113"/>
        <v>0</v>
      </c>
      <c r="O810">
        <f t="shared" si="118"/>
        <v>0</v>
      </c>
      <c r="P810">
        <f t="shared" si="119"/>
        <v>0</v>
      </c>
      <c r="Q810">
        <f t="shared" si="120"/>
        <v>0</v>
      </c>
      <c r="R810" t="str">
        <f t="shared" si="121"/>
        <v/>
      </c>
    </row>
    <row r="811" spans="1:18" x14ac:dyDescent="0.35">
      <c r="A811">
        <f>IF(AND(DATA!A812&lt;&gt;"",TRIM(DATA!D812)&lt;&gt;""),1,0)</f>
        <v>0</v>
      </c>
      <c r="B811" t="str">
        <f>IF(A811=1,DATA!A812,"")</f>
        <v/>
      </c>
      <c r="C811" t="str">
        <f>IF(A811=1,TRIM(DATA!B812),"")</f>
        <v/>
      </c>
      <c r="D811" t="str">
        <f>IF(A811=1,TRIM(DATA!C812),"")</f>
        <v/>
      </c>
      <c r="E811" t="str">
        <f>IF(A811=1,TRIM(DATA!D812),"")</f>
        <v/>
      </c>
      <c r="F811" t="str">
        <f t="shared" si="114"/>
        <v/>
      </c>
      <c r="G811">
        <f>A811*N(DATA!E812)</f>
        <v>0</v>
      </c>
      <c r="H811">
        <f>A811*N(DATA!F812)</f>
        <v>0</v>
      </c>
      <c r="I811">
        <f>A811*N(DATA!G812)</f>
        <v>0</v>
      </c>
      <c r="J811">
        <f>A811*N(DATA!H812)</f>
        <v>0</v>
      </c>
      <c r="K811">
        <f t="shared" si="115"/>
        <v>0</v>
      </c>
      <c r="L811">
        <f t="shared" si="116"/>
        <v>0</v>
      </c>
      <c r="M811">
        <f t="shared" si="117"/>
        <v>0</v>
      </c>
      <c r="N811">
        <f t="shared" si="113"/>
        <v>0</v>
      </c>
      <c r="O811">
        <f t="shared" si="118"/>
        <v>0</v>
      </c>
      <c r="P811">
        <f t="shared" si="119"/>
        <v>0</v>
      </c>
      <c r="Q811">
        <f t="shared" si="120"/>
        <v>0</v>
      </c>
      <c r="R811" t="str">
        <f t="shared" si="121"/>
        <v/>
      </c>
    </row>
    <row r="812" spans="1:18" x14ac:dyDescent="0.35">
      <c r="A812">
        <f>IF(AND(DATA!A813&lt;&gt;"",TRIM(DATA!D813)&lt;&gt;""),1,0)</f>
        <v>0</v>
      </c>
      <c r="B812" t="str">
        <f>IF(A812=1,DATA!A813,"")</f>
        <v/>
      </c>
      <c r="C812" t="str">
        <f>IF(A812=1,TRIM(DATA!B813),"")</f>
        <v/>
      </c>
      <c r="D812" t="str">
        <f>IF(A812=1,TRIM(DATA!C813),"")</f>
        <v/>
      </c>
      <c r="E812" t="str">
        <f>IF(A812=1,TRIM(DATA!D813),"")</f>
        <v/>
      </c>
      <c r="F812" t="str">
        <f t="shared" si="114"/>
        <v/>
      </c>
      <c r="G812">
        <f>A812*N(DATA!E813)</f>
        <v>0</v>
      </c>
      <c r="H812">
        <f>A812*N(DATA!F813)</f>
        <v>0</v>
      </c>
      <c r="I812">
        <f>A812*N(DATA!G813)</f>
        <v>0</v>
      </c>
      <c r="J812">
        <f>A812*N(DATA!H813)</f>
        <v>0</v>
      </c>
      <c r="K812">
        <f t="shared" si="115"/>
        <v>0</v>
      </c>
      <c r="L812">
        <f t="shared" si="116"/>
        <v>0</v>
      </c>
      <c r="M812">
        <f t="shared" si="117"/>
        <v>0</v>
      </c>
      <c r="N812">
        <f t="shared" si="113"/>
        <v>0</v>
      </c>
      <c r="O812">
        <f t="shared" si="118"/>
        <v>0</v>
      </c>
      <c r="P812">
        <f t="shared" si="119"/>
        <v>0</v>
      </c>
      <c r="Q812">
        <f t="shared" si="120"/>
        <v>0</v>
      </c>
      <c r="R812" t="str">
        <f t="shared" si="121"/>
        <v/>
      </c>
    </row>
    <row r="813" spans="1:18" x14ac:dyDescent="0.35">
      <c r="A813">
        <f>IF(AND(DATA!A814&lt;&gt;"",TRIM(DATA!D814)&lt;&gt;""),1,0)</f>
        <v>0</v>
      </c>
      <c r="B813" t="str">
        <f>IF(A813=1,DATA!A814,"")</f>
        <v/>
      </c>
      <c r="C813" t="str">
        <f>IF(A813=1,TRIM(DATA!B814),"")</f>
        <v/>
      </c>
      <c r="D813" t="str">
        <f>IF(A813=1,TRIM(DATA!C814),"")</f>
        <v/>
      </c>
      <c r="E813" t="str">
        <f>IF(A813=1,TRIM(DATA!D814),"")</f>
        <v/>
      </c>
      <c r="F813" t="str">
        <f t="shared" si="114"/>
        <v/>
      </c>
      <c r="G813">
        <f>A813*N(DATA!E814)</f>
        <v>0</v>
      </c>
      <c r="H813">
        <f>A813*N(DATA!F814)</f>
        <v>0</v>
      </c>
      <c r="I813">
        <f>A813*N(DATA!G814)</f>
        <v>0</v>
      </c>
      <c r="J813">
        <f>A813*N(DATA!H814)</f>
        <v>0</v>
      </c>
      <c r="K813">
        <f t="shared" si="115"/>
        <v>0</v>
      </c>
      <c r="L813">
        <f t="shared" si="116"/>
        <v>0</v>
      </c>
      <c r="M813">
        <f t="shared" si="117"/>
        <v>0</v>
      </c>
      <c r="N813">
        <f t="shared" si="113"/>
        <v>0</v>
      </c>
      <c r="O813">
        <f t="shared" si="118"/>
        <v>0</v>
      </c>
      <c r="P813">
        <f t="shared" si="119"/>
        <v>0</v>
      </c>
      <c r="Q813">
        <f t="shared" si="120"/>
        <v>0</v>
      </c>
      <c r="R813" t="str">
        <f t="shared" si="121"/>
        <v/>
      </c>
    </row>
    <row r="814" spans="1:18" x14ac:dyDescent="0.35">
      <c r="A814">
        <f>IF(AND(DATA!A815&lt;&gt;"",TRIM(DATA!D815)&lt;&gt;""),1,0)</f>
        <v>0</v>
      </c>
      <c r="B814" t="str">
        <f>IF(A814=1,DATA!A815,"")</f>
        <v/>
      </c>
      <c r="C814" t="str">
        <f>IF(A814=1,TRIM(DATA!B815),"")</f>
        <v/>
      </c>
      <c r="D814" t="str">
        <f>IF(A814=1,TRIM(DATA!C815),"")</f>
        <v/>
      </c>
      <c r="E814" t="str">
        <f>IF(A814=1,TRIM(DATA!D815),"")</f>
        <v/>
      </c>
      <c r="F814" t="str">
        <f t="shared" si="114"/>
        <v/>
      </c>
      <c r="G814">
        <f>A814*N(DATA!E815)</f>
        <v>0</v>
      </c>
      <c r="H814">
        <f>A814*N(DATA!F815)</f>
        <v>0</v>
      </c>
      <c r="I814">
        <f>A814*N(DATA!G815)</f>
        <v>0</v>
      </c>
      <c r="J814">
        <f>A814*N(DATA!H815)</f>
        <v>0</v>
      </c>
      <c r="K814">
        <f t="shared" si="115"/>
        <v>0</v>
      </c>
      <c r="L814">
        <f t="shared" si="116"/>
        <v>0</v>
      </c>
      <c r="M814">
        <f t="shared" si="117"/>
        <v>0</v>
      </c>
      <c r="N814">
        <f t="shared" si="113"/>
        <v>0</v>
      </c>
      <c r="O814">
        <f t="shared" si="118"/>
        <v>0</v>
      </c>
      <c r="P814">
        <f t="shared" si="119"/>
        <v>0</v>
      </c>
      <c r="Q814">
        <f t="shared" si="120"/>
        <v>0</v>
      </c>
      <c r="R814" t="str">
        <f t="shared" si="121"/>
        <v/>
      </c>
    </row>
    <row r="815" spans="1:18" x14ac:dyDescent="0.35">
      <c r="A815">
        <f>IF(AND(DATA!A816&lt;&gt;"",TRIM(DATA!D816)&lt;&gt;""),1,0)</f>
        <v>0</v>
      </c>
      <c r="B815" t="str">
        <f>IF(A815=1,DATA!A816,"")</f>
        <v/>
      </c>
      <c r="C815" t="str">
        <f>IF(A815=1,TRIM(DATA!B816),"")</f>
        <v/>
      </c>
      <c r="D815" t="str">
        <f>IF(A815=1,TRIM(DATA!C816),"")</f>
        <v/>
      </c>
      <c r="E815" t="str">
        <f>IF(A815=1,TRIM(DATA!D816),"")</f>
        <v/>
      </c>
      <c r="F815" t="str">
        <f t="shared" si="114"/>
        <v/>
      </c>
      <c r="G815">
        <f>A815*N(DATA!E816)</f>
        <v>0</v>
      </c>
      <c r="H815">
        <f>A815*N(DATA!F816)</f>
        <v>0</v>
      </c>
      <c r="I815">
        <f>A815*N(DATA!G816)</f>
        <v>0</v>
      </c>
      <c r="J815">
        <f>A815*N(DATA!H816)</f>
        <v>0</v>
      </c>
      <c r="K815">
        <f t="shared" si="115"/>
        <v>0</v>
      </c>
      <c r="L815">
        <f t="shared" si="116"/>
        <v>0</v>
      </c>
      <c r="M815">
        <f t="shared" si="117"/>
        <v>0</v>
      </c>
      <c r="N815">
        <f t="shared" si="113"/>
        <v>0</v>
      </c>
      <c r="O815">
        <f t="shared" si="118"/>
        <v>0</v>
      </c>
      <c r="P815">
        <f t="shared" si="119"/>
        <v>0</v>
      </c>
      <c r="Q815">
        <f t="shared" si="120"/>
        <v>0</v>
      </c>
      <c r="R815" t="str">
        <f t="shared" si="121"/>
        <v/>
      </c>
    </row>
    <row r="816" spans="1:18" x14ac:dyDescent="0.35">
      <c r="A816">
        <f>IF(AND(DATA!A817&lt;&gt;"",TRIM(DATA!D817)&lt;&gt;""),1,0)</f>
        <v>0</v>
      </c>
      <c r="B816" t="str">
        <f>IF(A816=1,DATA!A817,"")</f>
        <v/>
      </c>
      <c r="C816" t="str">
        <f>IF(A816=1,TRIM(DATA!B817),"")</f>
        <v/>
      </c>
      <c r="D816" t="str">
        <f>IF(A816=1,TRIM(DATA!C817),"")</f>
        <v/>
      </c>
      <c r="E816" t="str">
        <f>IF(A816=1,TRIM(DATA!D817),"")</f>
        <v/>
      </c>
      <c r="F816" t="str">
        <f t="shared" si="114"/>
        <v/>
      </c>
      <c r="G816">
        <f>A816*N(DATA!E817)</f>
        <v>0</v>
      </c>
      <c r="H816">
        <f>A816*N(DATA!F817)</f>
        <v>0</v>
      </c>
      <c r="I816">
        <f>A816*N(DATA!G817)</f>
        <v>0</v>
      </c>
      <c r="J816">
        <f>A816*N(DATA!H817)</f>
        <v>0</v>
      </c>
      <c r="K816">
        <f t="shared" si="115"/>
        <v>0</v>
      </c>
      <c r="L816">
        <f t="shared" si="116"/>
        <v>0</v>
      </c>
      <c r="M816">
        <f t="shared" si="117"/>
        <v>0</v>
      </c>
      <c r="N816">
        <f t="shared" si="113"/>
        <v>0</v>
      </c>
      <c r="O816">
        <f t="shared" si="118"/>
        <v>0</v>
      </c>
      <c r="P816">
        <f t="shared" si="119"/>
        <v>0</v>
      </c>
      <c r="Q816">
        <f t="shared" si="120"/>
        <v>0</v>
      </c>
      <c r="R816" t="str">
        <f t="shared" si="121"/>
        <v/>
      </c>
    </row>
    <row r="817" spans="1:18" x14ac:dyDescent="0.35">
      <c r="A817">
        <f>IF(AND(DATA!A818&lt;&gt;"",TRIM(DATA!D818)&lt;&gt;""),1,0)</f>
        <v>0</v>
      </c>
      <c r="B817" t="str">
        <f>IF(A817=1,DATA!A818,"")</f>
        <v/>
      </c>
      <c r="C817" t="str">
        <f>IF(A817=1,TRIM(DATA!B818),"")</f>
        <v/>
      </c>
      <c r="D817" t="str">
        <f>IF(A817=1,TRIM(DATA!C818),"")</f>
        <v/>
      </c>
      <c r="E817" t="str">
        <f>IF(A817=1,TRIM(DATA!D818),"")</f>
        <v/>
      </c>
      <c r="F817" t="str">
        <f t="shared" si="114"/>
        <v/>
      </c>
      <c r="G817">
        <f>A817*N(DATA!E818)</f>
        <v>0</v>
      </c>
      <c r="H817">
        <f>A817*N(DATA!F818)</f>
        <v>0</v>
      </c>
      <c r="I817">
        <f>A817*N(DATA!G818)</f>
        <v>0</v>
      </c>
      <c r="J817">
        <f>A817*N(DATA!H818)</f>
        <v>0</v>
      </c>
      <c r="K817">
        <f t="shared" si="115"/>
        <v>0</v>
      </c>
      <c r="L817">
        <f t="shared" si="116"/>
        <v>0</v>
      </c>
      <c r="M817">
        <f t="shared" si="117"/>
        <v>0</v>
      </c>
      <c r="N817">
        <f t="shared" si="113"/>
        <v>0</v>
      </c>
      <c r="O817">
        <f t="shared" si="118"/>
        <v>0</v>
      </c>
      <c r="P817">
        <f t="shared" si="119"/>
        <v>0</v>
      </c>
      <c r="Q817">
        <f t="shared" si="120"/>
        <v>0</v>
      </c>
      <c r="R817" t="str">
        <f t="shared" si="121"/>
        <v/>
      </c>
    </row>
    <row r="818" spans="1:18" x14ac:dyDescent="0.35">
      <c r="A818">
        <f>IF(AND(DATA!A819&lt;&gt;"",TRIM(DATA!D819)&lt;&gt;""),1,0)</f>
        <v>0</v>
      </c>
      <c r="B818" t="str">
        <f>IF(A818=1,DATA!A819,"")</f>
        <v/>
      </c>
      <c r="C818" t="str">
        <f>IF(A818=1,TRIM(DATA!B819),"")</f>
        <v/>
      </c>
      <c r="D818" t="str">
        <f>IF(A818=1,TRIM(DATA!C819),"")</f>
        <v/>
      </c>
      <c r="E818" t="str">
        <f>IF(A818=1,TRIM(DATA!D819),"")</f>
        <v/>
      </c>
      <c r="F818" t="str">
        <f t="shared" si="114"/>
        <v/>
      </c>
      <c r="G818">
        <f>A818*N(DATA!E819)</f>
        <v>0</v>
      </c>
      <c r="H818">
        <f>A818*N(DATA!F819)</f>
        <v>0</v>
      </c>
      <c r="I818">
        <f>A818*N(DATA!G819)</f>
        <v>0</v>
      </c>
      <c r="J818">
        <f>A818*N(DATA!H819)</f>
        <v>0</v>
      </c>
      <c r="K818">
        <f t="shared" si="115"/>
        <v>0</v>
      </c>
      <c r="L818">
        <f t="shared" si="116"/>
        <v>0</v>
      </c>
      <c r="M818">
        <f t="shared" si="117"/>
        <v>0</v>
      </c>
      <c r="N818">
        <f t="shared" si="113"/>
        <v>0</v>
      </c>
      <c r="O818">
        <f t="shared" si="118"/>
        <v>0</v>
      </c>
      <c r="P818">
        <f t="shared" si="119"/>
        <v>0</v>
      </c>
      <c r="Q818">
        <f t="shared" si="120"/>
        <v>0</v>
      </c>
      <c r="R818" t="str">
        <f t="shared" si="121"/>
        <v/>
      </c>
    </row>
    <row r="819" spans="1:18" x14ac:dyDescent="0.35">
      <c r="A819">
        <f>IF(AND(DATA!A820&lt;&gt;"",TRIM(DATA!D820)&lt;&gt;""),1,0)</f>
        <v>0</v>
      </c>
      <c r="B819" t="str">
        <f>IF(A819=1,DATA!A820,"")</f>
        <v/>
      </c>
      <c r="C819" t="str">
        <f>IF(A819=1,TRIM(DATA!B820),"")</f>
        <v/>
      </c>
      <c r="D819" t="str">
        <f>IF(A819=1,TRIM(DATA!C820),"")</f>
        <v/>
      </c>
      <c r="E819" t="str">
        <f>IF(A819=1,TRIM(DATA!D820),"")</f>
        <v/>
      </c>
      <c r="F819" t="str">
        <f t="shared" si="114"/>
        <v/>
      </c>
      <c r="G819">
        <f>A819*N(DATA!E820)</f>
        <v>0</v>
      </c>
      <c r="H819">
        <f>A819*N(DATA!F820)</f>
        <v>0</v>
      </c>
      <c r="I819">
        <f>A819*N(DATA!G820)</f>
        <v>0</v>
      </c>
      <c r="J819">
        <f>A819*N(DATA!H820)</f>
        <v>0</v>
      </c>
      <c r="K819">
        <f t="shared" si="115"/>
        <v>0</v>
      </c>
      <c r="L819">
        <f t="shared" si="116"/>
        <v>0</v>
      </c>
      <c r="M819">
        <f t="shared" si="117"/>
        <v>0</v>
      </c>
      <c r="N819">
        <f t="shared" si="113"/>
        <v>0</v>
      </c>
      <c r="O819">
        <f t="shared" si="118"/>
        <v>0</v>
      </c>
      <c r="P819">
        <f t="shared" si="119"/>
        <v>0</v>
      </c>
      <c r="Q819">
        <f t="shared" si="120"/>
        <v>0</v>
      </c>
      <c r="R819" t="str">
        <f t="shared" si="121"/>
        <v/>
      </c>
    </row>
    <row r="820" spans="1:18" x14ac:dyDescent="0.35">
      <c r="A820">
        <f>IF(AND(DATA!A821&lt;&gt;"",TRIM(DATA!D821)&lt;&gt;""),1,0)</f>
        <v>0</v>
      </c>
      <c r="B820" t="str">
        <f>IF(A820=1,DATA!A821,"")</f>
        <v/>
      </c>
      <c r="C820" t="str">
        <f>IF(A820=1,TRIM(DATA!B821),"")</f>
        <v/>
      </c>
      <c r="D820" t="str">
        <f>IF(A820=1,TRIM(DATA!C821),"")</f>
        <v/>
      </c>
      <c r="E820" t="str">
        <f>IF(A820=1,TRIM(DATA!D821),"")</f>
        <v/>
      </c>
      <c r="F820" t="str">
        <f t="shared" si="114"/>
        <v/>
      </c>
      <c r="G820">
        <f>A820*N(DATA!E821)</f>
        <v>0</v>
      </c>
      <c r="H820">
        <f>A820*N(DATA!F821)</f>
        <v>0</v>
      </c>
      <c r="I820">
        <f>A820*N(DATA!G821)</f>
        <v>0</v>
      </c>
      <c r="J820">
        <f>A820*N(DATA!H821)</f>
        <v>0</v>
      </c>
      <c r="K820">
        <f t="shared" si="115"/>
        <v>0</v>
      </c>
      <c r="L820">
        <f t="shared" si="116"/>
        <v>0</v>
      </c>
      <c r="M820">
        <f t="shared" si="117"/>
        <v>0</v>
      </c>
      <c r="N820">
        <f t="shared" si="113"/>
        <v>0</v>
      </c>
      <c r="O820">
        <f t="shared" si="118"/>
        <v>0</v>
      </c>
      <c r="P820">
        <f t="shared" si="119"/>
        <v>0</v>
      </c>
      <c r="Q820">
        <f t="shared" si="120"/>
        <v>0</v>
      </c>
      <c r="R820" t="str">
        <f t="shared" si="121"/>
        <v/>
      </c>
    </row>
    <row r="821" spans="1:18" x14ac:dyDescent="0.35">
      <c r="A821">
        <f>IF(AND(DATA!A822&lt;&gt;"",TRIM(DATA!D822)&lt;&gt;""),1,0)</f>
        <v>0</v>
      </c>
      <c r="B821" t="str">
        <f>IF(A821=1,DATA!A822,"")</f>
        <v/>
      </c>
      <c r="C821" t="str">
        <f>IF(A821=1,TRIM(DATA!B822),"")</f>
        <v/>
      </c>
      <c r="D821" t="str">
        <f>IF(A821=1,TRIM(DATA!C822),"")</f>
        <v/>
      </c>
      <c r="E821" t="str">
        <f>IF(A821=1,TRIM(DATA!D822),"")</f>
        <v/>
      </c>
      <c r="F821" t="str">
        <f t="shared" si="114"/>
        <v/>
      </c>
      <c r="G821">
        <f>A821*N(DATA!E822)</f>
        <v>0</v>
      </c>
      <c r="H821">
        <f>A821*N(DATA!F822)</f>
        <v>0</v>
      </c>
      <c r="I821">
        <f>A821*N(DATA!G822)</f>
        <v>0</v>
      </c>
      <c r="J821">
        <f>A821*N(DATA!H822)</f>
        <v>0</v>
      </c>
      <c r="K821">
        <f t="shared" si="115"/>
        <v>0</v>
      </c>
      <c r="L821">
        <f t="shared" si="116"/>
        <v>0</v>
      </c>
      <c r="M821">
        <f t="shared" si="117"/>
        <v>0</v>
      </c>
      <c r="N821">
        <f t="shared" si="113"/>
        <v>0</v>
      </c>
      <c r="O821">
        <f t="shared" si="118"/>
        <v>0</v>
      </c>
      <c r="P821">
        <f t="shared" si="119"/>
        <v>0</v>
      </c>
      <c r="Q821">
        <f t="shared" si="120"/>
        <v>0</v>
      </c>
      <c r="R821" t="str">
        <f t="shared" si="121"/>
        <v/>
      </c>
    </row>
    <row r="822" spans="1:18" x14ac:dyDescent="0.35">
      <c r="A822">
        <f>IF(AND(DATA!A823&lt;&gt;"",TRIM(DATA!D823)&lt;&gt;""),1,0)</f>
        <v>0</v>
      </c>
      <c r="B822" t="str">
        <f>IF(A822=1,DATA!A823,"")</f>
        <v/>
      </c>
      <c r="C822" t="str">
        <f>IF(A822=1,TRIM(DATA!B823),"")</f>
        <v/>
      </c>
      <c r="D822" t="str">
        <f>IF(A822=1,TRIM(DATA!C823),"")</f>
        <v/>
      </c>
      <c r="E822" t="str">
        <f>IF(A822=1,TRIM(DATA!D823),"")</f>
        <v/>
      </c>
      <c r="F822" t="str">
        <f t="shared" si="114"/>
        <v/>
      </c>
      <c r="G822">
        <f>A822*N(DATA!E823)</f>
        <v>0</v>
      </c>
      <c r="H822">
        <f>A822*N(DATA!F823)</f>
        <v>0</v>
      </c>
      <c r="I822">
        <f>A822*N(DATA!G823)</f>
        <v>0</v>
      </c>
      <c r="J822">
        <f>A822*N(DATA!H823)</f>
        <v>0</v>
      </c>
      <c r="K822">
        <f t="shared" si="115"/>
        <v>0</v>
      </c>
      <c r="L822">
        <f t="shared" si="116"/>
        <v>0</v>
      </c>
      <c r="M822">
        <f t="shared" si="117"/>
        <v>0</v>
      </c>
      <c r="N822">
        <f t="shared" si="113"/>
        <v>0</v>
      </c>
      <c r="O822">
        <f t="shared" si="118"/>
        <v>0</v>
      </c>
      <c r="P822">
        <f t="shared" si="119"/>
        <v>0</v>
      </c>
      <c r="Q822">
        <f t="shared" si="120"/>
        <v>0</v>
      </c>
      <c r="R822" t="str">
        <f t="shared" si="121"/>
        <v/>
      </c>
    </row>
    <row r="823" spans="1:18" x14ac:dyDescent="0.35">
      <c r="A823">
        <f>IF(AND(DATA!A824&lt;&gt;"",TRIM(DATA!D824)&lt;&gt;""),1,0)</f>
        <v>0</v>
      </c>
      <c r="B823" t="str">
        <f>IF(A823=1,DATA!A824,"")</f>
        <v/>
      </c>
      <c r="C823" t="str">
        <f>IF(A823=1,TRIM(DATA!B824),"")</f>
        <v/>
      </c>
      <c r="D823" t="str">
        <f>IF(A823=1,TRIM(DATA!C824),"")</f>
        <v/>
      </c>
      <c r="E823" t="str">
        <f>IF(A823=1,TRIM(DATA!D824),"")</f>
        <v/>
      </c>
      <c r="F823" t="str">
        <f t="shared" si="114"/>
        <v/>
      </c>
      <c r="G823">
        <f>A823*N(DATA!E824)</f>
        <v>0</v>
      </c>
      <c r="H823">
        <f>A823*N(DATA!F824)</f>
        <v>0</v>
      </c>
      <c r="I823">
        <f>A823*N(DATA!G824)</f>
        <v>0</v>
      </c>
      <c r="J823">
        <f>A823*N(DATA!H824)</f>
        <v>0</v>
      </c>
      <c r="K823">
        <f t="shared" si="115"/>
        <v>0</v>
      </c>
      <c r="L823">
        <f t="shared" si="116"/>
        <v>0</v>
      </c>
      <c r="M823">
        <f t="shared" si="117"/>
        <v>0</v>
      </c>
      <c r="N823">
        <f t="shared" si="113"/>
        <v>0</v>
      </c>
      <c r="O823">
        <f t="shared" si="118"/>
        <v>0</v>
      </c>
      <c r="P823">
        <f t="shared" si="119"/>
        <v>0</v>
      </c>
      <c r="Q823">
        <f t="shared" si="120"/>
        <v>0</v>
      </c>
      <c r="R823" t="str">
        <f t="shared" si="121"/>
        <v/>
      </c>
    </row>
    <row r="824" spans="1:18" x14ac:dyDescent="0.35">
      <c r="A824">
        <f>IF(AND(DATA!A825&lt;&gt;"",TRIM(DATA!D825)&lt;&gt;""),1,0)</f>
        <v>0</v>
      </c>
      <c r="B824" t="str">
        <f>IF(A824=1,DATA!A825,"")</f>
        <v/>
      </c>
      <c r="C824" t="str">
        <f>IF(A824=1,TRIM(DATA!B825),"")</f>
        <v/>
      </c>
      <c r="D824" t="str">
        <f>IF(A824=1,TRIM(DATA!C825),"")</f>
        <v/>
      </c>
      <c r="E824" t="str">
        <f>IF(A824=1,TRIM(DATA!D825),"")</f>
        <v/>
      </c>
      <c r="F824" t="str">
        <f t="shared" si="114"/>
        <v/>
      </c>
      <c r="G824">
        <f>A824*N(DATA!E825)</f>
        <v>0</v>
      </c>
      <c r="H824">
        <f>A824*N(DATA!F825)</f>
        <v>0</v>
      </c>
      <c r="I824">
        <f>A824*N(DATA!G825)</f>
        <v>0</v>
      </c>
      <c r="J824">
        <f>A824*N(DATA!H825)</f>
        <v>0</v>
      </c>
      <c r="K824">
        <f t="shared" si="115"/>
        <v>0</v>
      </c>
      <c r="L824">
        <f t="shared" si="116"/>
        <v>0</v>
      </c>
      <c r="M824">
        <f t="shared" si="117"/>
        <v>0</v>
      </c>
      <c r="N824">
        <f t="shared" si="113"/>
        <v>0</v>
      </c>
      <c r="O824">
        <f t="shared" si="118"/>
        <v>0</v>
      </c>
      <c r="P824">
        <f t="shared" si="119"/>
        <v>0</v>
      </c>
      <c r="Q824">
        <f t="shared" si="120"/>
        <v>0</v>
      </c>
      <c r="R824" t="str">
        <f t="shared" si="121"/>
        <v/>
      </c>
    </row>
    <row r="825" spans="1:18" x14ac:dyDescent="0.35">
      <c r="A825">
        <f>IF(AND(DATA!A826&lt;&gt;"",TRIM(DATA!D826)&lt;&gt;""),1,0)</f>
        <v>0</v>
      </c>
      <c r="B825" t="str">
        <f>IF(A825=1,DATA!A826,"")</f>
        <v/>
      </c>
      <c r="C825" t="str">
        <f>IF(A825=1,TRIM(DATA!B826),"")</f>
        <v/>
      </c>
      <c r="D825" t="str">
        <f>IF(A825=1,TRIM(DATA!C826),"")</f>
        <v/>
      </c>
      <c r="E825" t="str">
        <f>IF(A825=1,TRIM(DATA!D826),"")</f>
        <v/>
      </c>
      <c r="F825" t="str">
        <f t="shared" si="114"/>
        <v/>
      </c>
      <c r="G825">
        <f>A825*N(DATA!E826)</f>
        <v>0</v>
      </c>
      <c r="H825">
        <f>A825*N(DATA!F826)</f>
        <v>0</v>
      </c>
      <c r="I825">
        <f>A825*N(DATA!G826)</f>
        <v>0</v>
      </c>
      <c r="J825">
        <f>A825*N(DATA!H826)</f>
        <v>0</v>
      </c>
      <c r="K825">
        <f t="shared" si="115"/>
        <v>0</v>
      </c>
      <c r="L825">
        <f t="shared" si="116"/>
        <v>0</v>
      </c>
      <c r="M825">
        <f t="shared" si="117"/>
        <v>0</v>
      </c>
      <c r="N825">
        <f t="shared" si="113"/>
        <v>0</v>
      </c>
      <c r="O825">
        <f t="shared" si="118"/>
        <v>0</v>
      </c>
      <c r="P825">
        <f t="shared" si="119"/>
        <v>0</v>
      </c>
      <c r="Q825">
        <f t="shared" si="120"/>
        <v>0</v>
      </c>
      <c r="R825" t="str">
        <f t="shared" si="121"/>
        <v/>
      </c>
    </row>
    <row r="826" spans="1:18" x14ac:dyDescent="0.35">
      <c r="A826">
        <f>IF(AND(DATA!A827&lt;&gt;"",TRIM(DATA!D827)&lt;&gt;""),1,0)</f>
        <v>0</v>
      </c>
      <c r="B826" t="str">
        <f>IF(A826=1,DATA!A827,"")</f>
        <v/>
      </c>
      <c r="C826" t="str">
        <f>IF(A826=1,TRIM(DATA!B827),"")</f>
        <v/>
      </c>
      <c r="D826" t="str">
        <f>IF(A826=1,TRIM(DATA!C827),"")</f>
        <v/>
      </c>
      <c r="E826" t="str">
        <f>IF(A826=1,TRIM(DATA!D827),"")</f>
        <v/>
      </c>
      <c r="F826" t="str">
        <f t="shared" si="114"/>
        <v/>
      </c>
      <c r="G826">
        <f>A826*N(DATA!E827)</f>
        <v>0</v>
      </c>
      <c r="H826">
        <f>A826*N(DATA!F827)</f>
        <v>0</v>
      </c>
      <c r="I826">
        <f>A826*N(DATA!G827)</f>
        <v>0</v>
      </c>
      <c r="J826">
        <f>A826*N(DATA!H827)</f>
        <v>0</v>
      </c>
      <c r="K826">
        <f t="shared" si="115"/>
        <v>0</v>
      </c>
      <c r="L826">
        <f t="shared" si="116"/>
        <v>0</v>
      </c>
      <c r="M826">
        <f t="shared" si="117"/>
        <v>0</v>
      </c>
      <c r="N826">
        <f t="shared" si="113"/>
        <v>0</v>
      </c>
      <c r="O826">
        <f t="shared" si="118"/>
        <v>0</v>
      </c>
      <c r="P826">
        <f t="shared" si="119"/>
        <v>0</v>
      </c>
      <c r="Q826">
        <f t="shared" si="120"/>
        <v>0</v>
      </c>
      <c r="R826" t="str">
        <f t="shared" si="121"/>
        <v/>
      </c>
    </row>
    <row r="827" spans="1:18" x14ac:dyDescent="0.35">
      <c r="A827">
        <f>IF(AND(DATA!A828&lt;&gt;"",TRIM(DATA!D828)&lt;&gt;""),1,0)</f>
        <v>0</v>
      </c>
      <c r="B827" t="str">
        <f>IF(A827=1,DATA!A828,"")</f>
        <v/>
      </c>
      <c r="C827" t="str">
        <f>IF(A827=1,TRIM(DATA!B828),"")</f>
        <v/>
      </c>
      <c r="D827" t="str">
        <f>IF(A827=1,TRIM(DATA!C828),"")</f>
        <v/>
      </c>
      <c r="E827" t="str">
        <f>IF(A827=1,TRIM(DATA!D828),"")</f>
        <v/>
      </c>
      <c r="F827" t="str">
        <f t="shared" si="114"/>
        <v/>
      </c>
      <c r="G827">
        <f>A827*N(DATA!E828)</f>
        <v>0</v>
      </c>
      <c r="H827">
        <f>A827*N(DATA!F828)</f>
        <v>0</v>
      </c>
      <c r="I827">
        <f>A827*N(DATA!G828)</f>
        <v>0</v>
      </c>
      <c r="J827">
        <f>A827*N(DATA!H828)</f>
        <v>0</v>
      </c>
      <c r="K827">
        <f t="shared" si="115"/>
        <v>0</v>
      </c>
      <c r="L827">
        <f t="shared" si="116"/>
        <v>0</v>
      </c>
      <c r="M827">
        <f t="shared" si="117"/>
        <v>0</v>
      </c>
      <c r="N827">
        <f t="shared" si="113"/>
        <v>0</v>
      </c>
      <c r="O827">
        <f t="shared" si="118"/>
        <v>0</v>
      </c>
      <c r="P827">
        <f t="shared" si="119"/>
        <v>0</v>
      </c>
      <c r="Q827">
        <f t="shared" si="120"/>
        <v>0</v>
      </c>
      <c r="R827" t="str">
        <f t="shared" si="121"/>
        <v/>
      </c>
    </row>
    <row r="828" spans="1:18" x14ac:dyDescent="0.35">
      <c r="A828">
        <f>IF(AND(DATA!A829&lt;&gt;"",TRIM(DATA!D829)&lt;&gt;""),1,0)</f>
        <v>0</v>
      </c>
      <c r="B828" t="str">
        <f>IF(A828=1,DATA!A829,"")</f>
        <v/>
      </c>
      <c r="C828" t="str">
        <f>IF(A828=1,TRIM(DATA!B829),"")</f>
        <v/>
      </c>
      <c r="D828" t="str">
        <f>IF(A828=1,TRIM(DATA!C829),"")</f>
        <v/>
      </c>
      <c r="E828" t="str">
        <f>IF(A828=1,TRIM(DATA!D829),"")</f>
        <v/>
      </c>
      <c r="F828" t="str">
        <f t="shared" si="114"/>
        <v/>
      </c>
      <c r="G828">
        <f>A828*N(DATA!E829)</f>
        <v>0</v>
      </c>
      <c r="H828">
        <f>A828*N(DATA!F829)</f>
        <v>0</v>
      </c>
      <c r="I828">
        <f>A828*N(DATA!G829)</f>
        <v>0</v>
      </c>
      <c r="J828">
        <f>A828*N(DATA!H829)</f>
        <v>0</v>
      </c>
      <c r="K828">
        <f t="shared" si="115"/>
        <v>0</v>
      </c>
      <c r="L828">
        <f t="shared" si="116"/>
        <v>0</v>
      </c>
      <c r="M828">
        <f t="shared" si="117"/>
        <v>0</v>
      </c>
      <c r="N828">
        <f t="shared" si="113"/>
        <v>0</v>
      </c>
      <c r="O828">
        <f t="shared" si="118"/>
        <v>0</v>
      </c>
      <c r="P828">
        <f t="shared" si="119"/>
        <v>0</v>
      </c>
      <c r="Q828">
        <f t="shared" si="120"/>
        <v>0</v>
      </c>
      <c r="R828" t="str">
        <f t="shared" si="121"/>
        <v/>
      </c>
    </row>
    <row r="829" spans="1:18" x14ac:dyDescent="0.35">
      <c r="A829">
        <f>IF(AND(DATA!A830&lt;&gt;"",TRIM(DATA!D830)&lt;&gt;""),1,0)</f>
        <v>0</v>
      </c>
      <c r="B829" t="str">
        <f>IF(A829=1,DATA!A830,"")</f>
        <v/>
      </c>
      <c r="C829" t="str">
        <f>IF(A829=1,TRIM(DATA!B830),"")</f>
        <v/>
      </c>
      <c r="D829" t="str">
        <f>IF(A829=1,TRIM(DATA!C830),"")</f>
        <v/>
      </c>
      <c r="E829" t="str">
        <f>IF(A829=1,TRIM(DATA!D830),"")</f>
        <v/>
      </c>
      <c r="F829" t="str">
        <f t="shared" si="114"/>
        <v/>
      </c>
      <c r="G829">
        <f>A829*N(DATA!E830)</f>
        <v>0</v>
      </c>
      <c r="H829">
        <f>A829*N(DATA!F830)</f>
        <v>0</v>
      </c>
      <c r="I829">
        <f>A829*N(DATA!G830)</f>
        <v>0</v>
      </c>
      <c r="J829">
        <f>A829*N(DATA!H830)</f>
        <v>0</v>
      </c>
      <c r="K829">
        <f t="shared" si="115"/>
        <v>0</v>
      </c>
      <c r="L829">
        <f t="shared" si="116"/>
        <v>0</v>
      </c>
      <c r="M829">
        <f t="shared" si="117"/>
        <v>0</v>
      </c>
      <c r="N829">
        <f t="shared" si="113"/>
        <v>0</v>
      </c>
      <c r="O829">
        <f t="shared" si="118"/>
        <v>0</v>
      </c>
      <c r="P829">
        <f t="shared" si="119"/>
        <v>0</v>
      </c>
      <c r="Q829">
        <f t="shared" si="120"/>
        <v>0</v>
      </c>
      <c r="R829" t="str">
        <f t="shared" si="121"/>
        <v/>
      </c>
    </row>
    <row r="830" spans="1:18" x14ac:dyDescent="0.35">
      <c r="A830">
        <f>IF(AND(DATA!A831&lt;&gt;"",TRIM(DATA!D831)&lt;&gt;""),1,0)</f>
        <v>0</v>
      </c>
      <c r="B830" t="str">
        <f>IF(A830=1,DATA!A831,"")</f>
        <v/>
      </c>
      <c r="C830" t="str">
        <f>IF(A830=1,TRIM(DATA!B831),"")</f>
        <v/>
      </c>
      <c r="D830" t="str">
        <f>IF(A830=1,TRIM(DATA!C831),"")</f>
        <v/>
      </c>
      <c r="E830" t="str">
        <f>IF(A830=1,TRIM(DATA!D831),"")</f>
        <v/>
      </c>
      <c r="F830" t="str">
        <f t="shared" si="114"/>
        <v/>
      </c>
      <c r="G830">
        <f>A830*N(DATA!E831)</f>
        <v>0</v>
      </c>
      <c r="H830">
        <f>A830*N(DATA!F831)</f>
        <v>0</v>
      </c>
      <c r="I830">
        <f>A830*N(DATA!G831)</f>
        <v>0</v>
      </c>
      <c r="J830">
        <f>A830*N(DATA!H831)</f>
        <v>0</v>
      </c>
      <c r="K830">
        <f t="shared" si="115"/>
        <v>0</v>
      </c>
      <c r="L830">
        <f t="shared" si="116"/>
        <v>0</v>
      </c>
      <c r="M830">
        <f t="shared" si="117"/>
        <v>0</v>
      </c>
      <c r="N830">
        <f t="shared" si="113"/>
        <v>0</v>
      </c>
      <c r="O830">
        <f t="shared" si="118"/>
        <v>0</v>
      </c>
      <c r="P830">
        <f t="shared" si="119"/>
        <v>0</v>
      </c>
      <c r="Q830">
        <f t="shared" si="120"/>
        <v>0</v>
      </c>
      <c r="R830" t="str">
        <f t="shared" si="121"/>
        <v/>
      </c>
    </row>
    <row r="831" spans="1:18" x14ac:dyDescent="0.35">
      <c r="A831">
        <f>IF(AND(DATA!A832&lt;&gt;"",TRIM(DATA!D832)&lt;&gt;""),1,0)</f>
        <v>0</v>
      </c>
      <c r="B831" t="str">
        <f>IF(A831=1,DATA!A832,"")</f>
        <v/>
      </c>
      <c r="C831" t="str">
        <f>IF(A831=1,TRIM(DATA!B832),"")</f>
        <v/>
      </c>
      <c r="D831" t="str">
        <f>IF(A831=1,TRIM(DATA!C832),"")</f>
        <v/>
      </c>
      <c r="E831" t="str">
        <f>IF(A831=1,TRIM(DATA!D832),"")</f>
        <v/>
      </c>
      <c r="F831" t="str">
        <f t="shared" si="114"/>
        <v/>
      </c>
      <c r="G831">
        <f>A831*N(DATA!E832)</f>
        <v>0</v>
      </c>
      <c r="H831">
        <f>A831*N(DATA!F832)</f>
        <v>0</v>
      </c>
      <c r="I831">
        <f>A831*N(DATA!G832)</f>
        <v>0</v>
      </c>
      <c r="J831">
        <f>A831*N(DATA!H832)</f>
        <v>0</v>
      </c>
      <c r="K831">
        <f t="shared" si="115"/>
        <v>0</v>
      </c>
      <c r="L831">
        <f t="shared" si="116"/>
        <v>0</v>
      </c>
      <c r="M831">
        <f t="shared" si="117"/>
        <v>0</v>
      </c>
      <c r="N831">
        <f t="shared" si="113"/>
        <v>0</v>
      </c>
      <c r="O831">
        <f t="shared" si="118"/>
        <v>0</v>
      </c>
      <c r="P831">
        <f t="shared" si="119"/>
        <v>0</v>
      </c>
      <c r="Q831">
        <f t="shared" si="120"/>
        <v>0</v>
      </c>
      <c r="R831" t="str">
        <f t="shared" si="121"/>
        <v/>
      </c>
    </row>
    <row r="832" spans="1:18" x14ac:dyDescent="0.35">
      <c r="A832">
        <f>IF(AND(DATA!A833&lt;&gt;"",TRIM(DATA!D833)&lt;&gt;""),1,0)</f>
        <v>0</v>
      </c>
      <c r="B832" t="str">
        <f>IF(A832=1,DATA!A833,"")</f>
        <v/>
      </c>
      <c r="C832" t="str">
        <f>IF(A832=1,TRIM(DATA!B833),"")</f>
        <v/>
      </c>
      <c r="D832" t="str">
        <f>IF(A832=1,TRIM(DATA!C833),"")</f>
        <v/>
      </c>
      <c r="E832" t="str">
        <f>IF(A832=1,TRIM(DATA!D833),"")</f>
        <v/>
      </c>
      <c r="F832" t="str">
        <f t="shared" si="114"/>
        <v/>
      </c>
      <c r="G832">
        <f>A832*N(DATA!E833)</f>
        <v>0</v>
      </c>
      <c r="H832">
        <f>A832*N(DATA!F833)</f>
        <v>0</v>
      </c>
      <c r="I832">
        <f>A832*N(DATA!G833)</f>
        <v>0</v>
      </c>
      <c r="J832">
        <f>A832*N(DATA!H833)</f>
        <v>0</v>
      </c>
      <c r="K832">
        <f t="shared" si="115"/>
        <v>0</v>
      </c>
      <c r="L832">
        <f t="shared" si="116"/>
        <v>0</v>
      </c>
      <c r="M832">
        <f t="shared" si="117"/>
        <v>0</v>
      </c>
      <c r="N832">
        <f t="shared" si="113"/>
        <v>0</v>
      </c>
      <c r="O832">
        <f t="shared" si="118"/>
        <v>0</v>
      </c>
      <c r="P832">
        <f t="shared" si="119"/>
        <v>0</v>
      </c>
      <c r="Q832">
        <f t="shared" si="120"/>
        <v>0</v>
      </c>
      <c r="R832" t="str">
        <f t="shared" si="121"/>
        <v/>
      </c>
    </row>
    <row r="833" spans="1:18" x14ac:dyDescent="0.35">
      <c r="A833">
        <f>IF(AND(DATA!A834&lt;&gt;"",TRIM(DATA!D834)&lt;&gt;""),1,0)</f>
        <v>0</v>
      </c>
      <c r="B833" t="str">
        <f>IF(A833=1,DATA!A834,"")</f>
        <v/>
      </c>
      <c r="C833" t="str">
        <f>IF(A833=1,TRIM(DATA!B834),"")</f>
        <v/>
      </c>
      <c r="D833" t="str">
        <f>IF(A833=1,TRIM(DATA!C834),"")</f>
        <v/>
      </c>
      <c r="E833" t="str">
        <f>IF(A833=1,TRIM(DATA!D834),"")</f>
        <v/>
      </c>
      <c r="F833" t="str">
        <f t="shared" si="114"/>
        <v/>
      </c>
      <c r="G833">
        <f>A833*N(DATA!E834)</f>
        <v>0</v>
      </c>
      <c r="H833">
        <f>A833*N(DATA!F834)</f>
        <v>0</v>
      </c>
      <c r="I833">
        <f>A833*N(DATA!G834)</f>
        <v>0</v>
      </c>
      <c r="J833">
        <f>A833*N(DATA!H834)</f>
        <v>0</v>
      </c>
      <c r="K833">
        <f t="shared" si="115"/>
        <v>0</v>
      </c>
      <c r="L833">
        <f t="shared" si="116"/>
        <v>0</v>
      </c>
      <c r="M833">
        <f t="shared" si="117"/>
        <v>0</v>
      </c>
      <c r="N833">
        <f t="shared" si="113"/>
        <v>0</v>
      </c>
      <c r="O833">
        <f t="shared" si="118"/>
        <v>0</v>
      </c>
      <c r="P833">
        <f t="shared" si="119"/>
        <v>0</v>
      </c>
      <c r="Q833">
        <f t="shared" si="120"/>
        <v>0</v>
      </c>
      <c r="R833" t="str">
        <f t="shared" si="121"/>
        <v/>
      </c>
    </row>
    <row r="834" spans="1:18" x14ac:dyDescent="0.35">
      <c r="A834">
        <f>IF(AND(DATA!A835&lt;&gt;"",TRIM(DATA!D835)&lt;&gt;""),1,0)</f>
        <v>0</v>
      </c>
      <c r="B834" t="str">
        <f>IF(A834=1,DATA!A835,"")</f>
        <v/>
      </c>
      <c r="C834" t="str">
        <f>IF(A834=1,TRIM(DATA!B835),"")</f>
        <v/>
      </c>
      <c r="D834" t="str">
        <f>IF(A834=1,TRIM(DATA!C835),"")</f>
        <v/>
      </c>
      <c r="E834" t="str">
        <f>IF(A834=1,TRIM(DATA!D835),"")</f>
        <v/>
      </c>
      <c r="F834" t="str">
        <f t="shared" si="114"/>
        <v/>
      </c>
      <c r="G834">
        <f>A834*N(DATA!E835)</f>
        <v>0</v>
      </c>
      <c r="H834">
        <f>A834*N(DATA!F835)</f>
        <v>0</v>
      </c>
      <c r="I834">
        <f>A834*N(DATA!G835)</f>
        <v>0</v>
      </c>
      <c r="J834">
        <f>A834*N(DATA!H835)</f>
        <v>0</v>
      </c>
      <c r="K834">
        <f t="shared" si="115"/>
        <v>0</v>
      </c>
      <c r="L834">
        <f t="shared" si="116"/>
        <v>0</v>
      </c>
      <c r="M834">
        <f t="shared" si="117"/>
        <v>0</v>
      </c>
      <c r="N834">
        <f t="shared" ref="N834:N897" si="122">A834*IF(F834="EVET",--prm_KKTC,1)*OR(prm_Duzey="Tümü",C834=prm_Duzey)*OR(prm_Fak="Tümü",D834=prm_Fak)*OR(prm_Prog="Tümü",E834=prm_Prog)</f>
        <v>0</v>
      </c>
      <c r="O834">
        <f t="shared" si="118"/>
        <v>0</v>
      </c>
      <c r="P834">
        <f t="shared" si="119"/>
        <v>0</v>
      </c>
      <c r="Q834">
        <f t="shared" si="120"/>
        <v>0</v>
      </c>
      <c r="R834" t="str">
        <f t="shared" si="121"/>
        <v/>
      </c>
    </row>
    <row r="835" spans="1:18" x14ac:dyDescent="0.35">
      <c r="A835">
        <f>IF(AND(DATA!A836&lt;&gt;"",TRIM(DATA!D836)&lt;&gt;""),1,0)</f>
        <v>0</v>
      </c>
      <c r="B835" t="str">
        <f>IF(A835=1,DATA!A836,"")</f>
        <v/>
      </c>
      <c r="C835" t="str">
        <f>IF(A835=1,TRIM(DATA!B836),"")</f>
        <v/>
      </c>
      <c r="D835" t="str">
        <f>IF(A835=1,TRIM(DATA!C836),"")</f>
        <v/>
      </c>
      <c r="E835" t="str">
        <f>IF(A835=1,TRIM(DATA!D836),"")</f>
        <v/>
      </c>
      <c r="F835" t="str">
        <f t="shared" ref="F835:F898" si="123">IF(A835=1,IF(ISNUMBER(SEARCH("KKTC Uyruklu",E835)),"EVET","HAYIR"),"")</f>
        <v/>
      </c>
      <c r="G835">
        <f>A835*N(DATA!E836)</f>
        <v>0</v>
      </c>
      <c r="H835">
        <f>A835*N(DATA!F836)</f>
        <v>0</v>
      </c>
      <c r="I835">
        <f>A835*N(DATA!G836)</f>
        <v>0</v>
      </c>
      <c r="J835">
        <f>A835*N(DATA!H836)</f>
        <v>0</v>
      </c>
      <c r="K835">
        <f t="shared" ref="K835:K898" si="124">G835+I835</f>
        <v>0</v>
      </c>
      <c r="L835">
        <f t="shared" ref="L835:L898" si="125">H835+J835</f>
        <v>0</v>
      </c>
      <c r="M835">
        <f t="shared" ref="M835:M898" si="126">MAX(0,K835-L835)</f>
        <v>0</v>
      </c>
      <c r="N835">
        <f t="shared" si="122"/>
        <v>0</v>
      </c>
      <c r="O835">
        <f t="shared" ref="O835:O898" si="127">N835*(K835&gt;0)*(L835&gt;=K835)</f>
        <v>0</v>
      </c>
      <c r="P835">
        <f t="shared" ref="P835:P898" si="128">N835*(K835&gt;0)*(L835=0)</f>
        <v>0</v>
      </c>
      <c r="Q835">
        <f t="shared" ref="Q835:Q898" si="129">N835*(F835="EVET")</f>
        <v>0</v>
      </c>
      <c r="R835" t="str">
        <f t="shared" ref="R835:R898" si="130">IF(D835="","",SUBSTITUTE(SUBSTITUTE(SUBSTITUTE(SUBSTITUTE(SUBSTITUTE(SUBSTITUTE(D835,"İKTİSADİ VE İDARİ BİLİMLER FAKÜLTESİ","İİBF"),"ORGANİZE SANAYİ BÖLGESİ","OSB"),"MESLEK YÜKSEKOKULU","MYO"),"UYGULAMALI BİLİMLER","UB"),"FAKÜLTESİ","FAK."),"YÜKSEKOKULU","YO"))</f>
        <v/>
      </c>
    </row>
    <row r="836" spans="1:18" x14ac:dyDescent="0.35">
      <c r="A836">
        <f>IF(AND(DATA!A837&lt;&gt;"",TRIM(DATA!D837)&lt;&gt;""),1,0)</f>
        <v>0</v>
      </c>
      <c r="B836" t="str">
        <f>IF(A836=1,DATA!A837,"")</f>
        <v/>
      </c>
      <c r="C836" t="str">
        <f>IF(A836=1,TRIM(DATA!B837),"")</f>
        <v/>
      </c>
      <c r="D836" t="str">
        <f>IF(A836=1,TRIM(DATA!C837),"")</f>
        <v/>
      </c>
      <c r="E836" t="str">
        <f>IF(A836=1,TRIM(DATA!D837),"")</f>
        <v/>
      </c>
      <c r="F836" t="str">
        <f t="shared" si="123"/>
        <v/>
      </c>
      <c r="G836">
        <f>A836*N(DATA!E837)</f>
        <v>0</v>
      </c>
      <c r="H836">
        <f>A836*N(DATA!F837)</f>
        <v>0</v>
      </c>
      <c r="I836">
        <f>A836*N(DATA!G837)</f>
        <v>0</v>
      </c>
      <c r="J836">
        <f>A836*N(DATA!H837)</f>
        <v>0</v>
      </c>
      <c r="K836">
        <f t="shared" si="124"/>
        <v>0</v>
      </c>
      <c r="L836">
        <f t="shared" si="125"/>
        <v>0</v>
      </c>
      <c r="M836">
        <f t="shared" si="126"/>
        <v>0</v>
      </c>
      <c r="N836">
        <f t="shared" si="122"/>
        <v>0</v>
      </c>
      <c r="O836">
        <f t="shared" si="127"/>
        <v>0</v>
      </c>
      <c r="P836">
        <f t="shared" si="128"/>
        <v>0</v>
      </c>
      <c r="Q836">
        <f t="shared" si="129"/>
        <v>0</v>
      </c>
      <c r="R836" t="str">
        <f t="shared" si="130"/>
        <v/>
      </c>
    </row>
    <row r="837" spans="1:18" x14ac:dyDescent="0.35">
      <c r="A837">
        <f>IF(AND(DATA!A838&lt;&gt;"",TRIM(DATA!D838)&lt;&gt;""),1,0)</f>
        <v>0</v>
      </c>
      <c r="B837" t="str">
        <f>IF(A837=1,DATA!A838,"")</f>
        <v/>
      </c>
      <c r="C837" t="str">
        <f>IF(A837=1,TRIM(DATA!B838),"")</f>
        <v/>
      </c>
      <c r="D837" t="str">
        <f>IF(A837=1,TRIM(DATA!C838),"")</f>
        <v/>
      </c>
      <c r="E837" t="str">
        <f>IF(A837=1,TRIM(DATA!D838),"")</f>
        <v/>
      </c>
      <c r="F837" t="str">
        <f t="shared" si="123"/>
        <v/>
      </c>
      <c r="G837">
        <f>A837*N(DATA!E838)</f>
        <v>0</v>
      </c>
      <c r="H837">
        <f>A837*N(DATA!F838)</f>
        <v>0</v>
      </c>
      <c r="I837">
        <f>A837*N(DATA!G838)</f>
        <v>0</v>
      </c>
      <c r="J837">
        <f>A837*N(DATA!H838)</f>
        <v>0</v>
      </c>
      <c r="K837">
        <f t="shared" si="124"/>
        <v>0</v>
      </c>
      <c r="L837">
        <f t="shared" si="125"/>
        <v>0</v>
      </c>
      <c r="M837">
        <f t="shared" si="126"/>
        <v>0</v>
      </c>
      <c r="N837">
        <f t="shared" si="122"/>
        <v>0</v>
      </c>
      <c r="O837">
        <f t="shared" si="127"/>
        <v>0</v>
      </c>
      <c r="P837">
        <f t="shared" si="128"/>
        <v>0</v>
      </c>
      <c r="Q837">
        <f t="shared" si="129"/>
        <v>0</v>
      </c>
      <c r="R837" t="str">
        <f t="shared" si="130"/>
        <v/>
      </c>
    </row>
    <row r="838" spans="1:18" x14ac:dyDescent="0.35">
      <c r="A838">
        <f>IF(AND(DATA!A839&lt;&gt;"",TRIM(DATA!D839)&lt;&gt;""),1,0)</f>
        <v>0</v>
      </c>
      <c r="B838" t="str">
        <f>IF(A838=1,DATA!A839,"")</f>
        <v/>
      </c>
      <c r="C838" t="str">
        <f>IF(A838=1,TRIM(DATA!B839),"")</f>
        <v/>
      </c>
      <c r="D838" t="str">
        <f>IF(A838=1,TRIM(DATA!C839),"")</f>
        <v/>
      </c>
      <c r="E838" t="str">
        <f>IF(A838=1,TRIM(DATA!D839),"")</f>
        <v/>
      </c>
      <c r="F838" t="str">
        <f t="shared" si="123"/>
        <v/>
      </c>
      <c r="G838">
        <f>A838*N(DATA!E839)</f>
        <v>0</v>
      </c>
      <c r="H838">
        <f>A838*N(DATA!F839)</f>
        <v>0</v>
      </c>
      <c r="I838">
        <f>A838*N(DATA!G839)</f>
        <v>0</v>
      </c>
      <c r="J838">
        <f>A838*N(DATA!H839)</f>
        <v>0</v>
      </c>
      <c r="K838">
        <f t="shared" si="124"/>
        <v>0</v>
      </c>
      <c r="L838">
        <f t="shared" si="125"/>
        <v>0</v>
      </c>
      <c r="M838">
        <f t="shared" si="126"/>
        <v>0</v>
      </c>
      <c r="N838">
        <f t="shared" si="122"/>
        <v>0</v>
      </c>
      <c r="O838">
        <f t="shared" si="127"/>
        <v>0</v>
      </c>
      <c r="P838">
        <f t="shared" si="128"/>
        <v>0</v>
      </c>
      <c r="Q838">
        <f t="shared" si="129"/>
        <v>0</v>
      </c>
      <c r="R838" t="str">
        <f t="shared" si="130"/>
        <v/>
      </c>
    </row>
    <row r="839" spans="1:18" x14ac:dyDescent="0.35">
      <c r="A839">
        <f>IF(AND(DATA!A840&lt;&gt;"",TRIM(DATA!D840)&lt;&gt;""),1,0)</f>
        <v>0</v>
      </c>
      <c r="B839" t="str">
        <f>IF(A839=1,DATA!A840,"")</f>
        <v/>
      </c>
      <c r="C839" t="str">
        <f>IF(A839=1,TRIM(DATA!B840),"")</f>
        <v/>
      </c>
      <c r="D839" t="str">
        <f>IF(A839=1,TRIM(DATA!C840),"")</f>
        <v/>
      </c>
      <c r="E839" t="str">
        <f>IF(A839=1,TRIM(DATA!D840),"")</f>
        <v/>
      </c>
      <c r="F839" t="str">
        <f t="shared" si="123"/>
        <v/>
      </c>
      <c r="G839">
        <f>A839*N(DATA!E840)</f>
        <v>0</v>
      </c>
      <c r="H839">
        <f>A839*N(DATA!F840)</f>
        <v>0</v>
      </c>
      <c r="I839">
        <f>A839*N(DATA!G840)</f>
        <v>0</v>
      </c>
      <c r="J839">
        <f>A839*N(DATA!H840)</f>
        <v>0</v>
      </c>
      <c r="K839">
        <f t="shared" si="124"/>
        <v>0</v>
      </c>
      <c r="L839">
        <f t="shared" si="125"/>
        <v>0</v>
      </c>
      <c r="M839">
        <f t="shared" si="126"/>
        <v>0</v>
      </c>
      <c r="N839">
        <f t="shared" si="122"/>
        <v>0</v>
      </c>
      <c r="O839">
        <f t="shared" si="127"/>
        <v>0</v>
      </c>
      <c r="P839">
        <f t="shared" si="128"/>
        <v>0</v>
      </c>
      <c r="Q839">
        <f t="shared" si="129"/>
        <v>0</v>
      </c>
      <c r="R839" t="str">
        <f t="shared" si="130"/>
        <v/>
      </c>
    </row>
    <row r="840" spans="1:18" x14ac:dyDescent="0.35">
      <c r="A840">
        <f>IF(AND(DATA!A841&lt;&gt;"",TRIM(DATA!D841)&lt;&gt;""),1,0)</f>
        <v>0</v>
      </c>
      <c r="B840" t="str">
        <f>IF(A840=1,DATA!A841,"")</f>
        <v/>
      </c>
      <c r="C840" t="str">
        <f>IF(A840=1,TRIM(DATA!B841),"")</f>
        <v/>
      </c>
      <c r="D840" t="str">
        <f>IF(A840=1,TRIM(DATA!C841),"")</f>
        <v/>
      </c>
      <c r="E840" t="str">
        <f>IF(A840=1,TRIM(DATA!D841),"")</f>
        <v/>
      </c>
      <c r="F840" t="str">
        <f t="shared" si="123"/>
        <v/>
      </c>
      <c r="G840">
        <f>A840*N(DATA!E841)</f>
        <v>0</v>
      </c>
      <c r="H840">
        <f>A840*N(DATA!F841)</f>
        <v>0</v>
      </c>
      <c r="I840">
        <f>A840*N(DATA!G841)</f>
        <v>0</v>
      </c>
      <c r="J840">
        <f>A840*N(DATA!H841)</f>
        <v>0</v>
      </c>
      <c r="K840">
        <f t="shared" si="124"/>
        <v>0</v>
      </c>
      <c r="L840">
        <f t="shared" si="125"/>
        <v>0</v>
      </c>
      <c r="M840">
        <f t="shared" si="126"/>
        <v>0</v>
      </c>
      <c r="N840">
        <f t="shared" si="122"/>
        <v>0</v>
      </c>
      <c r="O840">
        <f t="shared" si="127"/>
        <v>0</v>
      </c>
      <c r="P840">
        <f t="shared" si="128"/>
        <v>0</v>
      </c>
      <c r="Q840">
        <f t="shared" si="129"/>
        <v>0</v>
      </c>
      <c r="R840" t="str">
        <f t="shared" si="130"/>
        <v/>
      </c>
    </row>
    <row r="841" spans="1:18" x14ac:dyDescent="0.35">
      <c r="A841">
        <f>IF(AND(DATA!A842&lt;&gt;"",TRIM(DATA!D842)&lt;&gt;""),1,0)</f>
        <v>0</v>
      </c>
      <c r="B841" t="str">
        <f>IF(A841=1,DATA!A842,"")</f>
        <v/>
      </c>
      <c r="C841" t="str">
        <f>IF(A841=1,TRIM(DATA!B842),"")</f>
        <v/>
      </c>
      <c r="D841" t="str">
        <f>IF(A841=1,TRIM(DATA!C842),"")</f>
        <v/>
      </c>
      <c r="E841" t="str">
        <f>IF(A841=1,TRIM(DATA!D842),"")</f>
        <v/>
      </c>
      <c r="F841" t="str">
        <f t="shared" si="123"/>
        <v/>
      </c>
      <c r="G841">
        <f>A841*N(DATA!E842)</f>
        <v>0</v>
      </c>
      <c r="H841">
        <f>A841*N(DATA!F842)</f>
        <v>0</v>
      </c>
      <c r="I841">
        <f>A841*N(DATA!G842)</f>
        <v>0</v>
      </c>
      <c r="J841">
        <f>A841*N(DATA!H842)</f>
        <v>0</v>
      </c>
      <c r="K841">
        <f t="shared" si="124"/>
        <v>0</v>
      </c>
      <c r="L841">
        <f t="shared" si="125"/>
        <v>0</v>
      </c>
      <c r="M841">
        <f t="shared" si="126"/>
        <v>0</v>
      </c>
      <c r="N841">
        <f t="shared" si="122"/>
        <v>0</v>
      </c>
      <c r="O841">
        <f t="shared" si="127"/>
        <v>0</v>
      </c>
      <c r="P841">
        <f t="shared" si="128"/>
        <v>0</v>
      </c>
      <c r="Q841">
        <f t="shared" si="129"/>
        <v>0</v>
      </c>
      <c r="R841" t="str">
        <f t="shared" si="130"/>
        <v/>
      </c>
    </row>
    <row r="842" spans="1:18" x14ac:dyDescent="0.35">
      <c r="A842">
        <f>IF(AND(DATA!A843&lt;&gt;"",TRIM(DATA!D843)&lt;&gt;""),1,0)</f>
        <v>0</v>
      </c>
      <c r="B842" t="str">
        <f>IF(A842=1,DATA!A843,"")</f>
        <v/>
      </c>
      <c r="C842" t="str">
        <f>IF(A842=1,TRIM(DATA!B843),"")</f>
        <v/>
      </c>
      <c r="D842" t="str">
        <f>IF(A842=1,TRIM(DATA!C843),"")</f>
        <v/>
      </c>
      <c r="E842" t="str">
        <f>IF(A842=1,TRIM(DATA!D843),"")</f>
        <v/>
      </c>
      <c r="F842" t="str">
        <f t="shared" si="123"/>
        <v/>
      </c>
      <c r="G842">
        <f>A842*N(DATA!E843)</f>
        <v>0</v>
      </c>
      <c r="H842">
        <f>A842*N(DATA!F843)</f>
        <v>0</v>
      </c>
      <c r="I842">
        <f>A842*N(DATA!G843)</f>
        <v>0</v>
      </c>
      <c r="J842">
        <f>A842*N(DATA!H843)</f>
        <v>0</v>
      </c>
      <c r="K842">
        <f t="shared" si="124"/>
        <v>0</v>
      </c>
      <c r="L842">
        <f t="shared" si="125"/>
        <v>0</v>
      </c>
      <c r="M842">
        <f t="shared" si="126"/>
        <v>0</v>
      </c>
      <c r="N842">
        <f t="shared" si="122"/>
        <v>0</v>
      </c>
      <c r="O842">
        <f t="shared" si="127"/>
        <v>0</v>
      </c>
      <c r="P842">
        <f t="shared" si="128"/>
        <v>0</v>
      </c>
      <c r="Q842">
        <f t="shared" si="129"/>
        <v>0</v>
      </c>
      <c r="R842" t="str">
        <f t="shared" si="130"/>
        <v/>
      </c>
    </row>
    <row r="843" spans="1:18" x14ac:dyDescent="0.35">
      <c r="A843">
        <f>IF(AND(DATA!A844&lt;&gt;"",TRIM(DATA!D844)&lt;&gt;""),1,0)</f>
        <v>0</v>
      </c>
      <c r="B843" t="str">
        <f>IF(A843=1,DATA!A844,"")</f>
        <v/>
      </c>
      <c r="C843" t="str">
        <f>IF(A843=1,TRIM(DATA!B844),"")</f>
        <v/>
      </c>
      <c r="D843" t="str">
        <f>IF(A843=1,TRIM(DATA!C844),"")</f>
        <v/>
      </c>
      <c r="E843" t="str">
        <f>IF(A843=1,TRIM(DATA!D844),"")</f>
        <v/>
      </c>
      <c r="F843" t="str">
        <f t="shared" si="123"/>
        <v/>
      </c>
      <c r="G843">
        <f>A843*N(DATA!E844)</f>
        <v>0</v>
      </c>
      <c r="H843">
        <f>A843*N(DATA!F844)</f>
        <v>0</v>
      </c>
      <c r="I843">
        <f>A843*N(DATA!G844)</f>
        <v>0</v>
      </c>
      <c r="J843">
        <f>A843*N(DATA!H844)</f>
        <v>0</v>
      </c>
      <c r="K843">
        <f t="shared" si="124"/>
        <v>0</v>
      </c>
      <c r="L843">
        <f t="shared" si="125"/>
        <v>0</v>
      </c>
      <c r="M843">
        <f t="shared" si="126"/>
        <v>0</v>
      </c>
      <c r="N843">
        <f t="shared" si="122"/>
        <v>0</v>
      </c>
      <c r="O843">
        <f t="shared" si="127"/>
        <v>0</v>
      </c>
      <c r="P843">
        <f t="shared" si="128"/>
        <v>0</v>
      </c>
      <c r="Q843">
        <f t="shared" si="129"/>
        <v>0</v>
      </c>
      <c r="R843" t="str">
        <f t="shared" si="130"/>
        <v/>
      </c>
    </row>
    <row r="844" spans="1:18" x14ac:dyDescent="0.35">
      <c r="A844">
        <f>IF(AND(DATA!A845&lt;&gt;"",TRIM(DATA!D845)&lt;&gt;""),1,0)</f>
        <v>0</v>
      </c>
      <c r="B844" t="str">
        <f>IF(A844=1,DATA!A845,"")</f>
        <v/>
      </c>
      <c r="C844" t="str">
        <f>IF(A844=1,TRIM(DATA!B845),"")</f>
        <v/>
      </c>
      <c r="D844" t="str">
        <f>IF(A844=1,TRIM(DATA!C845),"")</f>
        <v/>
      </c>
      <c r="E844" t="str">
        <f>IF(A844=1,TRIM(DATA!D845),"")</f>
        <v/>
      </c>
      <c r="F844" t="str">
        <f t="shared" si="123"/>
        <v/>
      </c>
      <c r="G844">
        <f>A844*N(DATA!E845)</f>
        <v>0</v>
      </c>
      <c r="H844">
        <f>A844*N(DATA!F845)</f>
        <v>0</v>
      </c>
      <c r="I844">
        <f>A844*N(DATA!G845)</f>
        <v>0</v>
      </c>
      <c r="J844">
        <f>A844*N(DATA!H845)</f>
        <v>0</v>
      </c>
      <c r="K844">
        <f t="shared" si="124"/>
        <v>0</v>
      </c>
      <c r="L844">
        <f t="shared" si="125"/>
        <v>0</v>
      </c>
      <c r="M844">
        <f t="shared" si="126"/>
        <v>0</v>
      </c>
      <c r="N844">
        <f t="shared" si="122"/>
        <v>0</v>
      </c>
      <c r="O844">
        <f t="shared" si="127"/>
        <v>0</v>
      </c>
      <c r="P844">
        <f t="shared" si="128"/>
        <v>0</v>
      </c>
      <c r="Q844">
        <f t="shared" si="129"/>
        <v>0</v>
      </c>
      <c r="R844" t="str">
        <f t="shared" si="130"/>
        <v/>
      </c>
    </row>
    <row r="845" spans="1:18" x14ac:dyDescent="0.35">
      <c r="A845">
        <f>IF(AND(DATA!A846&lt;&gt;"",TRIM(DATA!D846)&lt;&gt;""),1,0)</f>
        <v>0</v>
      </c>
      <c r="B845" t="str">
        <f>IF(A845=1,DATA!A846,"")</f>
        <v/>
      </c>
      <c r="C845" t="str">
        <f>IF(A845=1,TRIM(DATA!B846),"")</f>
        <v/>
      </c>
      <c r="D845" t="str">
        <f>IF(A845=1,TRIM(DATA!C846),"")</f>
        <v/>
      </c>
      <c r="E845" t="str">
        <f>IF(A845=1,TRIM(DATA!D846),"")</f>
        <v/>
      </c>
      <c r="F845" t="str">
        <f t="shared" si="123"/>
        <v/>
      </c>
      <c r="G845">
        <f>A845*N(DATA!E846)</f>
        <v>0</v>
      </c>
      <c r="H845">
        <f>A845*N(DATA!F846)</f>
        <v>0</v>
      </c>
      <c r="I845">
        <f>A845*N(DATA!G846)</f>
        <v>0</v>
      </c>
      <c r="J845">
        <f>A845*N(DATA!H846)</f>
        <v>0</v>
      </c>
      <c r="K845">
        <f t="shared" si="124"/>
        <v>0</v>
      </c>
      <c r="L845">
        <f t="shared" si="125"/>
        <v>0</v>
      </c>
      <c r="M845">
        <f t="shared" si="126"/>
        <v>0</v>
      </c>
      <c r="N845">
        <f t="shared" si="122"/>
        <v>0</v>
      </c>
      <c r="O845">
        <f t="shared" si="127"/>
        <v>0</v>
      </c>
      <c r="P845">
        <f t="shared" si="128"/>
        <v>0</v>
      </c>
      <c r="Q845">
        <f t="shared" si="129"/>
        <v>0</v>
      </c>
      <c r="R845" t="str">
        <f t="shared" si="130"/>
        <v/>
      </c>
    </row>
    <row r="846" spans="1:18" x14ac:dyDescent="0.35">
      <c r="A846">
        <f>IF(AND(DATA!A847&lt;&gt;"",TRIM(DATA!D847)&lt;&gt;""),1,0)</f>
        <v>0</v>
      </c>
      <c r="B846" t="str">
        <f>IF(A846=1,DATA!A847,"")</f>
        <v/>
      </c>
      <c r="C846" t="str">
        <f>IF(A846=1,TRIM(DATA!B847),"")</f>
        <v/>
      </c>
      <c r="D846" t="str">
        <f>IF(A846=1,TRIM(DATA!C847),"")</f>
        <v/>
      </c>
      <c r="E846" t="str">
        <f>IF(A846=1,TRIM(DATA!D847),"")</f>
        <v/>
      </c>
      <c r="F846" t="str">
        <f t="shared" si="123"/>
        <v/>
      </c>
      <c r="G846">
        <f>A846*N(DATA!E847)</f>
        <v>0</v>
      </c>
      <c r="H846">
        <f>A846*N(DATA!F847)</f>
        <v>0</v>
      </c>
      <c r="I846">
        <f>A846*N(DATA!G847)</f>
        <v>0</v>
      </c>
      <c r="J846">
        <f>A846*N(DATA!H847)</f>
        <v>0</v>
      </c>
      <c r="K846">
        <f t="shared" si="124"/>
        <v>0</v>
      </c>
      <c r="L846">
        <f t="shared" si="125"/>
        <v>0</v>
      </c>
      <c r="M846">
        <f t="shared" si="126"/>
        <v>0</v>
      </c>
      <c r="N846">
        <f t="shared" si="122"/>
        <v>0</v>
      </c>
      <c r="O846">
        <f t="shared" si="127"/>
        <v>0</v>
      </c>
      <c r="P846">
        <f t="shared" si="128"/>
        <v>0</v>
      </c>
      <c r="Q846">
        <f t="shared" si="129"/>
        <v>0</v>
      </c>
      <c r="R846" t="str">
        <f t="shared" si="130"/>
        <v/>
      </c>
    </row>
    <row r="847" spans="1:18" x14ac:dyDescent="0.35">
      <c r="A847">
        <f>IF(AND(DATA!A848&lt;&gt;"",TRIM(DATA!D848)&lt;&gt;""),1,0)</f>
        <v>0</v>
      </c>
      <c r="B847" t="str">
        <f>IF(A847=1,DATA!A848,"")</f>
        <v/>
      </c>
      <c r="C847" t="str">
        <f>IF(A847=1,TRIM(DATA!B848),"")</f>
        <v/>
      </c>
      <c r="D847" t="str">
        <f>IF(A847=1,TRIM(DATA!C848),"")</f>
        <v/>
      </c>
      <c r="E847" t="str">
        <f>IF(A847=1,TRIM(DATA!D848),"")</f>
        <v/>
      </c>
      <c r="F847" t="str">
        <f t="shared" si="123"/>
        <v/>
      </c>
      <c r="G847">
        <f>A847*N(DATA!E848)</f>
        <v>0</v>
      </c>
      <c r="H847">
        <f>A847*N(DATA!F848)</f>
        <v>0</v>
      </c>
      <c r="I847">
        <f>A847*N(DATA!G848)</f>
        <v>0</v>
      </c>
      <c r="J847">
        <f>A847*N(DATA!H848)</f>
        <v>0</v>
      </c>
      <c r="K847">
        <f t="shared" si="124"/>
        <v>0</v>
      </c>
      <c r="L847">
        <f t="shared" si="125"/>
        <v>0</v>
      </c>
      <c r="M847">
        <f t="shared" si="126"/>
        <v>0</v>
      </c>
      <c r="N847">
        <f t="shared" si="122"/>
        <v>0</v>
      </c>
      <c r="O847">
        <f t="shared" si="127"/>
        <v>0</v>
      </c>
      <c r="P847">
        <f t="shared" si="128"/>
        <v>0</v>
      </c>
      <c r="Q847">
        <f t="shared" si="129"/>
        <v>0</v>
      </c>
      <c r="R847" t="str">
        <f t="shared" si="130"/>
        <v/>
      </c>
    </row>
    <row r="848" spans="1:18" x14ac:dyDescent="0.35">
      <c r="A848">
        <f>IF(AND(DATA!A849&lt;&gt;"",TRIM(DATA!D849)&lt;&gt;""),1,0)</f>
        <v>0</v>
      </c>
      <c r="B848" t="str">
        <f>IF(A848=1,DATA!A849,"")</f>
        <v/>
      </c>
      <c r="C848" t="str">
        <f>IF(A848=1,TRIM(DATA!B849),"")</f>
        <v/>
      </c>
      <c r="D848" t="str">
        <f>IF(A848=1,TRIM(DATA!C849),"")</f>
        <v/>
      </c>
      <c r="E848" t="str">
        <f>IF(A848=1,TRIM(DATA!D849),"")</f>
        <v/>
      </c>
      <c r="F848" t="str">
        <f t="shared" si="123"/>
        <v/>
      </c>
      <c r="G848">
        <f>A848*N(DATA!E849)</f>
        <v>0</v>
      </c>
      <c r="H848">
        <f>A848*N(DATA!F849)</f>
        <v>0</v>
      </c>
      <c r="I848">
        <f>A848*N(DATA!G849)</f>
        <v>0</v>
      </c>
      <c r="J848">
        <f>A848*N(DATA!H849)</f>
        <v>0</v>
      </c>
      <c r="K848">
        <f t="shared" si="124"/>
        <v>0</v>
      </c>
      <c r="L848">
        <f t="shared" si="125"/>
        <v>0</v>
      </c>
      <c r="M848">
        <f t="shared" si="126"/>
        <v>0</v>
      </c>
      <c r="N848">
        <f t="shared" si="122"/>
        <v>0</v>
      </c>
      <c r="O848">
        <f t="shared" si="127"/>
        <v>0</v>
      </c>
      <c r="P848">
        <f t="shared" si="128"/>
        <v>0</v>
      </c>
      <c r="Q848">
        <f t="shared" si="129"/>
        <v>0</v>
      </c>
      <c r="R848" t="str">
        <f t="shared" si="130"/>
        <v/>
      </c>
    </row>
    <row r="849" spans="1:18" x14ac:dyDescent="0.35">
      <c r="A849">
        <f>IF(AND(DATA!A850&lt;&gt;"",TRIM(DATA!D850)&lt;&gt;""),1,0)</f>
        <v>0</v>
      </c>
      <c r="B849" t="str">
        <f>IF(A849=1,DATA!A850,"")</f>
        <v/>
      </c>
      <c r="C849" t="str">
        <f>IF(A849=1,TRIM(DATA!B850),"")</f>
        <v/>
      </c>
      <c r="D849" t="str">
        <f>IF(A849=1,TRIM(DATA!C850),"")</f>
        <v/>
      </c>
      <c r="E849" t="str">
        <f>IF(A849=1,TRIM(DATA!D850),"")</f>
        <v/>
      </c>
      <c r="F849" t="str">
        <f t="shared" si="123"/>
        <v/>
      </c>
      <c r="G849">
        <f>A849*N(DATA!E850)</f>
        <v>0</v>
      </c>
      <c r="H849">
        <f>A849*N(DATA!F850)</f>
        <v>0</v>
      </c>
      <c r="I849">
        <f>A849*N(DATA!G850)</f>
        <v>0</v>
      </c>
      <c r="J849">
        <f>A849*N(DATA!H850)</f>
        <v>0</v>
      </c>
      <c r="K849">
        <f t="shared" si="124"/>
        <v>0</v>
      </c>
      <c r="L849">
        <f t="shared" si="125"/>
        <v>0</v>
      </c>
      <c r="M849">
        <f t="shared" si="126"/>
        <v>0</v>
      </c>
      <c r="N849">
        <f t="shared" si="122"/>
        <v>0</v>
      </c>
      <c r="O849">
        <f t="shared" si="127"/>
        <v>0</v>
      </c>
      <c r="P849">
        <f t="shared" si="128"/>
        <v>0</v>
      </c>
      <c r="Q849">
        <f t="shared" si="129"/>
        <v>0</v>
      </c>
      <c r="R849" t="str">
        <f t="shared" si="130"/>
        <v/>
      </c>
    </row>
    <row r="850" spans="1:18" x14ac:dyDescent="0.35">
      <c r="A850">
        <f>IF(AND(DATA!A851&lt;&gt;"",TRIM(DATA!D851)&lt;&gt;""),1,0)</f>
        <v>0</v>
      </c>
      <c r="B850" t="str">
        <f>IF(A850=1,DATA!A851,"")</f>
        <v/>
      </c>
      <c r="C850" t="str">
        <f>IF(A850=1,TRIM(DATA!B851),"")</f>
        <v/>
      </c>
      <c r="D850" t="str">
        <f>IF(A850=1,TRIM(DATA!C851),"")</f>
        <v/>
      </c>
      <c r="E850" t="str">
        <f>IF(A850=1,TRIM(DATA!D851),"")</f>
        <v/>
      </c>
      <c r="F850" t="str">
        <f t="shared" si="123"/>
        <v/>
      </c>
      <c r="G850">
        <f>A850*N(DATA!E851)</f>
        <v>0</v>
      </c>
      <c r="H850">
        <f>A850*N(DATA!F851)</f>
        <v>0</v>
      </c>
      <c r="I850">
        <f>A850*N(DATA!G851)</f>
        <v>0</v>
      </c>
      <c r="J850">
        <f>A850*N(DATA!H851)</f>
        <v>0</v>
      </c>
      <c r="K850">
        <f t="shared" si="124"/>
        <v>0</v>
      </c>
      <c r="L850">
        <f t="shared" si="125"/>
        <v>0</v>
      </c>
      <c r="M850">
        <f t="shared" si="126"/>
        <v>0</v>
      </c>
      <c r="N850">
        <f t="shared" si="122"/>
        <v>0</v>
      </c>
      <c r="O850">
        <f t="shared" si="127"/>
        <v>0</v>
      </c>
      <c r="P850">
        <f t="shared" si="128"/>
        <v>0</v>
      </c>
      <c r="Q850">
        <f t="shared" si="129"/>
        <v>0</v>
      </c>
      <c r="R850" t="str">
        <f t="shared" si="130"/>
        <v/>
      </c>
    </row>
    <row r="851" spans="1:18" x14ac:dyDescent="0.35">
      <c r="A851">
        <f>IF(AND(DATA!A852&lt;&gt;"",TRIM(DATA!D852)&lt;&gt;""),1,0)</f>
        <v>0</v>
      </c>
      <c r="B851" t="str">
        <f>IF(A851=1,DATA!A852,"")</f>
        <v/>
      </c>
      <c r="C851" t="str">
        <f>IF(A851=1,TRIM(DATA!B852),"")</f>
        <v/>
      </c>
      <c r="D851" t="str">
        <f>IF(A851=1,TRIM(DATA!C852),"")</f>
        <v/>
      </c>
      <c r="E851" t="str">
        <f>IF(A851=1,TRIM(DATA!D852),"")</f>
        <v/>
      </c>
      <c r="F851" t="str">
        <f t="shared" si="123"/>
        <v/>
      </c>
      <c r="G851">
        <f>A851*N(DATA!E852)</f>
        <v>0</v>
      </c>
      <c r="H851">
        <f>A851*N(DATA!F852)</f>
        <v>0</v>
      </c>
      <c r="I851">
        <f>A851*N(DATA!G852)</f>
        <v>0</v>
      </c>
      <c r="J851">
        <f>A851*N(DATA!H852)</f>
        <v>0</v>
      </c>
      <c r="K851">
        <f t="shared" si="124"/>
        <v>0</v>
      </c>
      <c r="L851">
        <f t="shared" si="125"/>
        <v>0</v>
      </c>
      <c r="M851">
        <f t="shared" si="126"/>
        <v>0</v>
      </c>
      <c r="N851">
        <f t="shared" si="122"/>
        <v>0</v>
      </c>
      <c r="O851">
        <f t="shared" si="127"/>
        <v>0</v>
      </c>
      <c r="P851">
        <f t="shared" si="128"/>
        <v>0</v>
      </c>
      <c r="Q851">
        <f t="shared" si="129"/>
        <v>0</v>
      </c>
      <c r="R851" t="str">
        <f t="shared" si="130"/>
        <v/>
      </c>
    </row>
    <row r="852" spans="1:18" x14ac:dyDescent="0.35">
      <c r="A852">
        <f>IF(AND(DATA!A853&lt;&gt;"",TRIM(DATA!D853)&lt;&gt;""),1,0)</f>
        <v>0</v>
      </c>
      <c r="B852" t="str">
        <f>IF(A852=1,DATA!A853,"")</f>
        <v/>
      </c>
      <c r="C852" t="str">
        <f>IF(A852=1,TRIM(DATA!B853),"")</f>
        <v/>
      </c>
      <c r="D852" t="str">
        <f>IF(A852=1,TRIM(DATA!C853),"")</f>
        <v/>
      </c>
      <c r="E852" t="str">
        <f>IF(A852=1,TRIM(DATA!D853),"")</f>
        <v/>
      </c>
      <c r="F852" t="str">
        <f t="shared" si="123"/>
        <v/>
      </c>
      <c r="G852">
        <f>A852*N(DATA!E853)</f>
        <v>0</v>
      </c>
      <c r="H852">
        <f>A852*N(DATA!F853)</f>
        <v>0</v>
      </c>
      <c r="I852">
        <f>A852*N(DATA!G853)</f>
        <v>0</v>
      </c>
      <c r="J852">
        <f>A852*N(DATA!H853)</f>
        <v>0</v>
      </c>
      <c r="K852">
        <f t="shared" si="124"/>
        <v>0</v>
      </c>
      <c r="L852">
        <f t="shared" si="125"/>
        <v>0</v>
      </c>
      <c r="M852">
        <f t="shared" si="126"/>
        <v>0</v>
      </c>
      <c r="N852">
        <f t="shared" si="122"/>
        <v>0</v>
      </c>
      <c r="O852">
        <f t="shared" si="127"/>
        <v>0</v>
      </c>
      <c r="P852">
        <f t="shared" si="128"/>
        <v>0</v>
      </c>
      <c r="Q852">
        <f t="shared" si="129"/>
        <v>0</v>
      </c>
      <c r="R852" t="str">
        <f t="shared" si="130"/>
        <v/>
      </c>
    </row>
    <row r="853" spans="1:18" x14ac:dyDescent="0.35">
      <c r="A853">
        <f>IF(AND(DATA!A854&lt;&gt;"",TRIM(DATA!D854)&lt;&gt;""),1,0)</f>
        <v>0</v>
      </c>
      <c r="B853" t="str">
        <f>IF(A853=1,DATA!A854,"")</f>
        <v/>
      </c>
      <c r="C853" t="str">
        <f>IF(A853=1,TRIM(DATA!B854),"")</f>
        <v/>
      </c>
      <c r="D853" t="str">
        <f>IF(A853=1,TRIM(DATA!C854),"")</f>
        <v/>
      </c>
      <c r="E853" t="str">
        <f>IF(A853=1,TRIM(DATA!D854),"")</f>
        <v/>
      </c>
      <c r="F853" t="str">
        <f t="shared" si="123"/>
        <v/>
      </c>
      <c r="G853">
        <f>A853*N(DATA!E854)</f>
        <v>0</v>
      </c>
      <c r="H853">
        <f>A853*N(DATA!F854)</f>
        <v>0</v>
      </c>
      <c r="I853">
        <f>A853*N(DATA!G854)</f>
        <v>0</v>
      </c>
      <c r="J853">
        <f>A853*N(DATA!H854)</f>
        <v>0</v>
      </c>
      <c r="K853">
        <f t="shared" si="124"/>
        <v>0</v>
      </c>
      <c r="L853">
        <f t="shared" si="125"/>
        <v>0</v>
      </c>
      <c r="M853">
        <f t="shared" si="126"/>
        <v>0</v>
      </c>
      <c r="N853">
        <f t="shared" si="122"/>
        <v>0</v>
      </c>
      <c r="O853">
        <f t="shared" si="127"/>
        <v>0</v>
      </c>
      <c r="P853">
        <f t="shared" si="128"/>
        <v>0</v>
      </c>
      <c r="Q853">
        <f t="shared" si="129"/>
        <v>0</v>
      </c>
      <c r="R853" t="str">
        <f t="shared" si="130"/>
        <v/>
      </c>
    </row>
    <row r="854" spans="1:18" x14ac:dyDescent="0.35">
      <c r="A854">
        <f>IF(AND(DATA!A855&lt;&gt;"",TRIM(DATA!D855)&lt;&gt;""),1,0)</f>
        <v>0</v>
      </c>
      <c r="B854" t="str">
        <f>IF(A854=1,DATA!A855,"")</f>
        <v/>
      </c>
      <c r="C854" t="str">
        <f>IF(A854=1,TRIM(DATA!B855),"")</f>
        <v/>
      </c>
      <c r="D854" t="str">
        <f>IF(A854=1,TRIM(DATA!C855),"")</f>
        <v/>
      </c>
      <c r="E854" t="str">
        <f>IF(A854=1,TRIM(DATA!D855),"")</f>
        <v/>
      </c>
      <c r="F854" t="str">
        <f t="shared" si="123"/>
        <v/>
      </c>
      <c r="G854">
        <f>A854*N(DATA!E855)</f>
        <v>0</v>
      </c>
      <c r="H854">
        <f>A854*N(DATA!F855)</f>
        <v>0</v>
      </c>
      <c r="I854">
        <f>A854*N(DATA!G855)</f>
        <v>0</v>
      </c>
      <c r="J854">
        <f>A854*N(DATA!H855)</f>
        <v>0</v>
      </c>
      <c r="K854">
        <f t="shared" si="124"/>
        <v>0</v>
      </c>
      <c r="L854">
        <f t="shared" si="125"/>
        <v>0</v>
      </c>
      <c r="M854">
        <f t="shared" si="126"/>
        <v>0</v>
      </c>
      <c r="N854">
        <f t="shared" si="122"/>
        <v>0</v>
      </c>
      <c r="O854">
        <f t="shared" si="127"/>
        <v>0</v>
      </c>
      <c r="P854">
        <f t="shared" si="128"/>
        <v>0</v>
      </c>
      <c r="Q854">
        <f t="shared" si="129"/>
        <v>0</v>
      </c>
      <c r="R854" t="str">
        <f t="shared" si="130"/>
        <v/>
      </c>
    </row>
    <row r="855" spans="1:18" x14ac:dyDescent="0.35">
      <c r="A855">
        <f>IF(AND(DATA!A856&lt;&gt;"",TRIM(DATA!D856)&lt;&gt;""),1,0)</f>
        <v>0</v>
      </c>
      <c r="B855" t="str">
        <f>IF(A855=1,DATA!A856,"")</f>
        <v/>
      </c>
      <c r="C855" t="str">
        <f>IF(A855=1,TRIM(DATA!B856),"")</f>
        <v/>
      </c>
      <c r="D855" t="str">
        <f>IF(A855=1,TRIM(DATA!C856),"")</f>
        <v/>
      </c>
      <c r="E855" t="str">
        <f>IF(A855=1,TRIM(DATA!D856),"")</f>
        <v/>
      </c>
      <c r="F855" t="str">
        <f t="shared" si="123"/>
        <v/>
      </c>
      <c r="G855">
        <f>A855*N(DATA!E856)</f>
        <v>0</v>
      </c>
      <c r="H855">
        <f>A855*N(DATA!F856)</f>
        <v>0</v>
      </c>
      <c r="I855">
        <f>A855*N(DATA!G856)</f>
        <v>0</v>
      </c>
      <c r="J855">
        <f>A855*N(DATA!H856)</f>
        <v>0</v>
      </c>
      <c r="K855">
        <f t="shared" si="124"/>
        <v>0</v>
      </c>
      <c r="L855">
        <f t="shared" si="125"/>
        <v>0</v>
      </c>
      <c r="M855">
        <f t="shared" si="126"/>
        <v>0</v>
      </c>
      <c r="N855">
        <f t="shared" si="122"/>
        <v>0</v>
      </c>
      <c r="O855">
        <f t="shared" si="127"/>
        <v>0</v>
      </c>
      <c r="P855">
        <f t="shared" si="128"/>
        <v>0</v>
      </c>
      <c r="Q855">
        <f t="shared" si="129"/>
        <v>0</v>
      </c>
      <c r="R855" t="str">
        <f t="shared" si="130"/>
        <v/>
      </c>
    </row>
    <row r="856" spans="1:18" x14ac:dyDescent="0.35">
      <c r="A856">
        <f>IF(AND(DATA!A857&lt;&gt;"",TRIM(DATA!D857)&lt;&gt;""),1,0)</f>
        <v>0</v>
      </c>
      <c r="B856" t="str">
        <f>IF(A856=1,DATA!A857,"")</f>
        <v/>
      </c>
      <c r="C856" t="str">
        <f>IF(A856=1,TRIM(DATA!B857),"")</f>
        <v/>
      </c>
      <c r="D856" t="str">
        <f>IF(A856=1,TRIM(DATA!C857),"")</f>
        <v/>
      </c>
      <c r="E856" t="str">
        <f>IF(A856=1,TRIM(DATA!D857),"")</f>
        <v/>
      </c>
      <c r="F856" t="str">
        <f t="shared" si="123"/>
        <v/>
      </c>
      <c r="G856">
        <f>A856*N(DATA!E857)</f>
        <v>0</v>
      </c>
      <c r="H856">
        <f>A856*N(DATA!F857)</f>
        <v>0</v>
      </c>
      <c r="I856">
        <f>A856*N(DATA!G857)</f>
        <v>0</v>
      </c>
      <c r="J856">
        <f>A856*N(DATA!H857)</f>
        <v>0</v>
      </c>
      <c r="K856">
        <f t="shared" si="124"/>
        <v>0</v>
      </c>
      <c r="L856">
        <f t="shared" si="125"/>
        <v>0</v>
      </c>
      <c r="M856">
        <f t="shared" si="126"/>
        <v>0</v>
      </c>
      <c r="N856">
        <f t="shared" si="122"/>
        <v>0</v>
      </c>
      <c r="O856">
        <f t="shared" si="127"/>
        <v>0</v>
      </c>
      <c r="P856">
        <f t="shared" si="128"/>
        <v>0</v>
      </c>
      <c r="Q856">
        <f t="shared" si="129"/>
        <v>0</v>
      </c>
      <c r="R856" t="str">
        <f t="shared" si="130"/>
        <v/>
      </c>
    </row>
    <row r="857" spans="1:18" x14ac:dyDescent="0.35">
      <c r="A857">
        <f>IF(AND(DATA!A858&lt;&gt;"",TRIM(DATA!D858)&lt;&gt;""),1,0)</f>
        <v>0</v>
      </c>
      <c r="B857" t="str">
        <f>IF(A857=1,DATA!A858,"")</f>
        <v/>
      </c>
      <c r="C857" t="str">
        <f>IF(A857=1,TRIM(DATA!B858),"")</f>
        <v/>
      </c>
      <c r="D857" t="str">
        <f>IF(A857=1,TRIM(DATA!C858),"")</f>
        <v/>
      </c>
      <c r="E857" t="str">
        <f>IF(A857=1,TRIM(DATA!D858),"")</f>
        <v/>
      </c>
      <c r="F857" t="str">
        <f t="shared" si="123"/>
        <v/>
      </c>
      <c r="G857">
        <f>A857*N(DATA!E858)</f>
        <v>0</v>
      </c>
      <c r="H857">
        <f>A857*N(DATA!F858)</f>
        <v>0</v>
      </c>
      <c r="I857">
        <f>A857*N(DATA!G858)</f>
        <v>0</v>
      </c>
      <c r="J857">
        <f>A857*N(DATA!H858)</f>
        <v>0</v>
      </c>
      <c r="K857">
        <f t="shared" si="124"/>
        <v>0</v>
      </c>
      <c r="L857">
        <f t="shared" si="125"/>
        <v>0</v>
      </c>
      <c r="M857">
        <f t="shared" si="126"/>
        <v>0</v>
      </c>
      <c r="N857">
        <f t="shared" si="122"/>
        <v>0</v>
      </c>
      <c r="O857">
        <f t="shared" si="127"/>
        <v>0</v>
      </c>
      <c r="P857">
        <f t="shared" si="128"/>
        <v>0</v>
      </c>
      <c r="Q857">
        <f t="shared" si="129"/>
        <v>0</v>
      </c>
      <c r="R857" t="str">
        <f t="shared" si="130"/>
        <v/>
      </c>
    </row>
    <row r="858" spans="1:18" x14ac:dyDescent="0.35">
      <c r="A858">
        <f>IF(AND(DATA!A859&lt;&gt;"",TRIM(DATA!D859)&lt;&gt;""),1,0)</f>
        <v>0</v>
      </c>
      <c r="B858" t="str">
        <f>IF(A858=1,DATA!A859,"")</f>
        <v/>
      </c>
      <c r="C858" t="str">
        <f>IF(A858=1,TRIM(DATA!B859),"")</f>
        <v/>
      </c>
      <c r="D858" t="str">
        <f>IF(A858=1,TRIM(DATA!C859),"")</f>
        <v/>
      </c>
      <c r="E858" t="str">
        <f>IF(A858=1,TRIM(DATA!D859),"")</f>
        <v/>
      </c>
      <c r="F858" t="str">
        <f t="shared" si="123"/>
        <v/>
      </c>
      <c r="G858">
        <f>A858*N(DATA!E859)</f>
        <v>0</v>
      </c>
      <c r="H858">
        <f>A858*N(DATA!F859)</f>
        <v>0</v>
      </c>
      <c r="I858">
        <f>A858*N(DATA!G859)</f>
        <v>0</v>
      </c>
      <c r="J858">
        <f>A858*N(DATA!H859)</f>
        <v>0</v>
      </c>
      <c r="K858">
        <f t="shared" si="124"/>
        <v>0</v>
      </c>
      <c r="L858">
        <f t="shared" si="125"/>
        <v>0</v>
      </c>
      <c r="M858">
        <f t="shared" si="126"/>
        <v>0</v>
      </c>
      <c r="N858">
        <f t="shared" si="122"/>
        <v>0</v>
      </c>
      <c r="O858">
        <f t="shared" si="127"/>
        <v>0</v>
      </c>
      <c r="P858">
        <f t="shared" si="128"/>
        <v>0</v>
      </c>
      <c r="Q858">
        <f t="shared" si="129"/>
        <v>0</v>
      </c>
      <c r="R858" t="str">
        <f t="shared" si="130"/>
        <v/>
      </c>
    </row>
    <row r="859" spans="1:18" x14ac:dyDescent="0.35">
      <c r="A859">
        <f>IF(AND(DATA!A860&lt;&gt;"",TRIM(DATA!D860)&lt;&gt;""),1,0)</f>
        <v>0</v>
      </c>
      <c r="B859" t="str">
        <f>IF(A859=1,DATA!A860,"")</f>
        <v/>
      </c>
      <c r="C859" t="str">
        <f>IF(A859=1,TRIM(DATA!B860),"")</f>
        <v/>
      </c>
      <c r="D859" t="str">
        <f>IF(A859=1,TRIM(DATA!C860),"")</f>
        <v/>
      </c>
      <c r="E859" t="str">
        <f>IF(A859=1,TRIM(DATA!D860),"")</f>
        <v/>
      </c>
      <c r="F859" t="str">
        <f t="shared" si="123"/>
        <v/>
      </c>
      <c r="G859">
        <f>A859*N(DATA!E860)</f>
        <v>0</v>
      </c>
      <c r="H859">
        <f>A859*N(DATA!F860)</f>
        <v>0</v>
      </c>
      <c r="I859">
        <f>A859*N(DATA!G860)</f>
        <v>0</v>
      </c>
      <c r="J859">
        <f>A859*N(DATA!H860)</f>
        <v>0</v>
      </c>
      <c r="K859">
        <f t="shared" si="124"/>
        <v>0</v>
      </c>
      <c r="L859">
        <f t="shared" si="125"/>
        <v>0</v>
      </c>
      <c r="M859">
        <f t="shared" si="126"/>
        <v>0</v>
      </c>
      <c r="N859">
        <f t="shared" si="122"/>
        <v>0</v>
      </c>
      <c r="O859">
        <f t="shared" si="127"/>
        <v>0</v>
      </c>
      <c r="P859">
        <f t="shared" si="128"/>
        <v>0</v>
      </c>
      <c r="Q859">
        <f t="shared" si="129"/>
        <v>0</v>
      </c>
      <c r="R859" t="str">
        <f t="shared" si="130"/>
        <v/>
      </c>
    </row>
    <row r="860" spans="1:18" x14ac:dyDescent="0.35">
      <c r="A860">
        <f>IF(AND(DATA!A861&lt;&gt;"",TRIM(DATA!D861)&lt;&gt;""),1,0)</f>
        <v>0</v>
      </c>
      <c r="B860" t="str">
        <f>IF(A860=1,DATA!A861,"")</f>
        <v/>
      </c>
      <c r="C860" t="str">
        <f>IF(A860=1,TRIM(DATA!B861),"")</f>
        <v/>
      </c>
      <c r="D860" t="str">
        <f>IF(A860=1,TRIM(DATA!C861),"")</f>
        <v/>
      </c>
      <c r="E860" t="str">
        <f>IF(A860=1,TRIM(DATA!D861),"")</f>
        <v/>
      </c>
      <c r="F860" t="str">
        <f t="shared" si="123"/>
        <v/>
      </c>
      <c r="G860">
        <f>A860*N(DATA!E861)</f>
        <v>0</v>
      </c>
      <c r="H860">
        <f>A860*N(DATA!F861)</f>
        <v>0</v>
      </c>
      <c r="I860">
        <f>A860*N(DATA!G861)</f>
        <v>0</v>
      </c>
      <c r="J860">
        <f>A860*N(DATA!H861)</f>
        <v>0</v>
      </c>
      <c r="K860">
        <f t="shared" si="124"/>
        <v>0</v>
      </c>
      <c r="L860">
        <f t="shared" si="125"/>
        <v>0</v>
      </c>
      <c r="M860">
        <f t="shared" si="126"/>
        <v>0</v>
      </c>
      <c r="N860">
        <f t="shared" si="122"/>
        <v>0</v>
      </c>
      <c r="O860">
        <f t="shared" si="127"/>
        <v>0</v>
      </c>
      <c r="P860">
        <f t="shared" si="128"/>
        <v>0</v>
      </c>
      <c r="Q860">
        <f t="shared" si="129"/>
        <v>0</v>
      </c>
      <c r="R860" t="str">
        <f t="shared" si="130"/>
        <v/>
      </c>
    </row>
    <row r="861" spans="1:18" x14ac:dyDescent="0.35">
      <c r="A861">
        <f>IF(AND(DATA!A862&lt;&gt;"",TRIM(DATA!D862)&lt;&gt;""),1,0)</f>
        <v>0</v>
      </c>
      <c r="B861" t="str">
        <f>IF(A861=1,DATA!A862,"")</f>
        <v/>
      </c>
      <c r="C861" t="str">
        <f>IF(A861=1,TRIM(DATA!B862),"")</f>
        <v/>
      </c>
      <c r="D861" t="str">
        <f>IF(A861=1,TRIM(DATA!C862),"")</f>
        <v/>
      </c>
      <c r="E861" t="str">
        <f>IF(A861=1,TRIM(DATA!D862),"")</f>
        <v/>
      </c>
      <c r="F861" t="str">
        <f t="shared" si="123"/>
        <v/>
      </c>
      <c r="G861">
        <f>A861*N(DATA!E862)</f>
        <v>0</v>
      </c>
      <c r="H861">
        <f>A861*N(DATA!F862)</f>
        <v>0</v>
      </c>
      <c r="I861">
        <f>A861*N(DATA!G862)</f>
        <v>0</v>
      </c>
      <c r="J861">
        <f>A861*N(DATA!H862)</f>
        <v>0</v>
      </c>
      <c r="K861">
        <f t="shared" si="124"/>
        <v>0</v>
      </c>
      <c r="L861">
        <f t="shared" si="125"/>
        <v>0</v>
      </c>
      <c r="M861">
        <f t="shared" si="126"/>
        <v>0</v>
      </c>
      <c r="N861">
        <f t="shared" si="122"/>
        <v>0</v>
      </c>
      <c r="O861">
        <f t="shared" si="127"/>
        <v>0</v>
      </c>
      <c r="P861">
        <f t="shared" si="128"/>
        <v>0</v>
      </c>
      <c r="Q861">
        <f t="shared" si="129"/>
        <v>0</v>
      </c>
      <c r="R861" t="str">
        <f t="shared" si="130"/>
        <v/>
      </c>
    </row>
    <row r="862" spans="1:18" x14ac:dyDescent="0.35">
      <c r="A862">
        <f>IF(AND(DATA!A863&lt;&gt;"",TRIM(DATA!D863)&lt;&gt;""),1,0)</f>
        <v>0</v>
      </c>
      <c r="B862" t="str">
        <f>IF(A862=1,DATA!A863,"")</f>
        <v/>
      </c>
      <c r="C862" t="str">
        <f>IF(A862=1,TRIM(DATA!B863),"")</f>
        <v/>
      </c>
      <c r="D862" t="str">
        <f>IF(A862=1,TRIM(DATA!C863),"")</f>
        <v/>
      </c>
      <c r="E862" t="str">
        <f>IF(A862=1,TRIM(DATA!D863),"")</f>
        <v/>
      </c>
      <c r="F862" t="str">
        <f t="shared" si="123"/>
        <v/>
      </c>
      <c r="G862">
        <f>A862*N(DATA!E863)</f>
        <v>0</v>
      </c>
      <c r="H862">
        <f>A862*N(DATA!F863)</f>
        <v>0</v>
      </c>
      <c r="I862">
        <f>A862*N(DATA!G863)</f>
        <v>0</v>
      </c>
      <c r="J862">
        <f>A862*N(DATA!H863)</f>
        <v>0</v>
      </c>
      <c r="K862">
        <f t="shared" si="124"/>
        <v>0</v>
      </c>
      <c r="L862">
        <f t="shared" si="125"/>
        <v>0</v>
      </c>
      <c r="M862">
        <f t="shared" si="126"/>
        <v>0</v>
      </c>
      <c r="N862">
        <f t="shared" si="122"/>
        <v>0</v>
      </c>
      <c r="O862">
        <f t="shared" si="127"/>
        <v>0</v>
      </c>
      <c r="P862">
        <f t="shared" si="128"/>
        <v>0</v>
      </c>
      <c r="Q862">
        <f t="shared" si="129"/>
        <v>0</v>
      </c>
      <c r="R862" t="str">
        <f t="shared" si="130"/>
        <v/>
      </c>
    </row>
    <row r="863" spans="1:18" x14ac:dyDescent="0.35">
      <c r="A863">
        <f>IF(AND(DATA!A864&lt;&gt;"",TRIM(DATA!D864)&lt;&gt;""),1,0)</f>
        <v>0</v>
      </c>
      <c r="B863" t="str">
        <f>IF(A863=1,DATA!A864,"")</f>
        <v/>
      </c>
      <c r="C863" t="str">
        <f>IF(A863=1,TRIM(DATA!B864),"")</f>
        <v/>
      </c>
      <c r="D863" t="str">
        <f>IF(A863=1,TRIM(DATA!C864),"")</f>
        <v/>
      </c>
      <c r="E863" t="str">
        <f>IF(A863=1,TRIM(DATA!D864),"")</f>
        <v/>
      </c>
      <c r="F863" t="str">
        <f t="shared" si="123"/>
        <v/>
      </c>
      <c r="G863">
        <f>A863*N(DATA!E864)</f>
        <v>0</v>
      </c>
      <c r="H863">
        <f>A863*N(DATA!F864)</f>
        <v>0</v>
      </c>
      <c r="I863">
        <f>A863*N(DATA!G864)</f>
        <v>0</v>
      </c>
      <c r="J863">
        <f>A863*N(DATA!H864)</f>
        <v>0</v>
      </c>
      <c r="K863">
        <f t="shared" si="124"/>
        <v>0</v>
      </c>
      <c r="L863">
        <f t="shared" si="125"/>
        <v>0</v>
      </c>
      <c r="M863">
        <f t="shared" si="126"/>
        <v>0</v>
      </c>
      <c r="N863">
        <f t="shared" si="122"/>
        <v>0</v>
      </c>
      <c r="O863">
        <f t="shared" si="127"/>
        <v>0</v>
      </c>
      <c r="P863">
        <f t="shared" si="128"/>
        <v>0</v>
      </c>
      <c r="Q863">
        <f t="shared" si="129"/>
        <v>0</v>
      </c>
      <c r="R863" t="str">
        <f t="shared" si="130"/>
        <v/>
      </c>
    </row>
    <row r="864" spans="1:18" x14ac:dyDescent="0.35">
      <c r="A864">
        <f>IF(AND(DATA!A865&lt;&gt;"",TRIM(DATA!D865)&lt;&gt;""),1,0)</f>
        <v>0</v>
      </c>
      <c r="B864" t="str">
        <f>IF(A864=1,DATA!A865,"")</f>
        <v/>
      </c>
      <c r="C864" t="str">
        <f>IF(A864=1,TRIM(DATA!B865),"")</f>
        <v/>
      </c>
      <c r="D864" t="str">
        <f>IF(A864=1,TRIM(DATA!C865),"")</f>
        <v/>
      </c>
      <c r="E864" t="str">
        <f>IF(A864=1,TRIM(DATA!D865),"")</f>
        <v/>
      </c>
      <c r="F864" t="str">
        <f t="shared" si="123"/>
        <v/>
      </c>
      <c r="G864">
        <f>A864*N(DATA!E865)</f>
        <v>0</v>
      </c>
      <c r="H864">
        <f>A864*N(DATA!F865)</f>
        <v>0</v>
      </c>
      <c r="I864">
        <f>A864*N(DATA!G865)</f>
        <v>0</v>
      </c>
      <c r="J864">
        <f>A864*N(DATA!H865)</f>
        <v>0</v>
      </c>
      <c r="K864">
        <f t="shared" si="124"/>
        <v>0</v>
      </c>
      <c r="L864">
        <f t="shared" si="125"/>
        <v>0</v>
      </c>
      <c r="M864">
        <f t="shared" si="126"/>
        <v>0</v>
      </c>
      <c r="N864">
        <f t="shared" si="122"/>
        <v>0</v>
      </c>
      <c r="O864">
        <f t="shared" si="127"/>
        <v>0</v>
      </c>
      <c r="P864">
        <f t="shared" si="128"/>
        <v>0</v>
      </c>
      <c r="Q864">
        <f t="shared" si="129"/>
        <v>0</v>
      </c>
      <c r="R864" t="str">
        <f t="shared" si="130"/>
        <v/>
      </c>
    </row>
    <row r="865" spans="1:18" x14ac:dyDescent="0.35">
      <c r="A865">
        <f>IF(AND(DATA!A866&lt;&gt;"",TRIM(DATA!D866)&lt;&gt;""),1,0)</f>
        <v>0</v>
      </c>
      <c r="B865" t="str">
        <f>IF(A865=1,DATA!A866,"")</f>
        <v/>
      </c>
      <c r="C865" t="str">
        <f>IF(A865=1,TRIM(DATA!B866),"")</f>
        <v/>
      </c>
      <c r="D865" t="str">
        <f>IF(A865=1,TRIM(DATA!C866),"")</f>
        <v/>
      </c>
      <c r="E865" t="str">
        <f>IF(A865=1,TRIM(DATA!D866),"")</f>
        <v/>
      </c>
      <c r="F865" t="str">
        <f t="shared" si="123"/>
        <v/>
      </c>
      <c r="G865">
        <f>A865*N(DATA!E866)</f>
        <v>0</v>
      </c>
      <c r="H865">
        <f>A865*N(DATA!F866)</f>
        <v>0</v>
      </c>
      <c r="I865">
        <f>A865*N(DATA!G866)</f>
        <v>0</v>
      </c>
      <c r="J865">
        <f>A865*N(DATA!H866)</f>
        <v>0</v>
      </c>
      <c r="K865">
        <f t="shared" si="124"/>
        <v>0</v>
      </c>
      <c r="L865">
        <f t="shared" si="125"/>
        <v>0</v>
      </c>
      <c r="M865">
        <f t="shared" si="126"/>
        <v>0</v>
      </c>
      <c r="N865">
        <f t="shared" si="122"/>
        <v>0</v>
      </c>
      <c r="O865">
        <f t="shared" si="127"/>
        <v>0</v>
      </c>
      <c r="P865">
        <f t="shared" si="128"/>
        <v>0</v>
      </c>
      <c r="Q865">
        <f t="shared" si="129"/>
        <v>0</v>
      </c>
      <c r="R865" t="str">
        <f t="shared" si="130"/>
        <v/>
      </c>
    </row>
    <row r="866" spans="1:18" x14ac:dyDescent="0.35">
      <c r="A866">
        <f>IF(AND(DATA!A867&lt;&gt;"",TRIM(DATA!D867)&lt;&gt;""),1,0)</f>
        <v>0</v>
      </c>
      <c r="B866" t="str">
        <f>IF(A866=1,DATA!A867,"")</f>
        <v/>
      </c>
      <c r="C866" t="str">
        <f>IF(A866=1,TRIM(DATA!B867),"")</f>
        <v/>
      </c>
      <c r="D866" t="str">
        <f>IF(A866=1,TRIM(DATA!C867),"")</f>
        <v/>
      </c>
      <c r="E866" t="str">
        <f>IF(A866=1,TRIM(DATA!D867),"")</f>
        <v/>
      </c>
      <c r="F866" t="str">
        <f t="shared" si="123"/>
        <v/>
      </c>
      <c r="G866">
        <f>A866*N(DATA!E867)</f>
        <v>0</v>
      </c>
      <c r="H866">
        <f>A866*N(DATA!F867)</f>
        <v>0</v>
      </c>
      <c r="I866">
        <f>A866*N(DATA!G867)</f>
        <v>0</v>
      </c>
      <c r="J866">
        <f>A866*N(DATA!H867)</f>
        <v>0</v>
      </c>
      <c r="K866">
        <f t="shared" si="124"/>
        <v>0</v>
      </c>
      <c r="L866">
        <f t="shared" si="125"/>
        <v>0</v>
      </c>
      <c r="M866">
        <f t="shared" si="126"/>
        <v>0</v>
      </c>
      <c r="N866">
        <f t="shared" si="122"/>
        <v>0</v>
      </c>
      <c r="O866">
        <f t="shared" si="127"/>
        <v>0</v>
      </c>
      <c r="P866">
        <f t="shared" si="128"/>
        <v>0</v>
      </c>
      <c r="Q866">
        <f t="shared" si="129"/>
        <v>0</v>
      </c>
      <c r="R866" t="str">
        <f t="shared" si="130"/>
        <v/>
      </c>
    </row>
    <row r="867" spans="1:18" x14ac:dyDescent="0.35">
      <c r="A867">
        <f>IF(AND(DATA!A868&lt;&gt;"",TRIM(DATA!D868)&lt;&gt;""),1,0)</f>
        <v>0</v>
      </c>
      <c r="B867" t="str">
        <f>IF(A867=1,DATA!A868,"")</f>
        <v/>
      </c>
      <c r="C867" t="str">
        <f>IF(A867=1,TRIM(DATA!B868),"")</f>
        <v/>
      </c>
      <c r="D867" t="str">
        <f>IF(A867=1,TRIM(DATA!C868),"")</f>
        <v/>
      </c>
      <c r="E867" t="str">
        <f>IF(A867=1,TRIM(DATA!D868),"")</f>
        <v/>
      </c>
      <c r="F867" t="str">
        <f t="shared" si="123"/>
        <v/>
      </c>
      <c r="G867">
        <f>A867*N(DATA!E868)</f>
        <v>0</v>
      </c>
      <c r="H867">
        <f>A867*N(DATA!F868)</f>
        <v>0</v>
      </c>
      <c r="I867">
        <f>A867*N(DATA!G868)</f>
        <v>0</v>
      </c>
      <c r="J867">
        <f>A867*N(DATA!H868)</f>
        <v>0</v>
      </c>
      <c r="K867">
        <f t="shared" si="124"/>
        <v>0</v>
      </c>
      <c r="L867">
        <f t="shared" si="125"/>
        <v>0</v>
      </c>
      <c r="M867">
        <f t="shared" si="126"/>
        <v>0</v>
      </c>
      <c r="N867">
        <f t="shared" si="122"/>
        <v>0</v>
      </c>
      <c r="O867">
        <f t="shared" si="127"/>
        <v>0</v>
      </c>
      <c r="P867">
        <f t="shared" si="128"/>
        <v>0</v>
      </c>
      <c r="Q867">
        <f t="shared" si="129"/>
        <v>0</v>
      </c>
      <c r="R867" t="str">
        <f t="shared" si="130"/>
        <v/>
      </c>
    </row>
    <row r="868" spans="1:18" x14ac:dyDescent="0.35">
      <c r="A868">
        <f>IF(AND(DATA!A869&lt;&gt;"",TRIM(DATA!D869)&lt;&gt;""),1,0)</f>
        <v>0</v>
      </c>
      <c r="B868" t="str">
        <f>IF(A868=1,DATA!A869,"")</f>
        <v/>
      </c>
      <c r="C868" t="str">
        <f>IF(A868=1,TRIM(DATA!B869),"")</f>
        <v/>
      </c>
      <c r="D868" t="str">
        <f>IF(A868=1,TRIM(DATA!C869),"")</f>
        <v/>
      </c>
      <c r="E868" t="str">
        <f>IF(A868=1,TRIM(DATA!D869),"")</f>
        <v/>
      </c>
      <c r="F868" t="str">
        <f t="shared" si="123"/>
        <v/>
      </c>
      <c r="G868">
        <f>A868*N(DATA!E869)</f>
        <v>0</v>
      </c>
      <c r="H868">
        <f>A868*N(DATA!F869)</f>
        <v>0</v>
      </c>
      <c r="I868">
        <f>A868*N(DATA!G869)</f>
        <v>0</v>
      </c>
      <c r="J868">
        <f>A868*N(DATA!H869)</f>
        <v>0</v>
      </c>
      <c r="K868">
        <f t="shared" si="124"/>
        <v>0</v>
      </c>
      <c r="L868">
        <f t="shared" si="125"/>
        <v>0</v>
      </c>
      <c r="M868">
        <f t="shared" si="126"/>
        <v>0</v>
      </c>
      <c r="N868">
        <f t="shared" si="122"/>
        <v>0</v>
      </c>
      <c r="O868">
        <f t="shared" si="127"/>
        <v>0</v>
      </c>
      <c r="P868">
        <f t="shared" si="128"/>
        <v>0</v>
      </c>
      <c r="Q868">
        <f t="shared" si="129"/>
        <v>0</v>
      </c>
      <c r="R868" t="str">
        <f t="shared" si="130"/>
        <v/>
      </c>
    </row>
    <row r="869" spans="1:18" x14ac:dyDescent="0.35">
      <c r="A869">
        <f>IF(AND(DATA!A870&lt;&gt;"",TRIM(DATA!D870)&lt;&gt;""),1,0)</f>
        <v>0</v>
      </c>
      <c r="B869" t="str">
        <f>IF(A869=1,DATA!A870,"")</f>
        <v/>
      </c>
      <c r="C869" t="str">
        <f>IF(A869=1,TRIM(DATA!B870),"")</f>
        <v/>
      </c>
      <c r="D869" t="str">
        <f>IF(A869=1,TRIM(DATA!C870),"")</f>
        <v/>
      </c>
      <c r="E869" t="str">
        <f>IF(A869=1,TRIM(DATA!D870),"")</f>
        <v/>
      </c>
      <c r="F869" t="str">
        <f t="shared" si="123"/>
        <v/>
      </c>
      <c r="G869">
        <f>A869*N(DATA!E870)</f>
        <v>0</v>
      </c>
      <c r="H869">
        <f>A869*N(DATA!F870)</f>
        <v>0</v>
      </c>
      <c r="I869">
        <f>A869*N(DATA!G870)</f>
        <v>0</v>
      </c>
      <c r="J869">
        <f>A869*N(DATA!H870)</f>
        <v>0</v>
      </c>
      <c r="K869">
        <f t="shared" si="124"/>
        <v>0</v>
      </c>
      <c r="L869">
        <f t="shared" si="125"/>
        <v>0</v>
      </c>
      <c r="M869">
        <f t="shared" si="126"/>
        <v>0</v>
      </c>
      <c r="N869">
        <f t="shared" si="122"/>
        <v>0</v>
      </c>
      <c r="O869">
        <f t="shared" si="127"/>
        <v>0</v>
      </c>
      <c r="P869">
        <f t="shared" si="128"/>
        <v>0</v>
      </c>
      <c r="Q869">
        <f t="shared" si="129"/>
        <v>0</v>
      </c>
      <c r="R869" t="str">
        <f t="shared" si="130"/>
        <v/>
      </c>
    </row>
    <row r="870" spans="1:18" x14ac:dyDescent="0.35">
      <c r="A870">
        <f>IF(AND(DATA!A871&lt;&gt;"",TRIM(DATA!D871)&lt;&gt;""),1,0)</f>
        <v>0</v>
      </c>
      <c r="B870" t="str">
        <f>IF(A870=1,DATA!A871,"")</f>
        <v/>
      </c>
      <c r="C870" t="str">
        <f>IF(A870=1,TRIM(DATA!B871),"")</f>
        <v/>
      </c>
      <c r="D870" t="str">
        <f>IF(A870=1,TRIM(DATA!C871),"")</f>
        <v/>
      </c>
      <c r="E870" t="str">
        <f>IF(A870=1,TRIM(DATA!D871),"")</f>
        <v/>
      </c>
      <c r="F870" t="str">
        <f t="shared" si="123"/>
        <v/>
      </c>
      <c r="G870">
        <f>A870*N(DATA!E871)</f>
        <v>0</v>
      </c>
      <c r="H870">
        <f>A870*N(DATA!F871)</f>
        <v>0</v>
      </c>
      <c r="I870">
        <f>A870*N(DATA!G871)</f>
        <v>0</v>
      </c>
      <c r="J870">
        <f>A870*N(DATA!H871)</f>
        <v>0</v>
      </c>
      <c r="K870">
        <f t="shared" si="124"/>
        <v>0</v>
      </c>
      <c r="L870">
        <f t="shared" si="125"/>
        <v>0</v>
      </c>
      <c r="M870">
        <f t="shared" si="126"/>
        <v>0</v>
      </c>
      <c r="N870">
        <f t="shared" si="122"/>
        <v>0</v>
      </c>
      <c r="O870">
        <f t="shared" si="127"/>
        <v>0</v>
      </c>
      <c r="P870">
        <f t="shared" si="128"/>
        <v>0</v>
      </c>
      <c r="Q870">
        <f t="shared" si="129"/>
        <v>0</v>
      </c>
      <c r="R870" t="str">
        <f t="shared" si="130"/>
        <v/>
      </c>
    </row>
    <row r="871" spans="1:18" x14ac:dyDescent="0.35">
      <c r="A871">
        <f>IF(AND(DATA!A872&lt;&gt;"",TRIM(DATA!D872)&lt;&gt;""),1,0)</f>
        <v>0</v>
      </c>
      <c r="B871" t="str">
        <f>IF(A871=1,DATA!A872,"")</f>
        <v/>
      </c>
      <c r="C871" t="str">
        <f>IF(A871=1,TRIM(DATA!B872),"")</f>
        <v/>
      </c>
      <c r="D871" t="str">
        <f>IF(A871=1,TRIM(DATA!C872),"")</f>
        <v/>
      </c>
      <c r="E871" t="str">
        <f>IF(A871=1,TRIM(DATA!D872),"")</f>
        <v/>
      </c>
      <c r="F871" t="str">
        <f t="shared" si="123"/>
        <v/>
      </c>
      <c r="G871">
        <f>A871*N(DATA!E872)</f>
        <v>0</v>
      </c>
      <c r="H871">
        <f>A871*N(DATA!F872)</f>
        <v>0</v>
      </c>
      <c r="I871">
        <f>A871*N(DATA!G872)</f>
        <v>0</v>
      </c>
      <c r="J871">
        <f>A871*N(DATA!H872)</f>
        <v>0</v>
      </c>
      <c r="K871">
        <f t="shared" si="124"/>
        <v>0</v>
      </c>
      <c r="L871">
        <f t="shared" si="125"/>
        <v>0</v>
      </c>
      <c r="M871">
        <f t="shared" si="126"/>
        <v>0</v>
      </c>
      <c r="N871">
        <f t="shared" si="122"/>
        <v>0</v>
      </c>
      <c r="O871">
        <f t="shared" si="127"/>
        <v>0</v>
      </c>
      <c r="P871">
        <f t="shared" si="128"/>
        <v>0</v>
      </c>
      <c r="Q871">
        <f t="shared" si="129"/>
        <v>0</v>
      </c>
      <c r="R871" t="str">
        <f t="shared" si="130"/>
        <v/>
      </c>
    </row>
    <row r="872" spans="1:18" x14ac:dyDescent="0.35">
      <c r="A872">
        <f>IF(AND(DATA!A873&lt;&gt;"",TRIM(DATA!D873)&lt;&gt;""),1,0)</f>
        <v>0</v>
      </c>
      <c r="B872" t="str">
        <f>IF(A872=1,DATA!A873,"")</f>
        <v/>
      </c>
      <c r="C872" t="str">
        <f>IF(A872=1,TRIM(DATA!B873),"")</f>
        <v/>
      </c>
      <c r="D872" t="str">
        <f>IF(A872=1,TRIM(DATA!C873),"")</f>
        <v/>
      </c>
      <c r="E872" t="str">
        <f>IF(A872=1,TRIM(DATA!D873),"")</f>
        <v/>
      </c>
      <c r="F872" t="str">
        <f t="shared" si="123"/>
        <v/>
      </c>
      <c r="G872">
        <f>A872*N(DATA!E873)</f>
        <v>0</v>
      </c>
      <c r="H872">
        <f>A872*N(DATA!F873)</f>
        <v>0</v>
      </c>
      <c r="I872">
        <f>A872*N(DATA!G873)</f>
        <v>0</v>
      </c>
      <c r="J872">
        <f>A872*N(DATA!H873)</f>
        <v>0</v>
      </c>
      <c r="K872">
        <f t="shared" si="124"/>
        <v>0</v>
      </c>
      <c r="L872">
        <f t="shared" si="125"/>
        <v>0</v>
      </c>
      <c r="M872">
        <f t="shared" si="126"/>
        <v>0</v>
      </c>
      <c r="N872">
        <f t="shared" si="122"/>
        <v>0</v>
      </c>
      <c r="O872">
        <f t="shared" si="127"/>
        <v>0</v>
      </c>
      <c r="P872">
        <f t="shared" si="128"/>
        <v>0</v>
      </c>
      <c r="Q872">
        <f t="shared" si="129"/>
        <v>0</v>
      </c>
      <c r="R872" t="str">
        <f t="shared" si="130"/>
        <v/>
      </c>
    </row>
    <row r="873" spans="1:18" x14ac:dyDescent="0.35">
      <c r="A873">
        <f>IF(AND(DATA!A874&lt;&gt;"",TRIM(DATA!D874)&lt;&gt;""),1,0)</f>
        <v>0</v>
      </c>
      <c r="B873" t="str">
        <f>IF(A873=1,DATA!A874,"")</f>
        <v/>
      </c>
      <c r="C873" t="str">
        <f>IF(A873=1,TRIM(DATA!B874),"")</f>
        <v/>
      </c>
      <c r="D873" t="str">
        <f>IF(A873=1,TRIM(DATA!C874),"")</f>
        <v/>
      </c>
      <c r="E873" t="str">
        <f>IF(A873=1,TRIM(DATA!D874),"")</f>
        <v/>
      </c>
      <c r="F873" t="str">
        <f t="shared" si="123"/>
        <v/>
      </c>
      <c r="G873">
        <f>A873*N(DATA!E874)</f>
        <v>0</v>
      </c>
      <c r="H873">
        <f>A873*N(DATA!F874)</f>
        <v>0</v>
      </c>
      <c r="I873">
        <f>A873*N(DATA!G874)</f>
        <v>0</v>
      </c>
      <c r="J873">
        <f>A873*N(DATA!H874)</f>
        <v>0</v>
      </c>
      <c r="K873">
        <f t="shared" si="124"/>
        <v>0</v>
      </c>
      <c r="L873">
        <f t="shared" si="125"/>
        <v>0</v>
      </c>
      <c r="M873">
        <f t="shared" si="126"/>
        <v>0</v>
      </c>
      <c r="N873">
        <f t="shared" si="122"/>
        <v>0</v>
      </c>
      <c r="O873">
        <f t="shared" si="127"/>
        <v>0</v>
      </c>
      <c r="P873">
        <f t="shared" si="128"/>
        <v>0</v>
      </c>
      <c r="Q873">
        <f t="shared" si="129"/>
        <v>0</v>
      </c>
      <c r="R873" t="str">
        <f t="shared" si="130"/>
        <v/>
      </c>
    </row>
    <row r="874" spans="1:18" x14ac:dyDescent="0.35">
      <c r="A874">
        <f>IF(AND(DATA!A875&lt;&gt;"",TRIM(DATA!D875)&lt;&gt;""),1,0)</f>
        <v>0</v>
      </c>
      <c r="B874" t="str">
        <f>IF(A874=1,DATA!A875,"")</f>
        <v/>
      </c>
      <c r="C874" t="str">
        <f>IF(A874=1,TRIM(DATA!B875),"")</f>
        <v/>
      </c>
      <c r="D874" t="str">
        <f>IF(A874=1,TRIM(DATA!C875),"")</f>
        <v/>
      </c>
      <c r="E874" t="str">
        <f>IF(A874=1,TRIM(DATA!D875),"")</f>
        <v/>
      </c>
      <c r="F874" t="str">
        <f t="shared" si="123"/>
        <v/>
      </c>
      <c r="G874">
        <f>A874*N(DATA!E875)</f>
        <v>0</v>
      </c>
      <c r="H874">
        <f>A874*N(DATA!F875)</f>
        <v>0</v>
      </c>
      <c r="I874">
        <f>A874*N(DATA!G875)</f>
        <v>0</v>
      </c>
      <c r="J874">
        <f>A874*N(DATA!H875)</f>
        <v>0</v>
      </c>
      <c r="K874">
        <f t="shared" si="124"/>
        <v>0</v>
      </c>
      <c r="L874">
        <f t="shared" si="125"/>
        <v>0</v>
      </c>
      <c r="M874">
        <f t="shared" si="126"/>
        <v>0</v>
      </c>
      <c r="N874">
        <f t="shared" si="122"/>
        <v>0</v>
      </c>
      <c r="O874">
        <f t="shared" si="127"/>
        <v>0</v>
      </c>
      <c r="P874">
        <f t="shared" si="128"/>
        <v>0</v>
      </c>
      <c r="Q874">
        <f t="shared" si="129"/>
        <v>0</v>
      </c>
      <c r="R874" t="str">
        <f t="shared" si="130"/>
        <v/>
      </c>
    </row>
    <row r="875" spans="1:18" x14ac:dyDescent="0.35">
      <c r="A875">
        <f>IF(AND(DATA!A876&lt;&gt;"",TRIM(DATA!D876)&lt;&gt;""),1,0)</f>
        <v>0</v>
      </c>
      <c r="B875" t="str">
        <f>IF(A875=1,DATA!A876,"")</f>
        <v/>
      </c>
      <c r="C875" t="str">
        <f>IF(A875=1,TRIM(DATA!B876),"")</f>
        <v/>
      </c>
      <c r="D875" t="str">
        <f>IF(A875=1,TRIM(DATA!C876),"")</f>
        <v/>
      </c>
      <c r="E875" t="str">
        <f>IF(A875=1,TRIM(DATA!D876),"")</f>
        <v/>
      </c>
      <c r="F875" t="str">
        <f t="shared" si="123"/>
        <v/>
      </c>
      <c r="G875">
        <f>A875*N(DATA!E876)</f>
        <v>0</v>
      </c>
      <c r="H875">
        <f>A875*N(DATA!F876)</f>
        <v>0</v>
      </c>
      <c r="I875">
        <f>A875*N(DATA!G876)</f>
        <v>0</v>
      </c>
      <c r="J875">
        <f>A875*N(DATA!H876)</f>
        <v>0</v>
      </c>
      <c r="K875">
        <f t="shared" si="124"/>
        <v>0</v>
      </c>
      <c r="L875">
        <f t="shared" si="125"/>
        <v>0</v>
      </c>
      <c r="M875">
        <f t="shared" si="126"/>
        <v>0</v>
      </c>
      <c r="N875">
        <f t="shared" si="122"/>
        <v>0</v>
      </c>
      <c r="O875">
        <f t="shared" si="127"/>
        <v>0</v>
      </c>
      <c r="P875">
        <f t="shared" si="128"/>
        <v>0</v>
      </c>
      <c r="Q875">
        <f t="shared" si="129"/>
        <v>0</v>
      </c>
      <c r="R875" t="str">
        <f t="shared" si="130"/>
        <v/>
      </c>
    </row>
    <row r="876" spans="1:18" x14ac:dyDescent="0.35">
      <c r="A876">
        <f>IF(AND(DATA!A877&lt;&gt;"",TRIM(DATA!D877)&lt;&gt;""),1,0)</f>
        <v>0</v>
      </c>
      <c r="B876" t="str">
        <f>IF(A876=1,DATA!A877,"")</f>
        <v/>
      </c>
      <c r="C876" t="str">
        <f>IF(A876=1,TRIM(DATA!B877),"")</f>
        <v/>
      </c>
      <c r="D876" t="str">
        <f>IF(A876=1,TRIM(DATA!C877),"")</f>
        <v/>
      </c>
      <c r="E876" t="str">
        <f>IF(A876=1,TRIM(DATA!D877),"")</f>
        <v/>
      </c>
      <c r="F876" t="str">
        <f t="shared" si="123"/>
        <v/>
      </c>
      <c r="G876">
        <f>A876*N(DATA!E877)</f>
        <v>0</v>
      </c>
      <c r="H876">
        <f>A876*N(DATA!F877)</f>
        <v>0</v>
      </c>
      <c r="I876">
        <f>A876*N(DATA!G877)</f>
        <v>0</v>
      </c>
      <c r="J876">
        <f>A876*N(DATA!H877)</f>
        <v>0</v>
      </c>
      <c r="K876">
        <f t="shared" si="124"/>
        <v>0</v>
      </c>
      <c r="L876">
        <f t="shared" si="125"/>
        <v>0</v>
      </c>
      <c r="M876">
        <f t="shared" si="126"/>
        <v>0</v>
      </c>
      <c r="N876">
        <f t="shared" si="122"/>
        <v>0</v>
      </c>
      <c r="O876">
        <f t="shared" si="127"/>
        <v>0</v>
      </c>
      <c r="P876">
        <f t="shared" si="128"/>
        <v>0</v>
      </c>
      <c r="Q876">
        <f t="shared" si="129"/>
        <v>0</v>
      </c>
      <c r="R876" t="str">
        <f t="shared" si="130"/>
        <v/>
      </c>
    </row>
    <row r="877" spans="1:18" x14ac:dyDescent="0.35">
      <c r="A877">
        <f>IF(AND(DATA!A878&lt;&gt;"",TRIM(DATA!D878)&lt;&gt;""),1,0)</f>
        <v>0</v>
      </c>
      <c r="B877" t="str">
        <f>IF(A877=1,DATA!A878,"")</f>
        <v/>
      </c>
      <c r="C877" t="str">
        <f>IF(A877=1,TRIM(DATA!B878),"")</f>
        <v/>
      </c>
      <c r="D877" t="str">
        <f>IF(A877=1,TRIM(DATA!C878),"")</f>
        <v/>
      </c>
      <c r="E877" t="str">
        <f>IF(A877=1,TRIM(DATA!D878),"")</f>
        <v/>
      </c>
      <c r="F877" t="str">
        <f t="shared" si="123"/>
        <v/>
      </c>
      <c r="G877">
        <f>A877*N(DATA!E878)</f>
        <v>0</v>
      </c>
      <c r="H877">
        <f>A877*N(DATA!F878)</f>
        <v>0</v>
      </c>
      <c r="I877">
        <f>A877*N(DATA!G878)</f>
        <v>0</v>
      </c>
      <c r="J877">
        <f>A877*N(DATA!H878)</f>
        <v>0</v>
      </c>
      <c r="K877">
        <f t="shared" si="124"/>
        <v>0</v>
      </c>
      <c r="L877">
        <f t="shared" si="125"/>
        <v>0</v>
      </c>
      <c r="M877">
        <f t="shared" si="126"/>
        <v>0</v>
      </c>
      <c r="N877">
        <f t="shared" si="122"/>
        <v>0</v>
      </c>
      <c r="O877">
        <f t="shared" si="127"/>
        <v>0</v>
      </c>
      <c r="P877">
        <f t="shared" si="128"/>
        <v>0</v>
      </c>
      <c r="Q877">
        <f t="shared" si="129"/>
        <v>0</v>
      </c>
      <c r="R877" t="str">
        <f t="shared" si="130"/>
        <v/>
      </c>
    </row>
    <row r="878" spans="1:18" x14ac:dyDescent="0.35">
      <c r="A878">
        <f>IF(AND(DATA!A879&lt;&gt;"",TRIM(DATA!D879)&lt;&gt;""),1,0)</f>
        <v>0</v>
      </c>
      <c r="B878" t="str">
        <f>IF(A878=1,DATA!A879,"")</f>
        <v/>
      </c>
      <c r="C878" t="str">
        <f>IF(A878=1,TRIM(DATA!B879),"")</f>
        <v/>
      </c>
      <c r="D878" t="str">
        <f>IF(A878=1,TRIM(DATA!C879),"")</f>
        <v/>
      </c>
      <c r="E878" t="str">
        <f>IF(A878=1,TRIM(DATA!D879),"")</f>
        <v/>
      </c>
      <c r="F878" t="str">
        <f t="shared" si="123"/>
        <v/>
      </c>
      <c r="G878">
        <f>A878*N(DATA!E879)</f>
        <v>0</v>
      </c>
      <c r="H878">
        <f>A878*N(DATA!F879)</f>
        <v>0</v>
      </c>
      <c r="I878">
        <f>A878*N(DATA!G879)</f>
        <v>0</v>
      </c>
      <c r="J878">
        <f>A878*N(DATA!H879)</f>
        <v>0</v>
      </c>
      <c r="K878">
        <f t="shared" si="124"/>
        <v>0</v>
      </c>
      <c r="L878">
        <f t="shared" si="125"/>
        <v>0</v>
      </c>
      <c r="M878">
        <f t="shared" si="126"/>
        <v>0</v>
      </c>
      <c r="N878">
        <f t="shared" si="122"/>
        <v>0</v>
      </c>
      <c r="O878">
        <f t="shared" si="127"/>
        <v>0</v>
      </c>
      <c r="P878">
        <f t="shared" si="128"/>
        <v>0</v>
      </c>
      <c r="Q878">
        <f t="shared" si="129"/>
        <v>0</v>
      </c>
      <c r="R878" t="str">
        <f t="shared" si="130"/>
        <v/>
      </c>
    </row>
    <row r="879" spans="1:18" x14ac:dyDescent="0.35">
      <c r="A879">
        <f>IF(AND(DATA!A880&lt;&gt;"",TRIM(DATA!D880)&lt;&gt;""),1,0)</f>
        <v>0</v>
      </c>
      <c r="B879" t="str">
        <f>IF(A879=1,DATA!A880,"")</f>
        <v/>
      </c>
      <c r="C879" t="str">
        <f>IF(A879=1,TRIM(DATA!B880),"")</f>
        <v/>
      </c>
      <c r="D879" t="str">
        <f>IF(A879=1,TRIM(DATA!C880),"")</f>
        <v/>
      </c>
      <c r="E879" t="str">
        <f>IF(A879=1,TRIM(DATA!D880),"")</f>
        <v/>
      </c>
      <c r="F879" t="str">
        <f t="shared" si="123"/>
        <v/>
      </c>
      <c r="G879">
        <f>A879*N(DATA!E880)</f>
        <v>0</v>
      </c>
      <c r="H879">
        <f>A879*N(DATA!F880)</f>
        <v>0</v>
      </c>
      <c r="I879">
        <f>A879*N(DATA!G880)</f>
        <v>0</v>
      </c>
      <c r="J879">
        <f>A879*N(DATA!H880)</f>
        <v>0</v>
      </c>
      <c r="K879">
        <f t="shared" si="124"/>
        <v>0</v>
      </c>
      <c r="L879">
        <f t="shared" si="125"/>
        <v>0</v>
      </c>
      <c r="M879">
        <f t="shared" si="126"/>
        <v>0</v>
      </c>
      <c r="N879">
        <f t="shared" si="122"/>
        <v>0</v>
      </c>
      <c r="O879">
        <f t="shared" si="127"/>
        <v>0</v>
      </c>
      <c r="P879">
        <f t="shared" si="128"/>
        <v>0</v>
      </c>
      <c r="Q879">
        <f t="shared" si="129"/>
        <v>0</v>
      </c>
      <c r="R879" t="str">
        <f t="shared" si="130"/>
        <v/>
      </c>
    </row>
    <row r="880" spans="1:18" x14ac:dyDescent="0.35">
      <c r="A880">
        <f>IF(AND(DATA!A881&lt;&gt;"",TRIM(DATA!D881)&lt;&gt;""),1,0)</f>
        <v>0</v>
      </c>
      <c r="B880" t="str">
        <f>IF(A880=1,DATA!A881,"")</f>
        <v/>
      </c>
      <c r="C880" t="str">
        <f>IF(A880=1,TRIM(DATA!B881),"")</f>
        <v/>
      </c>
      <c r="D880" t="str">
        <f>IF(A880=1,TRIM(DATA!C881),"")</f>
        <v/>
      </c>
      <c r="E880" t="str">
        <f>IF(A880=1,TRIM(DATA!D881),"")</f>
        <v/>
      </c>
      <c r="F880" t="str">
        <f t="shared" si="123"/>
        <v/>
      </c>
      <c r="G880">
        <f>A880*N(DATA!E881)</f>
        <v>0</v>
      </c>
      <c r="H880">
        <f>A880*N(DATA!F881)</f>
        <v>0</v>
      </c>
      <c r="I880">
        <f>A880*N(DATA!G881)</f>
        <v>0</v>
      </c>
      <c r="J880">
        <f>A880*N(DATA!H881)</f>
        <v>0</v>
      </c>
      <c r="K880">
        <f t="shared" si="124"/>
        <v>0</v>
      </c>
      <c r="L880">
        <f t="shared" si="125"/>
        <v>0</v>
      </c>
      <c r="M880">
        <f t="shared" si="126"/>
        <v>0</v>
      </c>
      <c r="N880">
        <f t="shared" si="122"/>
        <v>0</v>
      </c>
      <c r="O880">
        <f t="shared" si="127"/>
        <v>0</v>
      </c>
      <c r="P880">
        <f t="shared" si="128"/>
        <v>0</v>
      </c>
      <c r="Q880">
        <f t="shared" si="129"/>
        <v>0</v>
      </c>
      <c r="R880" t="str">
        <f t="shared" si="130"/>
        <v/>
      </c>
    </row>
    <row r="881" spans="1:18" x14ac:dyDescent="0.35">
      <c r="A881">
        <f>IF(AND(DATA!A882&lt;&gt;"",TRIM(DATA!D882)&lt;&gt;""),1,0)</f>
        <v>0</v>
      </c>
      <c r="B881" t="str">
        <f>IF(A881=1,DATA!A882,"")</f>
        <v/>
      </c>
      <c r="C881" t="str">
        <f>IF(A881=1,TRIM(DATA!B882),"")</f>
        <v/>
      </c>
      <c r="D881" t="str">
        <f>IF(A881=1,TRIM(DATA!C882),"")</f>
        <v/>
      </c>
      <c r="E881" t="str">
        <f>IF(A881=1,TRIM(DATA!D882),"")</f>
        <v/>
      </c>
      <c r="F881" t="str">
        <f t="shared" si="123"/>
        <v/>
      </c>
      <c r="G881">
        <f>A881*N(DATA!E882)</f>
        <v>0</v>
      </c>
      <c r="H881">
        <f>A881*N(DATA!F882)</f>
        <v>0</v>
      </c>
      <c r="I881">
        <f>A881*N(DATA!G882)</f>
        <v>0</v>
      </c>
      <c r="J881">
        <f>A881*N(DATA!H882)</f>
        <v>0</v>
      </c>
      <c r="K881">
        <f t="shared" si="124"/>
        <v>0</v>
      </c>
      <c r="L881">
        <f t="shared" si="125"/>
        <v>0</v>
      </c>
      <c r="M881">
        <f t="shared" si="126"/>
        <v>0</v>
      </c>
      <c r="N881">
        <f t="shared" si="122"/>
        <v>0</v>
      </c>
      <c r="O881">
        <f t="shared" si="127"/>
        <v>0</v>
      </c>
      <c r="P881">
        <f t="shared" si="128"/>
        <v>0</v>
      </c>
      <c r="Q881">
        <f t="shared" si="129"/>
        <v>0</v>
      </c>
      <c r="R881" t="str">
        <f t="shared" si="130"/>
        <v/>
      </c>
    </row>
    <row r="882" spans="1:18" x14ac:dyDescent="0.35">
      <c r="A882">
        <f>IF(AND(DATA!A883&lt;&gt;"",TRIM(DATA!D883)&lt;&gt;""),1,0)</f>
        <v>0</v>
      </c>
      <c r="B882" t="str">
        <f>IF(A882=1,DATA!A883,"")</f>
        <v/>
      </c>
      <c r="C882" t="str">
        <f>IF(A882=1,TRIM(DATA!B883),"")</f>
        <v/>
      </c>
      <c r="D882" t="str">
        <f>IF(A882=1,TRIM(DATA!C883),"")</f>
        <v/>
      </c>
      <c r="E882" t="str">
        <f>IF(A882=1,TRIM(DATA!D883),"")</f>
        <v/>
      </c>
      <c r="F882" t="str">
        <f t="shared" si="123"/>
        <v/>
      </c>
      <c r="G882">
        <f>A882*N(DATA!E883)</f>
        <v>0</v>
      </c>
      <c r="H882">
        <f>A882*N(DATA!F883)</f>
        <v>0</v>
      </c>
      <c r="I882">
        <f>A882*N(DATA!G883)</f>
        <v>0</v>
      </c>
      <c r="J882">
        <f>A882*N(DATA!H883)</f>
        <v>0</v>
      </c>
      <c r="K882">
        <f t="shared" si="124"/>
        <v>0</v>
      </c>
      <c r="L882">
        <f t="shared" si="125"/>
        <v>0</v>
      </c>
      <c r="M882">
        <f t="shared" si="126"/>
        <v>0</v>
      </c>
      <c r="N882">
        <f t="shared" si="122"/>
        <v>0</v>
      </c>
      <c r="O882">
        <f t="shared" si="127"/>
        <v>0</v>
      </c>
      <c r="P882">
        <f t="shared" si="128"/>
        <v>0</v>
      </c>
      <c r="Q882">
        <f t="shared" si="129"/>
        <v>0</v>
      </c>
      <c r="R882" t="str">
        <f t="shared" si="130"/>
        <v/>
      </c>
    </row>
    <row r="883" spans="1:18" x14ac:dyDescent="0.35">
      <c r="A883">
        <f>IF(AND(DATA!A884&lt;&gt;"",TRIM(DATA!D884)&lt;&gt;""),1,0)</f>
        <v>0</v>
      </c>
      <c r="B883" t="str">
        <f>IF(A883=1,DATA!A884,"")</f>
        <v/>
      </c>
      <c r="C883" t="str">
        <f>IF(A883=1,TRIM(DATA!B884),"")</f>
        <v/>
      </c>
      <c r="D883" t="str">
        <f>IF(A883=1,TRIM(DATA!C884),"")</f>
        <v/>
      </c>
      <c r="E883" t="str">
        <f>IF(A883=1,TRIM(DATA!D884),"")</f>
        <v/>
      </c>
      <c r="F883" t="str">
        <f t="shared" si="123"/>
        <v/>
      </c>
      <c r="G883">
        <f>A883*N(DATA!E884)</f>
        <v>0</v>
      </c>
      <c r="H883">
        <f>A883*N(DATA!F884)</f>
        <v>0</v>
      </c>
      <c r="I883">
        <f>A883*N(DATA!G884)</f>
        <v>0</v>
      </c>
      <c r="J883">
        <f>A883*N(DATA!H884)</f>
        <v>0</v>
      </c>
      <c r="K883">
        <f t="shared" si="124"/>
        <v>0</v>
      </c>
      <c r="L883">
        <f t="shared" si="125"/>
        <v>0</v>
      </c>
      <c r="M883">
        <f t="shared" si="126"/>
        <v>0</v>
      </c>
      <c r="N883">
        <f t="shared" si="122"/>
        <v>0</v>
      </c>
      <c r="O883">
        <f t="shared" si="127"/>
        <v>0</v>
      </c>
      <c r="P883">
        <f t="shared" si="128"/>
        <v>0</v>
      </c>
      <c r="Q883">
        <f t="shared" si="129"/>
        <v>0</v>
      </c>
      <c r="R883" t="str">
        <f t="shared" si="130"/>
        <v/>
      </c>
    </row>
    <row r="884" spans="1:18" x14ac:dyDescent="0.35">
      <c r="A884">
        <f>IF(AND(DATA!A885&lt;&gt;"",TRIM(DATA!D885)&lt;&gt;""),1,0)</f>
        <v>0</v>
      </c>
      <c r="B884" t="str">
        <f>IF(A884=1,DATA!A885,"")</f>
        <v/>
      </c>
      <c r="C884" t="str">
        <f>IF(A884=1,TRIM(DATA!B885),"")</f>
        <v/>
      </c>
      <c r="D884" t="str">
        <f>IF(A884=1,TRIM(DATA!C885),"")</f>
        <v/>
      </c>
      <c r="E884" t="str">
        <f>IF(A884=1,TRIM(DATA!D885),"")</f>
        <v/>
      </c>
      <c r="F884" t="str">
        <f t="shared" si="123"/>
        <v/>
      </c>
      <c r="G884">
        <f>A884*N(DATA!E885)</f>
        <v>0</v>
      </c>
      <c r="H884">
        <f>A884*N(DATA!F885)</f>
        <v>0</v>
      </c>
      <c r="I884">
        <f>A884*N(DATA!G885)</f>
        <v>0</v>
      </c>
      <c r="J884">
        <f>A884*N(DATA!H885)</f>
        <v>0</v>
      </c>
      <c r="K884">
        <f t="shared" si="124"/>
        <v>0</v>
      </c>
      <c r="L884">
        <f t="shared" si="125"/>
        <v>0</v>
      </c>
      <c r="M884">
        <f t="shared" si="126"/>
        <v>0</v>
      </c>
      <c r="N884">
        <f t="shared" si="122"/>
        <v>0</v>
      </c>
      <c r="O884">
        <f t="shared" si="127"/>
        <v>0</v>
      </c>
      <c r="P884">
        <f t="shared" si="128"/>
        <v>0</v>
      </c>
      <c r="Q884">
        <f t="shared" si="129"/>
        <v>0</v>
      </c>
      <c r="R884" t="str">
        <f t="shared" si="130"/>
        <v/>
      </c>
    </row>
    <row r="885" spans="1:18" x14ac:dyDescent="0.35">
      <c r="A885">
        <f>IF(AND(DATA!A886&lt;&gt;"",TRIM(DATA!D886)&lt;&gt;""),1,0)</f>
        <v>0</v>
      </c>
      <c r="B885" t="str">
        <f>IF(A885=1,DATA!A886,"")</f>
        <v/>
      </c>
      <c r="C885" t="str">
        <f>IF(A885=1,TRIM(DATA!B886),"")</f>
        <v/>
      </c>
      <c r="D885" t="str">
        <f>IF(A885=1,TRIM(DATA!C886),"")</f>
        <v/>
      </c>
      <c r="E885" t="str">
        <f>IF(A885=1,TRIM(DATA!D886),"")</f>
        <v/>
      </c>
      <c r="F885" t="str">
        <f t="shared" si="123"/>
        <v/>
      </c>
      <c r="G885">
        <f>A885*N(DATA!E886)</f>
        <v>0</v>
      </c>
      <c r="H885">
        <f>A885*N(DATA!F886)</f>
        <v>0</v>
      </c>
      <c r="I885">
        <f>A885*N(DATA!G886)</f>
        <v>0</v>
      </c>
      <c r="J885">
        <f>A885*N(DATA!H886)</f>
        <v>0</v>
      </c>
      <c r="K885">
        <f t="shared" si="124"/>
        <v>0</v>
      </c>
      <c r="L885">
        <f t="shared" si="125"/>
        <v>0</v>
      </c>
      <c r="M885">
        <f t="shared" si="126"/>
        <v>0</v>
      </c>
      <c r="N885">
        <f t="shared" si="122"/>
        <v>0</v>
      </c>
      <c r="O885">
        <f t="shared" si="127"/>
        <v>0</v>
      </c>
      <c r="P885">
        <f t="shared" si="128"/>
        <v>0</v>
      </c>
      <c r="Q885">
        <f t="shared" si="129"/>
        <v>0</v>
      </c>
      <c r="R885" t="str">
        <f t="shared" si="130"/>
        <v/>
      </c>
    </row>
    <row r="886" spans="1:18" x14ac:dyDescent="0.35">
      <c r="A886">
        <f>IF(AND(DATA!A887&lt;&gt;"",TRIM(DATA!D887)&lt;&gt;""),1,0)</f>
        <v>0</v>
      </c>
      <c r="B886" t="str">
        <f>IF(A886=1,DATA!A887,"")</f>
        <v/>
      </c>
      <c r="C886" t="str">
        <f>IF(A886=1,TRIM(DATA!B887),"")</f>
        <v/>
      </c>
      <c r="D886" t="str">
        <f>IF(A886=1,TRIM(DATA!C887),"")</f>
        <v/>
      </c>
      <c r="E886" t="str">
        <f>IF(A886=1,TRIM(DATA!D887),"")</f>
        <v/>
      </c>
      <c r="F886" t="str">
        <f t="shared" si="123"/>
        <v/>
      </c>
      <c r="G886">
        <f>A886*N(DATA!E887)</f>
        <v>0</v>
      </c>
      <c r="H886">
        <f>A886*N(DATA!F887)</f>
        <v>0</v>
      </c>
      <c r="I886">
        <f>A886*N(DATA!G887)</f>
        <v>0</v>
      </c>
      <c r="J886">
        <f>A886*N(DATA!H887)</f>
        <v>0</v>
      </c>
      <c r="K886">
        <f t="shared" si="124"/>
        <v>0</v>
      </c>
      <c r="L886">
        <f t="shared" si="125"/>
        <v>0</v>
      </c>
      <c r="M886">
        <f t="shared" si="126"/>
        <v>0</v>
      </c>
      <c r="N886">
        <f t="shared" si="122"/>
        <v>0</v>
      </c>
      <c r="O886">
        <f t="shared" si="127"/>
        <v>0</v>
      </c>
      <c r="P886">
        <f t="shared" si="128"/>
        <v>0</v>
      </c>
      <c r="Q886">
        <f t="shared" si="129"/>
        <v>0</v>
      </c>
      <c r="R886" t="str">
        <f t="shared" si="130"/>
        <v/>
      </c>
    </row>
    <row r="887" spans="1:18" x14ac:dyDescent="0.35">
      <c r="A887">
        <f>IF(AND(DATA!A888&lt;&gt;"",TRIM(DATA!D888)&lt;&gt;""),1,0)</f>
        <v>0</v>
      </c>
      <c r="B887" t="str">
        <f>IF(A887=1,DATA!A888,"")</f>
        <v/>
      </c>
      <c r="C887" t="str">
        <f>IF(A887=1,TRIM(DATA!B888),"")</f>
        <v/>
      </c>
      <c r="D887" t="str">
        <f>IF(A887=1,TRIM(DATA!C888),"")</f>
        <v/>
      </c>
      <c r="E887" t="str">
        <f>IF(A887=1,TRIM(DATA!D888),"")</f>
        <v/>
      </c>
      <c r="F887" t="str">
        <f t="shared" si="123"/>
        <v/>
      </c>
      <c r="G887">
        <f>A887*N(DATA!E888)</f>
        <v>0</v>
      </c>
      <c r="H887">
        <f>A887*N(DATA!F888)</f>
        <v>0</v>
      </c>
      <c r="I887">
        <f>A887*N(DATA!G888)</f>
        <v>0</v>
      </c>
      <c r="J887">
        <f>A887*N(DATA!H888)</f>
        <v>0</v>
      </c>
      <c r="K887">
        <f t="shared" si="124"/>
        <v>0</v>
      </c>
      <c r="L887">
        <f t="shared" si="125"/>
        <v>0</v>
      </c>
      <c r="M887">
        <f t="shared" si="126"/>
        <v>0</v>
      </c>
      <c r="N887">
        <f t="shared" si="122"/>
        <v>0</v>
      </c>
      <c r="O887">
        <f t="shared" si="127"/>
        <v>0</v>
      </c>
      <c r="P887">
        <f t="shared" si="128"/>
        <v>0</v>
      </c>
      <c r="Q887">
        <f t="shared" si="129"/>
        <v>0</v>
      </c>
      <c r="R887" t="str">
        <f t="shared" si="130"/>
        <v/>
      </c>
    </row>
    <row r="888" spans="1:18" x14ac:dyDescent="0.35">
      <c r="A888">
        <f>IF(AND(DATA!A889&lt;&gt;"",TRIM(DATA!D889)&lt;&gt;""),1,0)</f>
        <v>0</v>
      </c>
      <c r="B888" t="str">
        <f>IF(A888=1,DATA!A889,"")</f>
        <v/>
      </c>
      <c r="C888" t="str">
        <f>IF(A888=1,TRIM(DATA!B889),"")</f>
        <v/>
      </c>
      <c r="D888" t="str">
        <f>IF(A888=1,TRIM(DATA!C889),"")</f>
        <v/>
      </c>
      <c r="E888" t="str">
        <f>IF(A888=1,TRIM(DATA!D889),"")</f>
        <v/>
      </c>
      <c r="F888" t="str">
        <f t="shared" si="123"/>
        <v/>
      </c>
      <c r="G888">
        <f>A888*N(DATA!E889)</f>
        <v>0</v>
      </c>
      <c r="H888">
        <f>A888*N(DATA!F889)</f>
        <v>0</v>
      </c>
      <c r="I888">
        <f>A888*N(DATA!G889)</f>
        <v>0</v>
      </c>
      <c r="J888">
        <f>A888*N(DATA!H889)</f>
        <v>0</v>
      </c>
      <c r="K888">
        <f t="shared" si="124"/>
        <v>0</v>
      </c>
      <c r="L888">
        <f t="shared" si="125"/>
        <v>0</v>
      </c>
      <c r="M888">
        <f t="shared" si="126"/>
        <v>0</v>
      </c>
      <c r="N888">
        <f t="shared" si="122"/>
        <v>0</v>
      </c>
      <c r="O888">
        <f t="shared" si="127"/>
        <v>0</v>
      </c>
      <c r="P888">
        <f t="shared" si="128"/>
        <v>0</v>
      </c>
      <c r="Q888">
        <f t="shared" si="129"/>
        <v>0</v>
      </c>
      <c r="R888" t="str">
        <f t="shared" si="130"/>
        <v/>
      </c>
    </row>
    <row r="889" spans="1:18" x14ac:dyDescent="0.35">
      <c r="A889">
        <f>IF(AND(DATA!A890&lt;&gt;"",TRIM(DATA!D890)&lt;&gt;""),1,0)</f>
        <v>0</v>
      </c>
      <c r="B889" t="str">
        <f>IF(A889=1,DATA!A890,"")</f>
        <v/>
      </c>
      <c r="C889" t="str">
        <f>IF(A889=1,TRIM(DATA!B890),"")</f>
        <v/>
      </c>
      <c r="D889" t="str">
        <f>IF(A889=1,TRIM(DATA!C890),"")</f>
        <v/>
      </c>
      <c r="E889" t="str">
        <f>IF(A889=1,TRIM(DATA!D890),"")</f>
        <v/>
      </c>
      <c r="F889" t="str">
        <f t="shared" si="123"/>
        <v/>
      </c>
      <c r="G889">
        <f>A889*N(DATA!E890)</f>
        <v>0</v>
      </c>
      <c r="H889">
        <f>A889*N(DATA!F890)</f>
        <v>0</v>
      </c>
      <c r="I889">
        <f>A889*N(DATA!G890)</f>
        <v>0</v>
      </c>
      <c r="J889">
        <f>A889*N(DATA!H890)</f>
        <v>0</v>
      </c>
      <c r="K889">
        <f t="shared" si="124"/>
        <v>0</v>
      </c>
      <c r="L889">
        <f t="shared" si="125"/>
        <v>0</v>
      </c>
      <c r="M889">
        <f t="shared" si="126"/>
        <v>0</v>
      </c>
      <c r="N889">
        <f t="shared" si="122"/>
        <v>0</v>
      </c>
      <c r="O889">
        <f t="shared" si="127"/>
        <v>0</v>
      </c>
      <c r="P889">
        <f t="shared" si="128"/>
        <v>0</v>
      </c>
      <c r="Q889">
        <f t="shared" si="129"/>
        <v>0</v>
      </c>
      <c r="R889" t="str">
        <f t="shared" si="130"/>
        <v/>
      </c>
    </row>
    <row r="890" spans="1:18" x14ac:dyDescent="0.35">
      <c r="A890">
        <f>IF(AND(DATA!A891&lt;&gt;"",TRIM(DATA!D891)&lt;&gt;""),1,0)</f>
        <v>0</v>
      </c>
      <c r="B890" t="str">
        <f>IF(A890=1,DATA!A891,"")</f>
        <v/>
      </c>
      <c r="C890" t="str">
        <f>IF(A890=1,TRIM(DATA!B891),"")</f>
        <v/>
      </c>
      <c r="D890" t="str">
        <f>IF(A890=1,TRIM(DATA!C891),"")</f>
        <v/>
      </c>
      <c r="E890" t="str">
        <f>IF(A890=1,TRIM(DATA!D891),"")</f>
        <v/>
      </c>
      <c r="F890" t="str">
        <f t="shared" si="123"/>
        <v/>
      </c>
      <c r="G890">
        <f>A890*N(DATA!E891)</f>
        <v>0</v>
      </c>
      <c r="H890">
        <f>A890*N(DATA!F891)</f>
        <v>0</v>
      </c>
      <c r="I890">
        <f>A890*N(DATA!G891)</f>
        <v>0</v>
      </c>
      <c r="J890">
        <f>A890*N(DATA!H891)</f>
        <v>0</v>
      </c>
      <c r="K890">
        <f t="shared" si="124"/>
        <v>0</v>
      </c>
      <c r="L890">
        <f t="shared" si="125"/>
        <v>0</v>
      </c>
      <c r="M890">
        <f t="shared" si="126"/>
        <v>0</v>
      </c>
      <c r="N890">
        <f t="shared" si="122"/>
        <v>0</v>
      </c>
      <c r="O890">
        <f t="shared" si="127"/>
        <v>0</v>
      </c>
      <c r="P890">
        <f t="shared" si="128"/>
        <v>0</v>
      </c>
      <c r="Q890">
        <f t="shared" si="129"/>
        <v>0</v>
      </c>
      <c r="R890" t="str">
        <f t="shared" si="130"/>
        <v/>
      </c>
    </row>
    <row r="891" spans="1:18" x14ac:dyDescent="0.35">
      <c r="A891">
        <f>IF(AND(DATA!A892&lt;&gt;"",TRIM(DATA!D892)&lt;&gt;""),1,0)</f>
        <v>0</v>
      </c>
      <c r="B891" t="str">
        <f>IF(A891=1,DATA!A892,"")</f>
        <v/>
      </c>
      <c r="C891" t="str">
        <f>IF(A891=1,TRIM(DATA!B892),"")</f>
        <v/>
      </c>
      <c r="D891" t="str">
        <f>IF(A891=1,TRIM(DATA!C892),"")</f>
        <v/>
      </c>
      <c r="E891" t="str">
        <f>IF(A891=1,TRIM(DATA!D892),"")</f>
        <v/>
      </c>
      <c r="F891" t="str">
        <f t="shared" si="123"/>
        <v/>
      </c>
      <c r="G891">
        <f>A891*N(DATA!E892)</f>
        <v>0</v>
      </c>
      <c r="H891">
        <f>A891*N(DATA!F892)</f>
        <v>0</v>
      </c>
      <c r="I891">
        <f>A891*N(DATA!G892)</f>
        <v>0</v>
      </c>
      <c r="J891">
        <f>A891*N(DATA!H892)</f>
        <v>0</v>
      </c>
      <c r="K891">
        <f t="shared" si="124"/>
        <v>0</v>
      </c>
      <c r="L891">
        <f t="shared" si="125"/>
        <v>0</v>
      </c>
      <c r="M891">
        <f t="shared" si="126"/>
        <v>0</v>
      </c>
      <c r="N891">
        <f t="shared" si="122"/>
        <v>0</v>
      </c>
      <c r="O891">
        <f t="shared" si="127"/>
        <v>0</v>
      </c>
      <c r="P891">
        <f t="shared" si="128"/>
        <v>0</v>
      </c>
      <c r="Q891">
        <f t="shared" si="129"/>
        <v>0</v>
      </c>
      <c r="R891" t="str">
        <f t="shared" si="130"/>
        <v/>
      </c>
    </row>
    <row r="892" spans="1:18" x14ac:dyDescent="0.35">
      <c r="A892">
        <f>IF(AND(DATA!A893&lt;&gt;"",TRIM(DATA!D893)&lt;&gt;""),1,0)</f>
        <v>0</v>
      </c>
      <c r="B892" t="str">
        <f>IF(A892=1,DATA!A893,"")</f>
        <v/>
      </c>
      <c r="C892" t="str">
        <f>IF(A892=1,TRIM(DATA!B893),"")</f>
        <v/>
      </c>
      <c r="D892" t="str">
        <f>IF(A892=1,TRIM(DATA!C893),"")</f>
        <v/>
      </c>
      <c r="E892" t="str">
        <f>IF(A892=1,TRIM(DATA!D893),"")</f>
        <v/>
      </c>
      <c r="F892" t="str">
        <f t="shared" si="123"/>
        <v/>
      </c>
      <c r="G892">
        <f>A892*N(DATA!E893)</f>
        <v>0</v>
      </c>
      <c r="H892">
        <f>A892*N(DATA!F893)</f>
        <v>0</v>
      </c>
      <c r="I892">
        <f>A892*N(DATA!G893)</f>
        <v>0</v>
      </c>
      <c r="J892">
        <f>A892*N(DATA!H893)</f>
        <v>0</v>
      </c>
      <c r="K892">
        <f t="shared" si="124"/>
        <v>0</v>
      </c>
      <c r="L892">
        <f t="shared" si="125"/>
        <v>0</v>
      </c>
      <c r="M892">
        <f t="shared" si="126"/>
        <v>0</v>
      </c>
      <c r="N892">
        <f t="shared" si="122"/>
        <v>0</v>
      </c>
      <c r="O892">
        <f t="shared" si="127"/>
        <v>0</v>
      </c>
      <c r="P892">
        <f t="shared" si="128"/>
        <v>0</v>
      </c>
      <c r="Q892">
        <f t="shared" si="129"/>
        <v>0</v>
      </c>
      <c r="R892" t="str">
        <f t="shared" si="130"/>
        <v/>
      </c>
    </row>
    <row r="893" spans="1:18" x14ac:dyDescent="0.35">
      <c r="A893">
        <f>IF(AND(DATA!A894&lt;&gt;"",TRIM(DATA!D894)&lt;&gt;""),1,0)</f>
        <v>0</v>
      </c>
      <c r="B893" t="str">
        <f>IF(A893=1,DATA!A894,"")</f>
        <v/>
      </c>
      <c r="C893" t="str">
        <f>IF(A893=1,TRIM(DATA!B894),"")</f>
        <v/>
      </c>
      <c r="D893" t="str">
        <f>IF(A893=1,TRIM(DATA!C894),"")</f>
        <v/>
      </c>
      <c r="E893" t="str">
        <f>IF(A893=1,TRIM(DATA!D894),"")</f>
        <v/>
      </c>
      <c r="F893" t="str">
        <f t="shared" si="123"/>
        <v/>
      </c>
      <c r="G893">
        <f>A893*N(DATA!E894)</f>
        <v>0</v>
      </c>
      <c r="H893">
        <f>A893*N(DATA!F894)</f>
        <v>0</v>
      </c>
      <c r="I893">
        <f>A893*N(DATA!G894)</f>
        <v>0</v>
      </c>
      <c r="J893">
        <f>A893*N(DATA!H894)</f>
        <v>0</v>
      </c>
      <c r="K893">
        <f t="shared" si="124"/>
        <v>0</v>
      </c>
      <c r="L893">
        <f t="shared" si="125"/>
        <v>0</v>
      </c>
      <c r="M893">
        <f t="shared" si="126"/>
        <v>0</v>
      </c>
      <c r="N893">
        <f t="shared" si="122"/>
        <v>0</v>
      </c>
      <c r="O893">
        <f t="shared" si="127"/>
        <v>0</v>
      </c>
      <c r="P893">
        <f t="shared" si="128"/>
        <v>0</v>
      </c>
      <c r="Q893">
        <f t="shared" si="129"/>
        <v>0</v>
      </c>
      <c r="R893" t="str">
        <f t="shared" si="130"/>
        <v/>
      </c>
    </row>
    <row r="894" spans="1:18" x14ac:dyDescent="0.35">
      <c r="A894">
        <f>IF(AND(DATA!A895&lt;&gt;"",TRIM(DATA!D895)&lt;&gt;""),1,0)</f>
        <v>0</v>
      </c>
      <c r="B894" t="str">
        <f>IF(A894=1,DATA!A895,"")</f>
        <v/>
      </c>
      <c r="C894" t="str">
        <f>IF(A894=1,TRIM(DATA!B895),"")</f>
        <v/>
      </c>
      <c r="D894" t="str">
        <f>IF(A894=1,TRIM(DATA!C895),"")</f>
        <v/>
      </c>
      <c r="E894" t="str">
        <f>IF(A894=1,TRIM(DATA!D895),"")</f>
        <v/>
      </c>
      <c r="F894" t="str">
        <f t="shared" si="123"/>
        <v/>
      </c>
      <c r="G894">
        <f>A894*N(DATA!E895)</f>
        <v>0</v>
      </c>
      <c r="H894">
        <f>A894*N(DATA!F895)</f>
        <v>0</v>
      </c>
      <c r="I894">
        <f>A894*N(DATA!G895)</f>
        <v>0</v>
      </c>
      <c r="J894">
        <f>A894*N(DATA!H895)</f>
        <v>0</v>
      </c>
      <c r="K894">
        <f t="shared" si="124"/>
        <v>0</v>
      </c>
      <c r="L894">
        <f t="shared" si="125"/>
        <v>0</v>
      </c>
      <c r="M894">
        <f t="shared" si="126"/>
        <v>0</v>
      </c>
      <c r="N894">
        <f t="shared" si="122"/>
        <v>0</v>
      </c>
      <c r="O894">
        <f t="shared" si="127"/>
        <v>0</v>
      </c>
      <c r="P894">
        <f t="shared" si="128"/>
        <v>0</v>
      </c>
      <c r="Q894">
        <f t="shared" si="129"/>
        <v>0</v>
      </c>
      <c r="R894" t="str">
        <f t="shared" si="130"/>
        <v/>
      </c>
    </row>
    <row r="895" spans="1:18" x14ac:dyDescent="0.35">
      <c r="A895">
        <f>IF(AND(DATA!A896&lt;&gt;"",TRIM(DATA!D896)&lt;&gt;""),1,0)</f>
        <v>0</v>
      </c>
      <c r="B895" t="str">
        <f>IF(A895=1,DATA!A896,"")</f>
        <v/>
      </c>
      <c r="C895" t="str">
        <f>IF(A895=1,TRIM(DATA!B896),"")</f>
        <v/>
      </c>
      <c r="D895" t="str">
        <f>IF(A895=1,TRIM(DATA!C896),"")</f>
        <v/>
      </c>
      <c r="E895" t="str">
        <f>IF(A895=1,TRIM(DATA!D896),"")</f>
        <v/>
      </c>
      <c r="F895" t="str">
        <f t="shared" si="123"/>
        <v/>
      </c>
      <c r="G895">
        <f>A895*N(DATA!E896)</f>
        <v>0</v>
      </c>
      <c r="H895">
        <f>A895*N(DATA!F896)</f>
        <v>0</v>
      </c>
      <c r="I895">
        <f>A895*N(DATA!G896)</f>
        <v>0</v>
      </c>
      <c r="J895">
        <f>A895*N(DATA!H896)</f>
        <v>0</v>
      </c>
      <c r="K895">
        <f t="shared" si="124"/>
        <v>0</v>
      </c>
      <c r="L895">
        <f t="shared" si="125"/>
        <v>0</v>
      </c>
      <c r="M895">
        <f t="shared" si="126"/>
        <v>0</v>
      </c>
      <c r="N895">
        <f t="shared" si="122"/>
        <v>0</v>
      </c>
      <c r="O895">
        <f t="shared" si="127"/>
        <v>0</v>
      </c>
      <c r="P895">
        <f t="shared" si="128"/>
        <v>0</v>
      </c>
      <c r="Q895">
        <f t="shared" si="129"/>
        <v>0</v>
      </c>
      <c r="R895" t="str">
        <f t="shared" si="130"/>
        <v/>
      </c>
    </row>
    <row r="896" spans="1:18" x14ac:dyDescent="0.35">
      <c r="A896">
        <f>IF(AND(DATA!A897&lt;&gt;"",TRIM(DATA!D897)&lt;&gt;""),1,0)</f>
        <v>0</v>
      </c>
      <c r="B896" t="str">
        <f>IF(A896=1,DATA!A897,"")</f>
        <v/>
      </c>
      <c r="C896" t="str">
        <f>IF(A896=1,TRIM(DATA!B897),"")</f>
        <v/>
      </c>
      <c r="D896" t="str">
        <f>IF(A896=1,TRIM(DATA!C897),"")</f>
        <v/>
      </c>
      <c r="E896" t="str">
        <f>IF(A896=1,TRIM(DATA!D897),"")</f>
        <v/>
      </c>
      <c r="F896" t="str">
        <f t="shared" si="123"/>
        <v/>
      </c>
      <c r="G896">
        <f>A896*N(DATA!E897)</f>
        <v>0</v>
      </c>
      <c r="H896">
        <f>A896*N(DATA!F897)</f>
        <v>0</v>
      </c>
      <c r="I896">
        <f>A896*N(DATA!G897)</f>
        <v>0</v>
      </c>
      <c r="J896">
        <f>A896*N(DATA!H897)</f>
        <v>0</v>
      </c>
      <c r="K896">
        <f t="shared" si="124"/>
        <v>0</v>
      </c>
      <c r="L896">
        <f t="shared" si="125"/>
        <v>0</v>
      </c>
      <c r="M896">
        <f t="shared" si="126"/>
        <v>0</v>
      </c>
      <c r="N896">
        <f t="shared" si="122"/>
        <v>0</v>
      </c>
      <c r="O896">
        <f t="shared" si="127"/>
        <v>0</v>
      </c>
      <c r="P896">
        <f t="shared" si="128"/>
        <v>0</v>
      </c>
      <c r="Q896">
        <f t="shared" si="129"/>
        <v>0</v>
      </c>
      <c r="R896" t="str">
        <f t="shared" si="130"/>
        <v/>
      </c>
    </row>
    <row r="897" spans="1:18" x14ac:dyDescent="0.35">
      <c r="A897">
        <f>IF(AND(DATA!A898&lt;&gt;"",TRIM(DATA!D898)&lt;&gt;""),1,0)</f>
        <v>0</v>
      </c>
      <c r="B897" t="str">
        <f>IF(A897=1,DATA!A898,"")</f>
        <v/>
      </c>
      <c r="C897" t="str">
        <f>IF(A897=1,TRIM(DATA!B898),"")</f>
        <v/>
      </c>
      <c r="D897" t="str">
        <f>IF(A897=1,TRIM(DATA!C898),"")</f>
        <v/>
      </c>
      <c r="E897" t="str">
        <f>IF(A897=1,TRIM(DATA!D898),"")</f>
        <v/>
      </c>
      <c r="F897" t="str">
        <f t="shared" si="123"/>
        <v/>
      </c>
      <c r="G897">
        <f>A897*N(DATA!E898)</f>
        <v>0</v>
      </c>
      <c r="H897">
        <f>A897*N(DATA!F898)</f>
        <v>0</v>
      </c>
      <c r="I897">
        <f>A897*N(DATA!G898)</f>
        <v>0</v>
      </c>
      <c r="J897">
        <f>A897*N(DATA!H898)</f>
        <v>0</v>
      </c>
      <c r="K897">
        <f t="shared" si="124"/>
        <v>0</v>
      </c>
      <c r="L897">
        <f t="shared" si="125"/>
        <v>0</v>
      </c>
      <c r="M897">
        <f t="shared" si="126"/>
        <v>0</v>
      </c>
      <c r="N897">
        <f t="shared" si="122"/>
        <v>0</v>
      </c>
      <c r="O897">
        <f t="shared" si="127"/>
        <v>0</v>
      </c>
      <c r="P897">
        <f t="shared" si="128"/>
        <v>0</v>
      </c>
      <c r="Q897">
        <f t="shared" si="129"/>
        <v>0</v>
      </c>
      <c r="R897" t="str">
        <f t="shared" si="130"/>
        <v/>
      </c>
    </row>
    <row r="898" spans="1:18" x14ac:dyDescent="0.35">
      <c r="A898">
        <f>IF(AND(DATA!A899&lt;&gt;"",TRIM(DATA!D899)&lt;&gt;""),1,0)</f>
        <v>0</v>
      </c>
      <c r="B898" t="str">
        <f>IF(A898=1,DATA!A899,"")</f>
        <v/>
      </c>
      <c r="C898" t="str">
        <f>IF(A898=1,TRIM(DATA!B899),"")</f>
        <v/>
      </c>
      <c r="D898" t="str">
        <f>IF(A898=1,TRIM(DATA!C899),"")</f>
        <v/>
      </c>
      <c r="E898" t="str">
        <f>IF(A898=1,TRIM(DATA!D899),"")</f>
        <v/>
      </c>
      <c r="F898" t="str">
        <f t="shared" si="123"/>
        <v/>
      </c>
      <c r="G898">
        <f>A898*N(DATA!E899)</f>
        <v>0</v>
      </c>
      <c r="H898">
        <f>A898*N(DATA!F899)</f>
        <v>0</v>
      </c>
      <c r="I898">
        <f>A898*N(DATA!G899)</f>
        <v>0</v>
      </c>
      <c r="J898">
        <f>A898*N(DATA!H899)</f>
        <v>0</v>
      </c>
      <c r="K898">
        <f t="shared" si="124"/>
        <v>0</v>
      </c>
      <c r="L898">
        <f t="shared" si="125"/>
        <v>0</v>
      </c>
      <c r="M898">
        <f t="shared" si="126"/>
        <v>0</v>
      </c>
      <c r="N898">
        <f t="shared" ref="N898:N961" si="131">A898*IF(F898="EVET",--prm_KKTC,1)*OR(prm_Duzey="Tümü",C898=prm_Duzey)*OR(prm_Fak="Tümü",D898=prm_Fak)*OR(prm_Prog="Tümü",E898=prm_Prog)</f>
        <v>0</v>
      </c>
      <c r="O898">
        <f t="shared" si="127"/>
        <v>0</v>
      </c>
      <c r="P898">
        <f t="shared" si="128"/>
        <v>0</v>
      </c>
      <c r="Q898">
        <f t="shared" si="129"/>
        <v>0</v>
      </c>
      <c r="R898" t="str">
        <f t="shared" si="130"/>
        <v/>
      </c>
    </row>
    <row r="899" spans="1:18" x14ac:dyDescent="0.35">
      <c r="A899">
        <f>IF(AND(DATA!A900&lt;&gt;"",TRIM(DATA!D900)&lt;&gt;""),1,0)</f>
        <v>0</v>
      </c>
      <c r="B899" t="str">
        <f>IF(A899=1,DATA!A900,"")</f>
        <v/>
      </c>
      <c r="C899" t="str">
        <f>IF(A899=1,TRIM(DATA!B900),"")</f>
        <v/>
      </c>
      <c r="D899" t="str">
        <f>IF(A899=1,TRIM(DATA!C900),"")</f>
        <v/>
      </c>
      <c r="E899" t="str">
        <f>IF(A899=1,TRIM(DATA!D900),"")</f>
        <v/>
      </c>
      <c r="F899" t="str">
        <f t="shared" ref="F899:F962" si="132">IF(A899=1,IF(ISNUMBER(SEARCH("KKTC Uyruklu",E899)),"EVET","HAYIR"),"")</f>
        <v/>
      </c>
      <c r="G899">
        <f>A899*N(DATA!E900)</f>
        <v>0</v>
      </c>
      <c r="H899">
        <f>A899*N(DATA!F900)</f>
        <v>0</v>
      </c>
      <c r="I899">
        <f>A899*N(DATA!G900)</f>
        <v>0</v>
      </c>
      <c r="J899">
        <f>A899*N(DATA!H900)</f>
        <v>0</v>
      </c>
      <c r="K899">
        <f t="shared" ref="K899:K962" si="133">G899+I899</f>
        <v>0</v>
      </c>
      <c r="L899">
        <f t="shared" ref="L899:L962" si="134">H899+J899</f>
        <v>0</v>
      </c>
      <c r="M899">
        <f t="shared" ref="M899:M962" si="135">MAX(0,K899-L899)</f>
        <v>0</v>
      </c>
      <c r="N899">
        <f t="shared" si="131"/>
        <v>0</v>
      </c>
      <c r="O899">
        <f t="shared" ref="O899:O962" si="136">N899*(K899&gt;0)*(L899&gt;=K899)</f>
        <v>0</v>
      </c>
      <c r="P899">
        <f t="shared" ref="P899:P962" si="137">N899*(K899&gt;0)*(L899=0)</f>
        <v>0</v>
      </c>
      <c r="Q899">
        <f t="shared" ref="Q899:Q962" si="138">N899*(F899="EVET")</f>
        <v>0</v>
      </c>
      <c r="R899" t="str">
        <f t="shared" ref="R899:R962" si="139">IF(D899="","",SUBSTITUTE(SUBSTITUTE(SUBSTITUTE(SUBSTITUTE(SUBSTITUTE(SUBSTITUTE(D899,"İKTİSADİ VE İDARİ BİLİMLER FAKÜLTESİ","İİBF"),"ORGANİZE SANAYİ BÖLGESİ","OSB"),"MESLEK YÜKSEKOKULU","MYO"),"UYGULAMALI BİLİMLER","UB"),"FAKÜLTESİ","FAK."),"YÜKSEKOKULU","YO"))</f>
        <v/>
      </c>
    </row>
    <row r="900" spans="1:18" x14ac:dyDescent="0.35">
      <c r="A900">
        <f>IF(AND(DATA!A901&lt;&gt;"",TRIM(DATA!D901)&lt;&gt;""),1,0)</f>
        <v>0</v>
      </c>
      <c r="B900" t="str">
        <f>IF(A900=1,DATA!A901,"")</f>
        <v/>
      </c>
      <c r="C900" t="str">
        <f>IF(A900=1,TRIM(DATA!B901),"")</f>
        <v/>
      </c>
      <c r="D900" t="str">
        <f>IF(A900=1,TRIM(DATA!C901),"")</f>
        <v/>
      </c>
      <c r="E900" t="str">
        <f>IF(A900=1,TRIM(DATA!D901),"")</f>
        <v/>
      </c>
      <c r="F900" t="str">
        <f t="shared" si="132"/>
        <v/>
      </c>
      <c r="G900">
        <f>A900*N(DATA!E901)</f>
        <v>0</v>
      </c>
      <c r="H900">
        <f>A900*N(DATA!F901)</f>
        <v>0</v>
      </c>
      <c r="I900">
        <f>A900*N(DATA!G901)</f>
        <v>0</v>
      </c>
      <c r="J900">
        <f>A900*N(DATA!H901)</f>
        <v>0</v>
      </c>
      <c r="K900">
        <f t="shared" si="133"/>
        <v>0</v>
      </c>
      <c r="L900">
        <f t="shared" si="134"/>
        <v>0</v>
      </c>
      <c r="M900">
        <f t="shared" si="135"/>
        <v>0</v>
      </c>
      <c r="N900">
        <f t="shared" si="131"/>
        <v>0</v>
      </c>
      <c r="O900">
        <f t="shared" si="136"/>
        <v>0</v>
      </c>
      <c r="P900">
        <f t="shared" si="137"/>
        <v>0</v>
      </c>
      <c r="Q900">
        <f t="shared" si="138"/>
        <v>0</v>
      </c>
      <c r="R900" t="str">
        <f t="shared" si="139"/>
        <v/>
      </c>
    </row>
    <row r="901" spans="1:18" x14ac:dyDescent="0.35">
      <c r="A901">
        <f>IF(AND(DATA!A902&lt;&gt;"",TRIM(DATA!D902)&lt;&gt;""),1,0)</f>
        <v>0</v>
      </c>
      <c r="B901" t="str">
        <f>IF(A901=1,DATA!A902,"")</f>
        <v/>
      </c>
      <c r="C901" t="str">
        <f>IF(A901=1,TRIM(DATA!B902),"")</f>
        <v/>
      </c>
      <c r="D901" t="str">
        <f>IF(A901=1,TRIM(DATA!C902),"")</f>
        <v/>
      </c>
      <c r="E901" t="str">
        <f>IF(A901=1,TRIM(DATA!D902),"")</f>
        <v/>
      </c>
      <c r="F901" t="str">
        <f t="shared" si="132"/>
        <v/>
      </c>
      <c r="G901">
        <f>A901*N(DATA!E902)</f>
        <v>0</v>
      </c>
      <c r="H901">
        <f>A901*N(DATA!F902)</f>
        <v>0</v>
      </c>
      <c r="I901">
        <f>A901*N(DATA!G902)</f>
        <v>0</v>
      </c>
      <c r="J901">
        <f>A901*N(DATA!H902)</f>
        <v>0</v>
      </c>
      <c r="K901">
        <f t="shared" si="133"/>
        <v>0</v>
      </c>
      <c r="L901">
        <f t="shared" si="134"/>
        <v>0</v>
      </c>
      <c r="M901">
        <f t="shared" si="135"/>
        <v>0</v>
      </c>
      <c r="N901">
        <f t="shared" si="131"/>
        <v>0</v>
      </c>
      <c r="O901">
        <f t="shared" si="136"/>
        <v>0</v>
      </c>
      <c r="P901">
        <f t="shared" si="137"/>
        <v>0</v>
      </c>
      <c r="Q901">
        <f t="shared" si="138"/>
        <v>0</v>
      </c>
      <c r="R901" t="str">
        <f t="shared" si="139"/>
        <v/>
      </c>
    </row>
    <row r="902" spans="1:18" x14ac:dyDescent="0.35">
      <c r="A902">
        <f>IF(AND(DATA!A903&lt;&gt;"",TRIM(DATA!D903)&lt;&gt;""),1,0)</f>
        <v>0</v>
      </c>
      <c r="B902" t="str">
        <f>IF(A902=1,DATA!A903,"")</f>
        <v/>
      </c>
      <c r="C902" t="str">
        <f>IF(A902=1,TRIM(DATA!B903),"")</f>
        <v/>
      </c>
      <c r="D902" t="str">
        <f>IF(A902=1,TRIM(DATA!C903),"")</f>
        <v/>
      </c>
      <c r="E902" t="str">
        <f>IF(A902=1,TRIM(DATA!D903),"")</f>
        <v/>
      </c>
      <c r="F902" t="str">
        <f t="shared" si="132"/>
        <v/>
      </c>
      <c r="G902">
        <f>A902*N(DATA!E903)</f>
        <v>0</v>
      </c>
      <c r="H902">
        <f>A902*N(DATA!F903)</f>
        <v>0</v>
      </c>
      <c r="I902">
        <f>A902*N(DATA!G903)</f>
        <v>0</v>
      </c>
      <c r="J902">
        <f>A902*N(DATA!H903)</f>
        <v>0</v>
      </c>
      <c r="K902">
        <f t="shared" si="133"/>
        <v>0</v>
      </c>
      <c r="L902">
        <f t="shared" si="134"/>
        <v>0</v>
      </c>
      <c r="M902">
        <f t="shared" si="135"/>
        <v>0</v>
      </c>
      <c r="N902">
        <f t="shared" si="131"/>
        <v>0</v>
      </c>
      <c r="O902">
        <f t="shared" si="136"/>
        <v>0</v>
      </c>
      <c r="P902">
        <f t="shared" si="137"/>
        <v>0</v>
      </c>
      <c r="Q902">
        <f t="shared" si="138"/>
        <v>0</v>
      </c>
      <c r="R902" t="str">
        <f t="shared" si="139"/>
        <v/>
      </c>
    </row>
    <row r="903" spans="1:18" x14ac:dyDescent="0.35">
      <c r="A903">
        <f>IF(AND(DATA!A904&lt;&gt;"",TRIM(DATA!D904)&lt;&gt;""),1,0)</f>
        <v>0</v>
      </c>
      <c r="B903" t="str">
        <f>IF(A903=1,DATA!A904,"")</f>
        <v/>
      </c>
      <c r="C903" t="str">
        <f>IF(A903=1,TRIM(DATA!B904),"")</f>
        <v/>
      </c>
      <c r="D903" t="str">
        <f>IF(A903=1,TRIM(DATA!C904),"")</f>
        <v/>
      </c>
      <c r="E903" t="str">
        <f>IF(A903=1,TRIM(DATA!D904),"")</f>
        <v/>
      </c>
      <c r="F903" t="str">
        <f t="shared" si="132"/>
        <v/>
      </c>
      <c r="G903">
        <f>A903*N(DATA!E904)</f>
        <v>0</v>
      </c>
      <c r="H903">
        <f>A903*N(DATA!F904)</f>
        <v>0</v>
      </c>
      <c r="I903">
        <f>A903*N(DATA!G904)</f>
        <v>0</v>
      </c>
      <c r="J903">
        <f>A903*N(DATA!H904)</f>
        <v>0</v>
      </c>
      <c r="K903">
        <f t="shared" si="133"/>
        <v>0</v>
      </c>
      <c r="L903">
        <f t="shared" si="134"/>
        <v>0</v>
      </c>
      <c r="M903">
        <f t="shared" si="135"/>
        <v>0</v>
      </c>
      <c r="N903">
        <f t="shared" si="131"/>
        <v>0</v>
      </c>
      <c r="O903">
        <f t="shared" si="136"/>
        <v>0</v>
      </c>
      <c r="P903">
        <f t="shared" si="137"/>
        <v>0</v>
      </c>
      <c r="Q903">
        <f t="shared" si="138"/>
        <v>0</v>
      </c>
      <c r="R903" t="str">
        <f t="shared" si="139"/>
        <v/>
      </c>
    </row>
    <row r="904" spans="1:18" x14ac:dyDescent="0.35">
      <c r="A904">
        <f>IF(AND(DATA!A905&lt;&gt;"",TRIM(DATA!D905)&lt;&gt;""),1,0)</f>
        <v>0</v>
      </c>
      <c r="B904" t="str">
        <f>IF(A904=1,DATA!A905,"")</f>
        <v/>
      </c>
      <c r="C904" t="str">
        <f>IF(A904=1,TRIM(DATA!B905),"")</f>
        <v/>
      </c>
      <c r="D904" t="str">
        <f>IF(A904=1,TRIM(DATA!C905),"")</f>
        <v/>
      </c>
      <c r="E904" t="str">
        <f>IF(A904=1,TRIM(DATA!D905),"")</f>
        <v/>
      </c>
      <c r="F904" t="str">
        <f t="shared" si="132"/>
        <v/>
      </c>
      <c r="G904">
        <f>A904*N(DATA!E905)</f>
        <v>0</v>
      </c>
      <c r="H904">
        <f>A904*N(DATA!F905)</f>
        <v>0</v>
      </c>
      <c r="I904">
        <f>A904*N(DATA!G905)</f>
        <v>0</v>
      </c>
      <c r="J904">
        <f>A904*N(DATA!H905)</f>
        <v>0</v>
      </c>
      <c r="K904">
        <f t="shared" si="133"/>
        <v>0</v>
      </c>
      <c r="L904">
        <f t="shared" si="134"/>
        <v>0</v>
      </c>
      <c r="M904">
        <f t="shared" si="135"/>
        <v>0</v>
      </c>
      <c r="N904">
        <f t="shared" si="131"/>
        <v>0</v>
      </c>
      <c r="O904">
        <f t="shared" si="136"/>
        <v>0</v>
      </c>
      <c r="P904">
        <f t="shared" si="137"/>
        <v>0</v>
      </c>
      <c r="Q904">
        <f t="shared" si="138"/>
        <v>0</v>
      </c>
      <c r="R904" t="str">
        <f t="shared" si="139"/>
        <v/>
      </c>
    </row>
    <row r="905" spans="1:18" x14ac:dyDescent="0.35">
      <c r="A905">
        <f>IF(AND(DATA!A906&lt;&gt;"",TRIM(DATA!D906)&lt;&gt;""),1,0)</f>
        <v>0</v>
      </c>
      <c r="B905" t="str">
        <f>IF(A905=1,DATA!A906,"")</f>
        <v/>
      </c>
      <c r="C905" t="str">
        <f>IF(A905=1,TRIM(DATA!B906),"")</f>
        <v/>
      </c>
      <c r="D905" t="str">
        <f>IF(A905=1,TRIM(DATA!C906),"")</f>
        <v/>
      </c>
      <c r="E905" t="str">
        <f>IF(A905=1,TRIM(DATA!D906),"")</f>
        <v/>
      </c>
      <c r="F905" t="str">
        <f t="shared" si="132"/>
        <v/>
      </c>
      <c r="G905">
        <f>A905*N(DATA!E906)</f>
        <v>0</v>
      </c>
      <c r="H905">
        <f>A905*N(DATA!F906)</f>
        <v>0</v>
      </c>
      <c r="I905">
        <f>A905*N(DATA!G906)</f>
        <v>0</v>
      </c>
      <c r="J905">
        <f>A905*N(DATA!H906)</f>
        <v>0</v>
      </c>
      <c r="K905">
        <f t="shared" si="133"/>
        <v>0</v>
      </c>
      <c r="L905">
        <f t="shared" si="134"/>
        <v>0</v>
      </c>
      <c r="M905">
        <f t="shared" si="135"/>
        <v>0</v>
      </c>
      <c r="N905">
        <f t="shared" si="131"/>
        <v>0</v>
      </c>
      <c r="O905">
        <f t="shared" si="136"/>
        <v>0</v>
      </c>
      <c r="P905">
        <f t="shared" si="137"/>
        <v>0</v>
      </c>
      <c r="Q905">
        <f t="shared" si="138"/>
        <v>0</v>
      </c>
      <c r="R905" t="str">
        <f t="shared" si="139"/>
        <v/>
      </c>
    </row>
    <row r="906" spans="1:18" x14ac:dyDescent="0.35">
      <c r="A906">
        <f>IF(AND(DATA!A907&lt;&gt;"",TRIM(DATA!D907)&lt;&gt;""),1,0)</f>
        <v>0</v>
      </c>
      <c r="B906" t="str">
        <f>IF(A906=1,DATA!A907,"")</f>
        <v/>
      </c>
      <c r="C906" t="str">
        <f>IF(A906=1,TRIM(DATA!B907),"")</f>
        <v/>
      </c>
      <c r="D906" t="str">
        <f>IF(A906=1,TRIM(DATA!C907),"")</f>
        <v/>
      </c>
      <c r="E906" t="str">
        <f>IF(A906=1,TRIM(DATA!D907),"")</f>
        <v/>
      </c>
      <c r="F906" t="str">
        <f t="shared" si="132"/>
        <v/>
      </c>
      <c r="G906">
        <f>A906*N(DATA!E907)</f>
        <v>0</v>
      </c>
      <c r="H906">
        <f>A906*N(DATA!F907)</f>
        <v>0</v>
      </c>
      <c r="I906">
        <f>A906*N(DATA!G907)</f>
        <v>0</v>
      </c>
      <c r="J906">
        <f>A906*N(DATA!H907)</f>
        <v>0</v>
      </c>
      <c r="K906">
        <f t="shared" si="133"/>
        <v>0</v>
      </c>
      <c r="L906">
        <f t="shared" si="134"/>
        <v>0</v>
      </c>
      <c r="M906">
        <f t="shared" si="135"/>
        <v>0</v>
      </c>
      <c r="N906">
        <f t="shared" si="131"/>
        <v>0</v>
      </c>
      <c r="O906">
        <f t="shared" si="136"/>
        <v>0</v>
      </c>
      <c r="P906">
        <f t="shared" si="137"/>
        <v>0</v>
      </c>
      <c r="Q906">
        <f t="shared" si="138"/>
        <v>0</v>
      </c>
      <c r="R906" t="str">
        <f t="shared" si="139"/>
        <v/>
      </c>
    </row>
    <row r="907" spans="1:18" x14ac:dyDescent="0.35">
      <c r="A907">
        <f>IF(AND(DATA!A908&lt;&gt;"",TRIM(DATA!D908)&lt;&gt;""),1,0)</f>
        <v>0</v>
      </c>
      <c r="B907" t="str">
        <f>IF(A907=1,DATA!A908,"")</f>
        <v/>
      </c>
      <c r="C907" t="str">
        <f>IF(A907=1,TRIM(DATA!B908),"")</f>
        <v/>
      </c>
      <c r="D907" t="str">
        <f>IF(A907=1,TRIM(DATA!C908),"")</f>
        <v/>
      </c>
      <c r="E907" t="str">
        <f>IF(A907=1,TRIM(DATA!D908),"")</f>
        <v/>
      </c>
      <c r="F907" t="str">
        <f t="shared" si="132"/>
        <v/>
      </c>
      <c r="G907">
        <f>A907*N(DATA!E908)</f>
        <v>0</v>
      </c>
      <c r="H907">
        <f>A907*N(DATA!F908)</f>
        <v>0</v>
      </c>
      <c r="I907">
        <f>A907*N(DATA!G908)</f>
        <v>0</v>
      </c>
      <c r="J907">
        <f>A907*N(DATA!H908)</f>
        <v>0</v>
      </c>
      <c r="K907">
        <f t="shared" si="133"/>
        <v>0</v>
      </c>
      <c r="L907">
        <f t="shared" si="134"/>
        <v>0</v>
      </c>
      <c r="M907">
        <f t="shared" si="135"/>
        <v>0</v>
      </c>
      <c r="N907">
        <f t="shared" si="131"/>
        <v>0</v>
      </c>
      <c r="O907">
        <f t="shared" si="136"/>
        <v>0</v>
      </c>
      <c r="P907">
        <f t="shared" si="137"/>
        <v>0</v>
      </c>
      <c r="Q907">
        <f t="shared" si="138"/>
        <v>0</v>
      </c>
      <c r="R907" t="str">
        <f t="shared" si="139"/>
        <v/>
      </c>
    </row>
    <row r="908" spans="1:18" x14ac:dyDescent="0.35">
      <c r="A908">
        <f>IF(AND(DATA!A909&lt;&gt;"",TRIM(DATA!D909)&lt;&gt;""),1,0)</f>
        <v>0</v>
      </c>
      <c r="B908" t="str">
        <f>IF(A908=1,DATA!A909,"")</f>
        <v/>
      </c>
      <c r="C908" t="str">
        <f>IF(A908=1,TRIM(DATA!B909),"")</f>
        <v/>
      </c>
      <c r="D908" t="str">
        <f>IF(A908=1,TRIM(DATA!C909),"")</f>
        <v/>
      </c>
      <c r="E908" t="str">
        <f>IF(A908=1,TRIM(DATA!D909),"")</f>
        <v/>
      </c>
      <c r="F908" t="str">
        <f t="shared" si="132"/>
        <v/>
      </c>
      <c r="G908">
        <f>A908*N(DATA!E909)</f>
        <v>0</v>
      </c>
      <c r="H908">
        <f>A908*N(DATA!F909)</f>
        <v>0</v>
      </c>
      <c r="I908">
        <f>A908*N(DATA!G909)</f>
        <v>0</v>
      </c>
      <c r="J908">
        <f>A908*N(DATA!H909)</f>
        <v>0</v>
      </c>
      <c r="K908">
        <f t="shared" si="133"/>
        <v>0</v>
      </c>
      <c r="L908">
        <f t="shared" si="134"/>
        <v>0</v>
      </c>
      <c r="M908">
        <f t="shared" si="135"/>
        <v>0</v>
      </c>
      <c r="N908">
        <f t="shared" si="131"/>
        <v>0</v>
      </c>
      <c r="O908">
        <f t="shared" si="136"/>
        <v>0</v>
      </c>
      <c r="P908">
        <f t="shared" si="137"/>
        <v>0</v>
      </c>
      <c r="Q908">
        <f t="shared" si="138"/>
        <v>0</v>
      </c>
      <c r="R908" t="str">
        <f t="shared" si="139"/>
        <v/>
      </c>
    </row>
    <row r="909" spans="1:18" x14ac:dyDescent="0.35">
      <c r="A909">
        <f>IF(AND(DATA!A910&lt;&gt;"",TRIM(DATA!D910)&lt;&gt;""),1,0)</f>
        <v>0</v>
      </c>
      <c r="B909" t="str">
        <f>IF(A909=1,DATA!A910,"")</f>
        <v/>
      </c>
      <c r="C909" t="str">
        <f>IF(A909=1,TRIM(DATA!B910),"")</f>
        <v/>
      </c>
      <c r="D909" t="str">
        <f>IF(A909=1,TRIM(DATA!C910),"")</f>
        <v/>
      </c>
      <c r="E909" t="str">
        <f>IF(A909=1,TRIM(DATA!D910),"")</f>
        <v/>
      </c>
      <c r="F909" t="str">
        <f t="shared" si="132"/>
        <v/>
      </c>
      <c r="G909">
        <f>A909*N(DATA!E910)</f>
        <v>0</v>
      </c>
      <c r="H909">
        <f>A909*N(DATA!F910)</f>
        <v>0</v>
      </c>
      <c r="I909">
        <f>A909*N(DATA!G910)</f>
        <v>0</v>
      </c>
      <c r="J909">
        <f>A909*N(DATA!H910)</f>
        <v>0</v>
      </c>
      <c r="K909">
        <f t="shared" si="133"/>
        <v>0</v>
      </c>
      <c r="L909">
        <f t="shared" si="134"/>
        <v>0</v>
      </c>
      <c r="M909">
        <f t="shared" si="135"/>
        <v>0</v>
      </c>
      <c r="N909">
        <f t="shared" si="131"/>
        <v>0</v>
      </c>
      <c r="O909">
        <f t="shared" si="136"/>
        <v>0</v>
      </c>
      <c r="P909">
        <f t="shared" si="137"/>
        <v>0</v>
      </c>
      <c r="Q909">
        <f t="shared" si="138"/>
        <v>0</v>
      </c>
      <c r="R909" t="str">
        <f t="shared" si="139"/>
        <v/>
      </c>
    </row>
    <row r="910" spans="1:18" x14ac:dyDescent="0.35">
      <c r="A910">
        <f>IF(AND(DATA!A911&lt;&gt;"",TRIM(DATA!D911)&lt;&gt;""),1,0)</f>
        <v>0</v>
      </c>
      <c r="B910" t="str">
        <f>IF(A910=1,DATA!A911,"")</f>
        <v/>
      </c>
      <c r="C910" t="str">
        <f>IF(A910=1,TRIM(DATA!B911),"")</f>
        <v/>
      </c>
      <c r="D910" t="str">
        <f>IF(A910=1,TRIM(DATA!C911),"")</f>
        <v/>
      </c>
      <c r="E910" t="str">
        <f>IF(A910=1,TRIM(DATA!D911),"")</f>
        <v/>
      </c>
      <c r="F910" t="str">
        <f t="shared" si="132"/>
        <v/>
      </c>
      <c r="G910">
        <f>A910*N(DATA!E911)</f>
        <v>0</v>
      </c>
      <c r="H910">
        <f>A910*N(DATA!F911)</f>
        <v>0</v>
      </c>
      <c r="I910">
        <f>A910*N(DATA!G911)</f>
        <v>0</v>
      </c>
      <c r="J910">
        <f>A910*N(DATA!H911)</f>
        <v>0</v>
      </c>
      <c r="K910">
        <f t="shared" si="133"/>
        <v>0</v>
      </c>
      <c r="L910">
        <f t="shared" si="134"/>
        <v>0</v>
      </c>
      <c r="M910">
        <f t="shared" si="135"/>
        <v>0</v>
      </c>
      <c r="N910">
        <f t="shared" si="131"/>
        <v>0</v>
      </c>
      <c r="O910">
        <f t="shared" si="136"/>
        <v>0</v>
      </c>
      <c r="P910">
        <f t="shared" si="137"/>
        <v>0</v>
      </c>
      <c r="Q910">
        <f t="shared" si="138"/>
        <v>0</v>
      </c>
      <c r="R910" t="str">
        <f t="shared" si="139"/>
        <v/>
      </c>
    </row>
    <row r="911" spans="1:18" x14ac:dyDescent="0.35">
      <c r="A911">
        <f>IF(AND(DATA!A912&lt;&gt;"",TRIM(DATA!D912)&lt;&gt;""),1,0)</f>
        <v>0</v>
      </c>
      <c r="B911" t="str">
        <f>IF(A911=1,DATA!A912,"")</f>
        <v/>
      </c>
      <c r="C911" t="str">
        <f>IF(A911=1,TRIM(DATA!B912),"")</f>
        <v/>
      </c>
      <c r="D911" t="str">
        <f>IF(A911=1,TRIM(DATA!C912),"")</f>
        <v/>
      </c>
      <c r="E911" t="str">
        <f>IF(A911=1,TRIM(DATA!D912),"")</f>
        <v/>
      </c>
      <c r="F911" t="str">
        <f t="shared" si="132"/>
        <v/>
      </c>
      <c r="G911">
        <f>A911*N(DATA!E912)</f>
        <v>0</v>
      </c>
      <c r="H911">
        <f>A911*N(DATA!F912)</f>
        <v>0</v>
      </c>
      <c r="I911">
        <f>A911*N(DATA!G912)</f>
        <v>0</v>
      </c>
      <c r="J911">
        <f>A911*N(DATA!H912)</f>
        <v>0</v>
      </c>
      <c r="K911">
        <f t="shared" si="133"/>
        <v>0</v>
      </c>
      <c r="L911">
        <f t="shared" si="134"/>
        <v>0</v>
      </c>
      <c r="M911">
        <f t="shared" si="135"/>
        <v>0</v>
      </c>
      <c r="N911">
        <f t="shared" si="131"/>
        <v>0</v>
      </c>
      <c r="O911">
        <f t="shared" si="136"/>
        <v>0</v>
      </c>
      <c r="P911">
        <f t="shared" si="137"/>
        <v>0</v>
      </c>
      <c r="Q911">
        <f t="shared" si="138"/>
        <v>0</v>
      </c>
      <c r="R911" t="str">
        <f t="shared" si="139"/>
        <v/>
      </c>
    </row>
    <row r="912" spans="1:18" x14ac:dyDescent="0.35">
      <c r="A912">
        <f>IF(AND(DATA!A913&lt;&gt;"",TRIM(DATA!D913)&lt;&gt;""),1,0)</f>
        <v>0</v>
      </c>
      <c r="B912" t="str">
        <f>IF(A912=1,DATA!A913,"")</f>
        <v/>
      </c>
      <c r="C912" t="str">
        <f>IF(A912=1,TRIM(DATA!B913),"")</f>
        <v/>
      </c>
      <c r="D912" t="str">
        <f>IF(A912=1,TRIM(DATA!C913),"")</f>
        <v/>
      </c>
      <c r="E912" t="str">
        <f>IF(A912=1,TRIM(DATA!D913),"")</f>
        <v/>
      </c>
      <c r="F912" t="str">
        <f t="shared" si="132"/>
        <v/>
      </c>
      <c r="G912">
        <f>A912*N(DATA!E913)</f>
        <v>0</v>
      </c>
      <c r="H912">
        <f>A912*N(DATA!F913)</f>
        <v>0</v>
      </c>
      <c r="I912">
        <f>A912*N(DATA!G913)</f>
        <v>0</v>
      </c>
      <c r="J912">
        <f>A912*N(DATA!H913)</f>
        <v>0</v>
      </c>
      <c r="K912">
        <f t="shared" si="133"/>
        <v>0</v>
      </c>
      <c r="L912">
        <f t="shared" si="134"/>
        <v>0</v>
      </c>
      <c r="M912">
        <f t="shared" si="135"/>
        <v>0</v>
      </c>
      <c r="N912">
        <f t="shared" si="131"/>
        <v>0</v>
      </c>
      <c r="O912">
        <f t="shared" si="136"/>
        <v>0</v>
      </c>
      <c r="P912">
        <f t="shared" si="137"/>
        <v>0</v>
      </c>
      <c r="Q912">
        <f t="shared" si="138"/>
        <v>0</v>
      </c>
      <c r="R912" t="str">
        <f t="shared" si="139"/>
        <v/>
      </c>
    </row>
    <row r="913" spans="1:18" x14ac:dyDescent="0.35">
      <c r="A913">
        <f>IF(AND(DATA!A914&lt;&gt;"",TRIM(DATA!D914)&lt;&gt;""),1,0)</f>
        <v>0</v>
      </c>
      <c r="B913" t="str">
        <f>IF(A913=1,DATA!A914,"")</f>
        <v/>
      </c>
      <c r="C913" t="str">
        <f>IF(A913=1,TRIM(DATA!B914),"")</f>
        <v/>
      </c>
      <c r="D913" t="str">
        <f>IF(A913=1,TRIM(DATA!C914),"")</f>
        <v/>
      </c>
      <c r="E913" t="str">
        <f>IF(A913=1,TRIM(DATA!D914),"")</f>
        <v/>
      </c>
      <c r="F913" t="str">
        <f t="shared" si="132"/>
        <v/>
      </c>
      <c r="G913">
        <f>A913*N(DATA!E914)</f>
        <v>0</v>
      </c>
      <c r="H913">
        <f>A913*N(DATA!F914)</f>
        <v>0</v>
      </c>
      <c r="I913">
        <f>A913*N(DATA!G914)</f>
        <v>0</v>
      </c>
      <c r="J913">
        <f>A913*N(DATA!H914)</f>
        <v>0</v>
      </c>
      <c r="K913">
        <f t="shared" si="133"/>
        <v>0</v>
      </c>
      <c r="L913">
        <f t="shared" si="134"/>
        <v>0</v>
      </c>
      <c r="M913">
        <f t="shared" si="135"/>
        <v>0</v>
      </c>
      <c r="N913">
        <f t="shared" si="131"/>
        <v>0</v>
      </c>
      <c r="O913">
        <f t="shared" si="136"/>
        <v>0</v>
      </c>
      <c r="P913">
        <f t="shared" si="137"/>
        <v>0</v>
      </c>
      <c r="Q913">
        <f t="shared" si="138"/>
        <v>0</v>
      </c>
      <c r="R913" t="str">
        <f t="shared" si="139"/>
        <v/>
      </c>
    </row>
    <row r="914" spans="1:18" x14ac:dyDescent="0.35">
      <c r="A914">
        <f>IF(AND(DATA!A915&lt;&gt;"",TRIM(DATA!D915)&lt;&gt;""),1,0)</f>
        <v>0</v>
      </c>
      <c r="B914" t="str">
        <f>IF(A914=1,DATA!A915,"")</f>
        <v/>
      </c>
      <c r="C914" t="str">
        <f>IF(A914=1,TRIM(DATA!B915),"")</f>
        <v/>
      </c>
      <c r="D914" t="str">
        <f>IF(A914=1,TRIM(DATA!C915),"")</f>
        <v/>
      </c>
      <c r="E914" t="str">
        <f>IF(A914=1,TRIM(DATA!D915),"")</f>
        <v/>
      </c>
      <c r="F914" t="str">
        <f t="shared" si="132"/>
        <v/>
      </c>
      <c r="G914">
        <f>A914*N(DATA!E915)</f>
        <v>0</v>
      </c>
      <c r="H914">
        <f>A914*N(DATA!F915)</f>
        <v>0</v>
      </c>
      <c r="I914">
        <f>A914*N(DATA!G915)</f>
        <v>0</v>
      </c>
      <c r="J914">
        <f>A914*N(DATA!H915)</f>
        <v>0</v>
      </c>
      <c r="K914">
        <f t="shared" si="133"/>
        <v>0</v>
      </c>
      <c r="L914">
        <f t="shared" si="134"/>
        <v>0</v>
      </c>
      <c r="M914">
        <f t="shared" si="135"/>
        <v>0</v>
      </c>
      <c r="N914">
        <f t="shared" si="131"/>
        <v>0</v>
      </c>
      <c r="O914">
        <f t="shared" si="136"/>
        <v>0</v>
      </c>
      <c r="P914">
        <f t="shared" si="137"/>
        <v>0</v>
      </c>
      <c r="Q914">
        <f t="shared" si="138"/>
        <v>0</v>
      </c>
      <c r="R914" t="str">
        <f t="shared" si="139"/>
        <v/>
      </c>
    </row>
    <row r="915" spans="1:18" x14ac:dyDescent="0.35">
      <c r="A915">
        <f>IF(AND(DATA!A916&lt;&gt;"",TRIM(DATA!D916)&lt;&gt;""),1,0)</f>
        <v>0</v>
      </c>
      <c r="B915" t="str">
        <f>IF(A915=1,DATA!A916,"")</f>
        <v/>
      </c>
      <c r="C915" t="str">
        <f>IF(A915=1,TRIM(DATA!B916),"")</f>
        <v/>
      </c>
      <c r="D915" t="str">
        <f>IF(A915=1,TRIM(DATA!C916),"")</f>
        <v/>
      </c>
      <c r="E915" t="str">
        <f>IF(A915=1,TRIM(DATA!D916),"")</f>
        <v/>
      </c>
      <c r="F915" t="str">
        <f t="shared" si="132"/>
        <v/>
      </c>
      <c r="G915">
        <f>A915*N(DATA!E916)</f>
        <v>0</v>
      </c>
      <c r="H915">
        <f>A915*N(DATA!F916)</f>
        <v>0</v>
      </c>
      <c r="I915">
        <f>A915*N(DATA!G916)</f>
        <v>0</v>
      </c>
      <c r="J915">
        <f>A915*N(DATA!H916)</f>
        <v>0</v>
      </c>
      <c r="K915">
        <f t="shared" si="133"/>
        <v>0</v>
      </c>
      <c r="L915">
        <f t="shared" si="134"/>
        <v>0</v>
      </c>
      <c r="M915">
        <f t="shared" si="135"/>
        <v>0</v>
      </c>
      <c r="N915">
        <f t="shared" si="131"/>
        <v>0</v>
      </c>
      <c r="O915">
        <f t="shared" si="136"/>
        <v>0</v>
      </c>
      <c r="P915">
        <f t="shared" si="137"/>
        <v>0</v>
      </c>
      <c r="Q915">
        <f t="shared" si="138"/>
        <v>0</v>
      </c>
      <c r="R915" t="str">
        <f t="shared" si="139"/>
        <v/>
      </c>
    </row>
    <row r="916" spans="1:18" x14ac:dyDescent="0.35">
      <c r="A916">
        <f>IF(AND(DATA!A917&lt;&gt;"",TRIM(DATA!D917)&lt;&gt;""),1,0)</f>
        <v>0</v>
      </c>
      <c r="B916" t="str">
        <f>IF(A916=1,DATA!A917,"")</f>
        <v/>
      </c>
      <c r="C916" t="str">
        <f>IF(A916=1,TRIM(DATA!B917),"")</f>
        <v/>
      </c>
      <c r="D916" t="str">
        <f>IF(A916=1,TRIM(DATA!C917),"")</f>
        <v/>
      </c>
      <c r="E916" t="str">
        <f>IF(A916=1,TRIM(DATA!D917),"")</f>
        <v/>
      </c>
      <c r="F916" t="str">
        <f t="shared" si="132"/>
        <v/>
      </c>
      <c r="G916">
        <f>A916*N(DATA!E917)</f>
        <v>0</v>
      </c>
      <c r="H916">
        <f>A916*N(DATA!F917)</f>
        <v>0</v>
      </c>
      <c r="I916">
        <f>A916*N(DATA!G917)</f>
        <v>0</v>
      </c>
      <c r="J916">
        <f>A916*N(DATA!H917)</f>
        <v>0</v>
      </c>
      <c r="K916">
        <f t="shared" si="133"/>
        <v>0</v>
      </c>
      <c r="L916">
        <f t="shared" si="134"/>
        <v>0</v>
      </c>
      <c r="M916">
        <f t="shared" si="135"/>
        <v>0</v>
      </c>
      <c r="N916">
        <f t="shared" si="131"/>
        <v>0</v>
      </c>
      <c r="O916">
        <f t="shared" si="136"/>
        <v>0</v>
      </c>
      <c r="P916">
        <f t="shared" si="137"/>
        <v>0</v>
      </c>
      <c r="Q916">
        <f t="shared" si="138"/>
        <v>0</v>
      </c>
      <c r="R916" t="str">
        <f t="shared" si="139"/>
        <v/>
      </c>
    </row>
    <row r="917" spans="1:18" x14ac:dyDescent="0.35">
      <c r="A917">
        <f>IF(AND(DATA!A918&lt;&gt;"",TRIM(DATA!D918)&lt;&gt;""),1,0)</f>
        <v>0</v>
      </c>
      <c r="B917" t="str">
        <f>IF(A917=1,DATA!A918,"")</f>
        <v/>
      </c>
      <c r="C917" t="str">
        <f>IF(A917=1,TRIM(DATA!B918),"")</f>
        <v/>
      </c>
      <c r="D917" t="str">
        <f>IF(A917=1,TRIM(DATA!C918),"")</f>
        <v/>
      </c>
      <c r="E917" t="str">
        <f>IF(A917=1,TRIM(DATA!D918),"")</f>
        <v/>
      </c>
      <c r="F917" t="str">
        <f t="shared" si="132"/>
        <v/>
      </c>
      <c r="G917">
        <f>A917*N(DATA!E918)</f>
        <v>0</v>
      </c>
      <c r="H917">
        <f>A917*N(DATA!F918)</f>
        <v>0</v>
      </c>
      <c r="I917">
        <f>A917*N(DATA!G918)</f>
        <v>0</v>
      </c>
      <c r="J917">
        <f>A917*N(DATA!H918)</f>
        <v>0</v>
      </c>
      <c r="K917">
        <f t="shared" si="133"/>
        <v>0</v>
      </c>
      <c r="L917">
        <f t="shared" si="134"/>
        <v>0</v>
      </c>
      <c r="M917">
        <f t="shared" si="135"/>
        <v>0</v>
      </c>
      <c r="N917">
        <f t="shared" si="131"/>
        <v>0</v>
      </c>
      <c r="O917">
        <f t="shared" si="136"/>
        <v>0</v>
      </c>
      <c r="P917">
        <f t="shared" si="137"/>
        <v>0</v>
      </c>
      <c r="Q917">
        <f t="shared" si="138"/>
        <v>0</v>
      </c>
      <c r="R917" t="str">
        <f t="shared" si="139"/>
        <v/>
      </c>
    </row>
    <row r="918" spans="1:18" x14ac:dyDescent="0.35">
      <c r="A918">
        <f>IF(AND(DATA!A919&lt;&gt;"",TRIM(DATA!D919)&lt;&gt;""),1,0)</f>
        <v>0</v>
      </c>
      <c r="B918" t="str">
        <f>IF(A918=1,DATA!A919,"")</f>
        <v/>
      </c>
      <c r="C918" t="str">
        <f>IF(A918=1,TRIM(DATA!B919),"")</f>
        <v/>
      </c>
      <c r="D918" t="str">
        <f>IF(A918=1,TRIM(DATA!C919),"")</f>
        <v/>
      </c>
      <c r="E918" t="str">
        <f>IF(A918=1,TRIM(DATA!D919),"")</f>
        <v/>
      </c>
      <c r="F918" t="str">
        <f t="shared" si="132"/>
        <v/>
      </c>
      <c r="G918">
        <f>A918*N(DATA!E919)</f>
        <v>0</v>
      </c>
      <c r="H918">
        <f>A918*N(DATA!F919)</f>
        <v>0</v>
      </c>
      <c r="I918">
        <f>A918*N(DATA!G919)</f>
        <v>0</v>
      </c>
      <c r="J918">
        <f>A918*N(DATA!H919)</f>
        <v>0</v>
      </c>
      <c r="K918">
        <f t="shared" si="133"/>
        <v>0</v>
      </c>
      <c r="L918">
        <f t="shared" si="134"/>
        <v>0</v>
      </c>
      <c r="M918">
        <f t="shared" si="135"/>
        <v>0</v>
      </c>
      <c r="N918">
        <f t="shared" si="131"/>
        <v>0</v>
      </c>
      <c r="O918">
        <f t="shared" si="136"/>
        <v>0</v>
      </c>
      <c r="P918">
        <f t="shared" si="137"/>
        <v>0</v>
      </c>
      <c r="Q918">
        <f t="shared" si="138"/>
        <v>0</v>
      </c>
      <c r="R918" t="str">
        <f t="shared" si="139"/>
        <v/>
      </c>
    </row>
    <row r="919" spans="1:18" x14ac:dyDescent="0.35">
      <c r="A919">
        <f>IF(AND(DATA!A920&lt;&gt;"",TRIM(DATA!D920)&lt;&gt;""),1,0)</f>
        <v>0</v>
      </c>
      <c r="B919" t="str">
        <f>IF(A919=1,DATA!A920,"")</f>
        <v/>
      </c>
      <c r="C919" t="str">
        <f>IF(A919=1,TRIM(DATA!B920),"")</f>
        <v/>
      </c>
      <c r="D919" t="str">
        <f>IF(A919=1,TRIM(DATA!C920),"")</f>
        <v/>
      </c>
      <c r="E919" t="str">
        <f>IF(A919=1,TRIM(DATA!D920),"")</f>
        <v/>
      </c>
      <c r="F919" t="str">
        <f t="shared" si="132"/>
        <v/>
      </c>
      <c r="G919">
        <f>A919*N(DATA!E920)</f>
        <v>0</v>
      </c>
      <c r="H919">
        <f>A919*N(DATA!F920)</f>
        <v>0</v>
      </c>
      <c r="I919">
        <f>A919*N(DATA!G920)</f>
        <v>0</v>
      </c>
      <c r="J919">
        <f>A919*N(DATA!H920)</f>
        <v>0</v>
      </c>
      <c r="K919">
        <f t="shared" si="133"/>
        <v>0</v>
      </c>
      <c r="L919">
        <f t="shared" si="134"/>
        <v>0</v>
      </c>
      <c r="M919">
        <f t="shared" si="135"/>
        <v>0</v>
      </c>
      <c r="N919">
        <f t="shared" si="131"/>
        <v>0</v>
      </c>
      <c r="O919">
        <f t="shared" si="136"/>
        <v>0</v>
      </c>
      <c r="P919">
        <f t="shared" si="137"/>
        <v>0</v>
      </c>
      <c r="Q919">
        <f t="shared" si="138"/>
        <v>0</v>
      </c>
      <c r="R919" t="str">
        <f t="shared" si="139"/>
        <v/>
      </c>
    </row>
    <row r="920" spans="1:18" x14ac:dyDescent="0.35">
      <c r="A920">
        <f>IF(AND(DATA!A921&lt;&gt;"",TRIM(DATA!D921)&lt;&gt;""),1,0)</f>
        <v>0</v>
      </c>
      <c r="B920" t="str">
        <f>IF(A920=1,DATA!A921,"")</f>
        <v/>
      </c>
      <c r="C920" t="str">
        <f>IF(A920=1,TRIM(DATA!B921),"")</f>
        <v/>
      </c>
      <c r="D920" t="str">
        <f>IF(A920=1,TRIM(DATA!C921),"")</f>
        <v/>
      </c>
      <c r="E920" t="str">
        <f>IF(A920=1,TRIM(DATA!D921),"")</f>
        <v/>
      </c>
      <c r="F920" t="str">
        <f t="shared" si="132"/>
        <v/>
      </c>
      <c r="G920">
        <f>A920*N(DATA!E921)</f>
        <v>0</v>
      </c>
      <c r="H920">
        <f>A920*N(DATA!F921)</f>
        <v>0</v>
      </c>
      <c r="I920">
        <f>A920*N(DATA!G921)</f>
        <v>0</v>
      </c>
      <c r="J920">
        <f>A920*N(DATA!H921)</f>
        <v>0</v>
      </c>
      <c r="K920">
        <f t="shared" si="133"/>
        <v>0</v>
      </c>
      <c r="L920">
        <f t="shared" si="134"/>
        <v>0</v>
      </c>
      <c r="M920">
        <f t="shared" si="135"/>
        <v>0</v>
      </c>
      <c r="N920">
        <f t="shared" si="131"/>
        <v>0</v>
      </c>
      <c r="O920">
        <f t="shared" si="136"/>
        <v>0</v>
      </c>
      <c r="P920">
        <f t="shared" si="137"/>
        <v>0</v>
      </c>
      <c r="Q920">
        <f t="shared" si="138"/>
        <v>0</v>
      </c>
      <c r="R920" t="str">
        <f t="shared" si="139"/>
        <v/>
      </c>
    </row>
    <row r="921" spans="1:18" x14ac:dyDescent="0.35">
      <c r="A921">
        <f>IF(AND(DATA!A922&lt;&gt;"",TRIM(DATA!D922)&lt;&gt;""),1,0)</f>
        <v>0</v>
      </c>
      <c r="B921" t="str">
        <f>IF(A921=1,DATA!A922,"")</f>
        <v/>
      </c>
      <c r="C921" t="str">
        <f>IF(A921=1,TRIM(DATA!B922),"")</f>
        <v/>
      </c>
      <c r="D921" t="str">
        <f>IF(A921=1,TRIM(DATA!C922),"")</f>
        <v/>
      </c>
      <c r="E921" t="str">
        <f>IF(A921=1,TRIM(DATA!D922),"")</f>
        <v/>
      </c>
      <c r="F921" t="str">
        <f t="shared" si="132"/>
        <v/>
      </c>
      <c r="G921">
        <f>A921*N(DATA!E922)</f>
        <v>0</v>
      </c>
      <c r="H921">
        <f>A921*N(DATA!F922)</f>
        <v>0</v>
      </c>
      <c r="I921">
        <f>A921*N(DATA!G922)</f>
        <v>0</v>
      </c>
      <c r="J921">
        <f>A921*N(DATA!H922)</f>
        <v>0</v>
      </c>
      <c r="K921">
        <f t="shared" si="133"/>
        <v>0</v>
      </c>
      <c r="L921">
        <f t="shared" si="134"/>
        <v>0</v>
      </c>
      <c r="M921">
        <f t="shared" si="135"/>
        <v>0</v>
      </c>
      <c r="N921">
        <f t="shared" si="131"/>
        <v>0</v>
      </c>
      <c r="O921">
        <f t="shared" si="136"/>
        <v>0</v>
      </c>
      <c r="P921">
        <f t="shared" si="137"/>
        <v>0</v>
      </c>
      <c r="Q921">
        <f t="shared" si="138"/>
        <v>0</v>
      </c>
      <c r="R921" t="str">
        <f t="shared" si="139"/>
        <v/>
      </c>
    </row>
    <row r="922" spans="1:18" x14ac:dyDescent="0.35">
      <c r="A922">
        <f>IF(AND(DATA!A923&lt;&gt;"",TRIM(DATA!D923)&lt;&gt;""),1,0)</f>
        <v>0</v>
      </c>
      <c r="B922" t="str">
        <f>IF(A922=1,DATA!A923,"")</f>
        <v/>
      </c>
      <c r="C922" t="str">
        <f>IF(A922=1,TRIM(DATA!B923),"")</f>
        <v/>
      </c>
      <c r="D922" t="str">
        <f>IF(A922=1,TRIM(DATA!C923),"")</f>
        <v/>
      </c>
      <c r="E922" t="str">
        <f>IF(A922=1,TRIM(DATA!D923),"")</f>
        <v/>
      </c>
      <c r="F922" t="str">
        <f t="shared" si="132"/>
        <v/>
      </c>
      <c r="G922">
        <f>A922*N(DATA!E923)</f>
        <v>0</v>
      </c>
      <c r="H922">
        <f>A922*N(DATA!F923)</f>
        <v>0</v>
      </c>
      <c r="I922">
        <f>A922*N(DATA!G923)</f>
        <v>0</v>
      </c>
      <c r="J922">
        <f>A922*N(DATA!H923)</f>
        <v>0</v>
      </c>
      <c r="K922">
        <f t="shared" si="133"/>
        <v>0</v>
      </c>
      <c r="L922">
        <f t="shared" si="134"/>
        <v>0</v>
      </c>
      <c r="M922">
        <f t="shared" si="135"/>
        <v>0</v>
      </c>
      <c r="N922">
        <f t="shared" si="131"/>
        <v>0</v>
      </c>
      <c r="O922">
        <f t="shared" si="136"/>
        <v>0</v>
      </c>
      <c r="P922">
        <f t="shared" si="137"/>
        <v>0</v>
      </c>
      <c r="Q922">
        <f t="shared" si="138"/>
        <v>0</v>
      </c>
      <c r="R922" t="str">
        <f t="shared" si="139"/>
        <v/>
      </c>
    </row>
    <row r="923" spans="1:18" x14ac:dyDescent="0.35">
      <c r="A923">
        <f>IF(AND(DATA!A924&lt;&gt;"",TRIM(DATA!D924)&lt;&gt;""),1,0)</f>
        <v>0</v>
      </c>
      <c r="B923" t="str">
        <f>IF(A923=1,DATA!A924,"")</f>
        <v/>
      </c>
      <c r="C923" t="str">
        <f>IF(A923=1,TRIM(DATA!B924),"")</f>
        <v/>
      </c>
      <c r="D923" t="str">
        <f>IF(A923=1,TRIM(DATA!C924),"")</f>
        <v/>
      </c>
      <c r="E923" t="str">
        <f>IF(A923=1,TRIM(DATA!D924),"")</f>
        <v/>
      </c>
      <c r="F923" t="str">
        <f t="shared" si="132"/>
        <v/>
      </c>
      <c r="G923">
        <f>A923*N(DATA!E924)</f>
        <v>0</v>
      </c>
      <c r="H923">
        <f>A923*N(DATA!F924)</f>
        <v>0</v>
      </c>
      <c r="I923">
        <f>A923*N(DATA!G924)</f>
        <v>0</v>
      </c>
      <c r="J923">
        <f>A923*N(DATA!H924)</f>
        <v>0</v>
      </c>
      <c r="K923">
        <f t="shared" si="133"/>
        <v>0</v>
      </c>
      <c r="L923">
        <f t="shared" si="134"/>
        <v>0</v>
      </c>
      <c r="M923">
        <f t="shared" si="135"/>
        <v>0</v>
      </c>
      <c r="N923">
        <f t="shared" si="131"/>
        <v>0</v>
      </c>
      <c r="O923">
        <f t="shared" si="136"/>
        <v>0</v>
      </c>
      <c r="P923">
        <f t="shared" si="137"/>
        <v>0</v>
      </c>
      <c r="Q923">
        <f t="shared" si="138"/>
        <v>0</v>
      </c>
      <c r="R923" t="str">
        <f t="shared" si="139"/>
        <v/>
      </c>
    </row>
    <row r="924" spans="1:18" x14ac:dyDescent="0.35">
      <c r="A924">
        <f>IF(AND(DATA!A925&lt;&gt;"",TRIM(DATA!D925)&lt;&gt;""),1,0)</f>
        <v>0</v>
      </c>
      <c r="B924" t="str">
        <f>IF(A924=1,DATA!A925,"")</f>
        <v/>
      </c>
      <c r="C924" t="str">
        <f>IF(A924=1,TRIM(DATA!B925),"")</f>
        <v/>
      </c>
      <c r="D924" t="str">
        <f>IF(A924=1,TRIM(DATA!C925),"")</f>
        <v/>
      </c>
      <c r="E924" t="str">
        <f>IF(A924=1,TRIM(DATA!D925),"")</f>
        <v/>
      </c>
      <c r="F924" t="str">
        <f t="shared" si="132"/>
        <v/>
      </c>
      <c r="G924">
        <f>A924*N(DATA!E925)</f>
        <v>0</v>
      </c>
      <c r="H924">
        <f>A924*N(DATA!F925)</f>
        <v>0</v>
      </c>
      <c r="I924">
        <f>A924*N(DATA!G925)</f>
        <v>0</v>
      </c>
      <c r="J924">
        <f>A924*N(DATA!H925)</f>
        <v>0</v>
      </c>
      <c r="K924">
        <f t="shared" si="133"/>
        <v>0</v>
      </c>
      <c r="L924">
        <f t="shared" si="134"/>
        <v>0</v>
      </c>
      <c r="M924">
        <f t="shared" si="135"/>
        <v>0</v>
      </c>
      <c r="N924">
        <f t="shared" si="131"/>
        <v>0</v>
      </c>
      <c r="O924">
        <f t="shared" si="136"/>
        <v>0</v>
      </c>
      <c r="P924">
        <f t="shared" si="137"/>
        <v>0</v>
      </c>
      <c r="Q924">
        <f t="shared" si="138"/>
        <v>0</v>
      </c>
      <c r="R924" t="str">
        <f t="shared" si="139"/>
        <v/>
      </c>
    </row>
    <row r="925" spans="1:18" x14ac:dyDescent="0.35">
      <c r="A925">
        <f>IF(AND(DATA!A926&lt;&gt;"",TRIM(DATA!D926)&lt;&gt;""),1,0)</f>
        <v>0</v>
      </c>
      <c r="B925" t="str">
        <f>IF(A925=1,DATA!A926,"")</f>
        <v/>
      </c>
      <c r="C925" t="str">
        <f>IF(A925=1,TRIM(DATA!B926),"")</f>
        <v/>
      </c>
      <c r="D925" t="str">
        <f>IF(A925=1,TRIM(DATA!C926),"")</f>
        <v/>
      </c>
      <c r="E925" t="str">
        <f>IF(A925=1,TRIM(DATA!D926),"")</f>
        <v/>
      </c>
      <c r="F925" t="str">
        <f t="shared" si="132"/>
        <v/>
      </c>
      <c r="G925">
        <f>A925*N(DATA!E926)</f>
        <v>0</v>
      </c>
      <c r="H925">
        <f>A925*N(DATA!F926)</f>
        <v>0</v>
      </c>
      <c r="I925">
        <f>A925*N(DATA!G926)</f>
        <v>0</v>
      </c>
      <c r="J925">
        <f>A925*N(DATA!H926)</f>
        <v>0</v>
      </c>
      <c r="K925">
        <f t="shared" si="133"/>
        <v>0</v>
      </c>
      <c r="L925">
        <f t="shared" si="134"/>
        <v>0</v>
      </c>
      <c r="M925">
        <f t="shared" si="135"/>
        <v>0</v>
      </c>
      <c r="N925">
        <f t="shared" si="131"/>
        <v>0</v>
      </c>
      <c r="O925">
        <f t="shared" si="136"/>
        <v>0</v>
      </c>
      <c r="P925">
        <f t="shared" si="137"/>
        <v>0</v>
      </c>
      <c r="Q925">
        <f t="shared" si="138"/>
        <v>0</v>
      </c>
      <c r="R925" t="str">
        <f t="shared" si="139"/>
        <v/>
      </c>
    </row>
    <row r="926" spans="1:18" x14ac:dyDescent="0.35">
      <c r="A926">
        <f>IF(AND(DATA!A927&lt;&gt;"",TRIM(DATA!D927)&lt;&gt;""),1,0)</f>
        <v>0</v>
      </c>
      <c r="B926" t="str">
        <f>IF(A926=1,DATA!A927,"")</f>
        <v/>
      </c>
      <c r="C926" t="str">
        <f>IF(A926=1,TRIM(DATA!B927),"")</f>
        <v/>
      </c>
      <c r="D926" t="str">
        <f>IF(A926=1,TRIM(DATA!C927),"")</f>
        <v/>
      </c>
      <c r="E926" t="str">
        <f>IF(A926=1,TRIM(DATA!D927),"")</f>
        <v/>
      </c>
      <c r="F926" t="str">
        <f t="shared" si="132"/>
        <v/>
      </c>
      <c r="G926">
        <f>A926*N(DATA!E927)</f>
        <v>0</v>
      </c>
      <c r="H926">
        <f>A926*N(DATA!F927)</f>
        <v>0</v>
      </c>
      <c r="I926">
        <f>A926*N(DATA!G927)</f>
        <v>0</v>
      </c>
      <c r="J926">
        <f>A926*N(DATA!H927)</f>
        <v>0</v>
      </c>
      <c r="K926">
        <f t="shared" si="133"/>
        <v>0</v>
      </c>
      <c r="L926">
        <f t="shared" si="134"/>
        <v>0</v>
      </c>
      <c r="M926">
        <f t="shared" si="135"/>
        <v>0</v>
      </c>
      <c r="N926">
        <f t="shared" si="131"/>
        <v>0</v>
      </c>
      <c r="O926">
        <f t="shared" si="136"/>
        <v>0</v>
      </c>
      <c r="P926">
        <f t="shared" si="137"/>
        <v>0</v>
      </c>
      <c r="Q926">
        <f t="shared" si="138"/>
        <v>0</v>
      </c>
      <c r="R926" t="str">
        <f t="shared" si="139"/>
        <v/>
      </c>
    </row>
    <row r="927" spans="1:18" x14ac:dyDescent="0.35">
      <c r="A927">
        <f>IF(AND(DATA!A928&lt;&gt;"",TRIM(DATA!D928)&lt;&gt;""),1,0)</f>
        <v>0</v>
      </c>
      <c r="B927" t="str">
        <f>IF(A927=1,DATA!A928,"")</f>
        <v/>
      </c>
      <c r="C927" t="str">
        <f>IF(A927=1,TRIM(DATA!B928),"")</f>
        <v/>
      </c>
      <c r="D927" t="str">
        <f>IF(A927=1,TRIM(DATA!C928),"")</f>
        <v/>
      </c>
      <c r="E927" t="str">
        <f>IF(A927=1,TRIM(DATA!D928),"")</f>
        <v/>
      </c>
      <c r="F927" t="str">
        <f t="shared" si="132"/>
        <v/>
      </c>
      <c r="G927">
        <f>A927*N(DATA!E928)</f>
        <v>0</v>
      </c>
      <c r="H927">
        <f>A927*N(DATA!F928)</f>
        <v>0</v>
      </c>
      <c r="I927">
        <f>A927*N(DATA!G928)</f>
        <v>0</v>
      </c>
      <c r="J927">
        <f>A927*N(DATA!H928)</f>
        <v>0</v>
      </c>
      <c r="K927">
        <f t="shared" si="133"/>
        <v>0</v>
      </c>
      <c r="L927">
        <f t="shared" si="134"/>
        <v>0</v>
      </c>
      <c r="M927">
        <f t="shared" si="135"/>
        <v>0</v>
      </c>
      <c r="N927">
        <f t="shared" si="131"/>
        <v>0</v>
      </c>
      <c r="O927">
        <f t="shared" si="136"/>
        <v>0</v>
      </c>
      <c r="P927">
        <f t="shared" si="137"/>
        <v>0</v>
      </c>
      <c r="Q927">
        <f t="shared" si="138"/>
        <v>0</v>
      </c>
      <c r="R927" t="str">
        <f t="shared" si="139"/>
        <v/>
      </c>
    </row>
    <row r="928" spans="1:18" x14ac:dyDescent="0.35">
      <c r="A928">
        <f>IF(AND(DATA!A929&lt;&gt;"",TRIM(DATA!D929)&lt;&gt;""),1,0)</f>
        <v>0</v>
      </c>
      <c r="B928" t="str">
        <f>IF(A928=1,DATA!A929,"")</f>
        <v/>
      </c>
      <c r="C928" t="str">
        <f>IF(A928=1,TRIM(DATA!B929),"")</f>
        <v/>
      </c>
      <c r="D928" t="str">
        <f>IF(A928=1,TRIM(DATA!C929),"")</f>
        <v/>
      </c>
      <c r="E928" t="str">
        <f>IF(A928=1,TRIM(DATA!D929),"")</f>
        <v/>
      </c>
      <c r="F928" t="str">
        <f t="shared" si="132"/>
        <v/>
      </c>
      <c r="G928">
        <f>A928*N(DATA!E929)</f>
        <v>0</v>
      </c>
      <c r="H928">
        <f>A928*N(DATA!F929)</f>
        <v>0</v>
      </c>
      <c r="I928">
        <f>A928*N(DATA!G929)</f>
        <v>0</v>
      </c>
      <c r="J928">
        <f>A928*N(DATA!H929)</f>
        <v>0</v>
      </c>
      <c r="K928">
        <f t="shared" si="133"/>
        <v>0</v>
      </c>
      <c r="L928">
        <f t="shared" si="134"/>
        <v>0</v>
      </c>
      <c r="M928">
        <f t="shared" si="135"/>
        <v>0</v>
      </c>
      <c r="N928">
        <f t="shared" si="131"/>
        <v>0</v>
      </c>
      <c r="O928">
        <f t="shared" si="136"/>
        <v>0</v>
      </c>
      <c r="P928">
        <f t="shared" si="137"/>
        <v>0</v>
      </c>
      <c r="Q928">
        <f t="shared" si="138"/>
        <v>0</v>
      </c>
      <c r="R928" t="str">
        <f t="shared" si="139"/>
        <v/>
      </c>
    </row>
    <row r="929" spans="1:18" x14ac:dyDescent="0.35">
      <c r="A929">
        <f>IF(AND(DATA!A930&lt;&gt;"",TRIM(DATA!D930)&lt;&gt;""),1,0)</f>
        <v>0</v>
      </c>
      <c r="B929" t="str">
        <f>IF(A929=1,DATA!A930,"")</f>
        <v/>
      </c>
      <c r="C929" t="str">
        <f>IF(A929=1,TRIM(DATA!B930),"")</f>
        <v/>
      </c>
      <c r="D929" t="str">
        <f>IF(A929=1,TRIM(DATA!C930),"")</f>
        <v/>
      </c>
      <c r="E929" t="str">
        <f>IF(A929=1,TRIM(DATA!D930),"")</f>
        <v/>
      </c>
      <c r="F929" t="str">
        <f t="shared" si="132"/>
        <v/>
      </c>
      <c r="G929">
        <f>A929*N(DATA!E930)</f>
        <v>0</v>
      </c>
      <c r="H929">
        <f>A929*N(DATA!F930)</f>
        <v>0</v>
      </c>
      <c r="I929">
        <f>A929*N(DATA!G930)</f>
        <v>0</v>
      </c>
      <c r="J929">
        <f>A929*N(DATA!H930)</f>
        <v>0</v>
      </c>
      <c r="K929">
        <f t="shared" si="133"/>
        <v>0</v>
      </c>
      <c r="L929">
        <f t="shared" si="134"/>
        <v>0</v>
      </c>
      <c r="M929">
        <f t="shared" si="135"/>
        <v>0</v>
      </c>
      <c r="N929">
        <f t="shared" si="131"/>
        <v>0</v>
      </c>
      <c r="O929">
        <f t="shared" si="136"/>
        <v>0</v>
      </c>
      <c r="P929">
        <f t="shared" si="137"/>
        <v>0</v>
      </c>
      <c r="Q929">
        <f t="shared" si="138"/>
        <v>0</v>
      </c>
      <c r="R929" t="str">
        <f t="shared" si="139"/>
        <v/>
      </c>
    </row>
    <row r="930" spans="1:18" x14ac:dyDescent="0.35">
      <c r="A930">
        <f>IF(AND(DATA!A931&lt;&gt;"",TRIM(DATA!D931)&lt;&gt;""),1,0)</f>
        <v>0</v>
      </c>
      <c r="B930" t="str">
        <f>IF(A930=1,DATA!A931,"")</f>
        <v/>
      </c>
      <c r="C930" t="str">
        <f>IF(A930=1,TRIM(DATA!B931),"")</f>
        <v/>
      </c>
      <c r="D930" t="str">
        <f>IF(A930=1,TRIM(DATA!C931),"")</f>
        <v/>
      </c>
      <c r="E930" t="str">
        <f>IF(A930=1,TRIM(DATA!D931),"")</f>
        <v/>
      </c>
      <c r="F930" t="str">
        <f t="shared" si="132"/>
        <v/>
      </c>
      <c r="G930">
        <f>A930*N(DATA!E931)</f>
        <v>0</v>
      </c>
      <c r="H930">
        <f>A930*N(DATA!F931)</f>
        <v>0</v>
      </c>
      <c r="I930">
        <f>A930*N(DATA!G931)</f>
        <v>0</v>
      </c>
      <c r="J930">
        <f>A930*N(DATA!H931)</f>
        <v>0</v>
      </c>
      <c r="K930">
        <f t="shared" si="133"/>
        <v>0</v>
      </c>
      <c r="L930">
        <f t="shared" si="134"/>
        <v>0</v>
      </c>
      <c r="M930">
        <f t="shared" si="135"/>
        <v>0</v>
      </c>
      <c r="N930">
        <f t="shared" si="131"/>
        <v>0</v>
      </c>
      <c r="O930">
        <f t="shared" si="136"/>
        <v>0</v>
      </c>
      <c r="P930">
        <f t="shared" si="137"/>
        <v>0</v>
      </c>
      <c r="Q930">
        <f t="shared" si="138"/>
        <v>0</v>
      </c>
      <c r="R930" t="str">
        <f t="shared" si="139"/>
        <v/>
      </c>
    </row>
    <row r="931" spans="1:18" x14ac:dyDescent="0.35">
      <c r="A931">
        <f>IF(AND(DATA!A932&lt;&gt;"",TRIM(DATA!D932)&lt;&gt;""),1,0)</f>
        <v>0</v>
      </c>
      <c r="B931" t="str">
        <f>IF(A931=1,DATA!A932,"")</f>
        <v/>
      </c>
      <c r="C931" t="str">
        <f>IF(A931=1,TRIM(DATA!B932),"")</f>
        <v/>
      </c>
      <c r="D931" t="str">
        <f>IF(A931=1,TRIM(DATA!C932),"")</f>
        <v/>
      </c>
      <c r="E931" t="str">
        <f>IF(A931=1,TRIM(DATA!D932),"")</f>
        <v/>
      </c>
      <c r="F931" t="str">
        <f t="shared" si="132"/>
        <v/>
      </c>
      <c r="G931">
        <f>A931*N(DATA!E932)</f>
        <v>0</v>
      </c>
      <c r="H931">
        <f>A931*N(DATA!F932)</f>
        <v>0</v>
      </c>
      <c r="I931">
        <f>A931*N(DATA!G932)</f>
        <v>0</v>
      </c>
      <c r="J931">
        <f>A931*N(DATA!H932)</f>
        <v>0</v>
      </c>
      <c r="K931">
        <f t="shared" si="133"/>
        <v>0</v>
      </c>
      <c r="L931">
        <f t="shared" si="134"/>
        <v>0</v>
      </c>
      <c r="M931">
        <f t="shared" si="135"/>
        <v>0</v>
      </c>
      <c r="N931">
        <f t="shared" si="131"/>
        <v>0</v>
      </c>
      <c r="O931">
        <f t="shared" si="136"/>
        <v>0</v>
      </c>
      <c r="P931">
        <f t="shared" si="137"/>
        <v>0</v>
      </c>
      <c r="Q931">
        <f t="shared" si="138"/>
        <v>0</v>
      </c>
      <c r="R931" t="str">
        <f t="shared" si="139"/>
        <v/>
      </c>
    </row>
    <row r="932" spans="1:18" x14ac:dyDescent="0.35">
      <c r="A932">
        <f>IF(AND(DATA!A933&lt;&gt;"",TRIM(DATA!D933)&lt;&gt;""),1,0)</f>
        <v>0</v>
      </c>
      <c r="B932" t="str">
        <f>IF(A932=1,DATA!A933,"")</f>
        <v/>
      </c>
      <c r="C932" t="str">
        <f>IF(A932=1,TRIM(DATA!B933),"")</f>
        <v/>
      </c>
      <c r="D932" t="str">
        <f>IF(A932=1,TRIM(DATA!C933),"")</f>
        <v/>
      </c>
      <c r="E932" t="str">
        <f>IF(A932=1,TRIM(DATA!D933),"")</f>
        <v/>
      </c>
      <c r="F932" t="str">
        <f t="shared" si="132"/>
        <v/>
      </c>
      <c r="G932">
        <f>A932*N(DATA!E933)</f>
        <v>0</v>
      </c>
      <c r="H932">
        <f>A932*N(DATA!F933)</f>
        <v>0</v>
      </c>
      <c r="I932">
        <f>A932*N(DATA!G933)</f>
        <v>0</v>
      </c>
      <c r="J932">
        <f>A932*N(DATA!H933)</f>
        <v>0</v>
      </c>
      <c r="K932">
        <f t="shared" si="133"/>
        <v>0</v>
      </c>
      <c r="L932">
        <f t="shared" si="134"/>
        <v>0</v>
      </c>
      <c r="M932">
        <f t="shared" si="135"/>
        <v>0</v>
      </c>
      <c r="N932">
        <f t="shared" si="131"/>
        <v>0</v>
      </c>
      <c r="O932">
        <f t="shared" si="136"/>
        <v>0</v>
      </c>
      <c r="P932">
        <f t="shared" si="137"/>
        <v>0</v>
      </c>
      <c r="Q932">
        <f t="shared" si="138"/>
        <v>0</v>
      </c>
      <c r="R932" t="str">
        <f t="shared" si="139"/>
        <v/>
      </c>
    </row>
    <row r="933" spans="1:18" x14ac:dyDescent="0.35">
      <c r="A933">
        <f>IF(AND(DATA!A934&lt;&gt;"",TRIM(DATA!D934)&lt;&gt;""),1,0)</f>
        <v>0</v>
      </c>
      <c r="B933" t="str">
        <f>IF(A933=1,DATA!A934,"")</f>
        <v/>
      </c>
      <c r="C933" t="str">
        <f>IF(A933=1,TRIM(DATA!B934),"")</f>
        <v/>
      </c>
      <c r="D933" t="str">
        <f>IF(A933=1,TRIM(DATA!C934),"")</f>
        <v/>
      </c>
      <c r="E933" t="str">
        <f>IF(A933=1,TRIM(DATA!D934),"")</f>
        <v/>
      </c>
      <c r="F933" t="str">
        <f t="shared" si="132"/>
        <v/>
      </c>
      <c r="G933">
        <f>A933*N(DATA!E934)</f>
        <v>0</v>
      </c>
      <c r="H933">
        <f>A933*N(DATA!F934)</f>
        <v>0</v>
      </c>
      <c r="I933">
        <f>A933*N(DATA!G934)</f>
        <v>0</v>
      </c>
      <c r="J933">
        <f>A933*N(DATA!H934)</f>
        <v>0</v>
      </c>
      <c r="K933">
        <f t="shared" si="133"/>
        <v>0</v>
      </c>
      <c r="L933">
        <f t="shared" si="134"/>
        <v>0</v>
      </c>
      <c r="M933">
        <f t="shared" si="135"/>
        <v>0</v>
      </c>
      <c r="N933">
        <f t="shared" si="131"/>
        <v>0</v>
      </c>
      <c r="O933">
        <f t="shared" si="136"/>
        <v>0</v>
      </c>
      <c r="P933">
        <f t="shared" si="137"/>
        <v>0</v>
      </c>
      <c r="Q933">
        <f t="shared" si="138"/>
        <v>0</v>
      </c>
      <c r="R933" t="str">
        <f t="shared" si="139"/>
        <v/>
      </c>
    </row>
    <row r="934" spans="1:18" x14ac:dyDescent="0.35">
      <c r="A934">
        <f>IF(AND(DATA!A935&lt;&gt;"",TRIM(DATA!D935)&lt;&gt;""),1,0)</f>
        <v>0</v>
      </c>
      <c r="B934" t="str">
        <f>IF(A934=1,DATA!A935,"")</f>
        <v/>
      </c>
      <c r="C934" t="str">
        <f>IF(A934=1,TRIM(DATA!B935),"")</f>
        <v/>
      </c>
      <c r="D934" t="str">
        <f>IF(A934=1,TRIM(DATA!C935),"")</f>
        <v/>
      </c>
      <c r="E934" t="str">
        <f>IF(A934=1,TRIM(DATA!D935),"")</f>
        <v/>
      </c>
      <c r="F934" t="str">
        <f t="shared" si="132"/>
        <v/>
      </c>
      <c r="G934">
        <f>A934*N(DATA!E935)</f>
        <v>0</v>
      </c>
      <c r="H934">
        <f>A934*N(DATA!F935)</f>
        <v>0</v>
      </c>
      <c r="I934">
        <f>A934*N(DATA!G935)</f>
        <v>0</v>
      </c>
      <c r="J934">
        <f>A934*N(DATA!H935)</f>
        <v>0</v>
      </c>
      <c r="K934">
        <f t="shared" si="133"/>
        <v>0</v>
      </c>
      <c r="L934">
        <f t="shared" si="134"/>
        <v>0</v>
      </c>
      <c r="M934">
        <f t="shared" si="135"/>
        <v>0</v>
      </c>
      <c r="N934">
        <f t="shared" si="131"/>
        <v>0</v>
      </c>
      <c r="O934">
        <f t="shared" si="136"/>
        <v>0</v>
      </c>
      <c r="P934">
        <f t="shared" si="137"/>
        <v>0</v>
      </c>
      <c r="Q934">
        <f t="shared" si="138"/>
        <v>0</v>
      </c>
      <c r="R934" t="str">
        <f t="shared" si="139"/>
        <v/>
      </c>
    </row>
    <row r="935" spans="1:18" x14ac:dyDescent="0.35">
      <c r="A935">
        <f>IF(AND(DATA!A936&lt;&gt;"",TRIM(DATA!D936)&lt;&gt;""),1,0)</f>
        <v>0</v>
      </c>
      <c r="B935" t="str">
        <f>IF(A935=1,DATA!A936,"")</f>
        <v/>
      </c>
      <c r="C935" t="str">
        <f>IF(A935=1,TRIM(DATA!B936),"")</f>
        <v/>
      </c>
      <c r="D935" t="str">
        <f>IF(A935=1,TRIM(DATA!C936),"")</f>
        <v/>
      </c>
      <c r="E935" t="str">
        <f>IF(A935=1,TRIM(DATA!D936),"")</f>
        <v/>
      </c>
      <c r="F935" t="str">
        <f t="shared" si="132"/>
        <v/>
      </c>
      <c r="G935">
        <f>A935*N(DATA!E936)</f>
        <v>0</v>
      </c>
      <c r="H935">
        <f>A935*N(DATA!F936)</f>
        <v>0</v>
      </c>
      <c r="I935">
        <f>A935*N(DATA!G936)</f>
        <v>0</v>
      </c>
      <c r="J935">
        <f>A935*N(DATA!H936)</f>
        <v>0</v>
      </c>
      <c r="K935">
        <f t="shared" si="133"/>
        <v>0</v>
      </c>
      <c r="L935">
        <f t="shared" si="134"/>
        <v>0</v>
      </c>
      <c r="M935">
        <f t="shared" si="135"/>
        <v>0</v>
      </c>
      <c r="N935">
        <f t="shared" si="131"/>
        <v>0</v>
      </c>
      <c r="O935">
        <f t="shared" si="136"/>
        <v>0</v>
      </c>
      <c r="P935">
        <f t="shared" si="137"/>
        <v>0</v>
      </c>
      <c r="Q935">
        <f t="shared" si="138"/>
        <v>0</v>
      </c>
      <c r="R935" t="str">
        <f t="shared" si="139"/>
        <v/>
      </c>
    </row>
    <row r="936" spans="1:18" x14ac:dyDescent="0.35">
      <c r="A936">
        <f>IF(AND(DATA!A937&lt;&gt;"",TRIM(DATA!D937)&lt;&gt;""),1,0)</f>
        <v>0</v>
      </c>
      <c r="B936" t="str">
        <f>IF(A936=1,DATA!A937,"")</f>
        <v/>
      </c>
      <c r="C936" t="str">
        <f>IF(A936=1,TRIM(DATA!B937),"")</f>
        <v/>
      </c>
      <c r="D936" t="str">
        <f>IF(A936=1,TRIM(DATA!C937),"")</f>
        <v/>
      </c>
      <c r="E936" t="str">
        <f>IF(A936=1,TRIM(DATA!D937),"")</f>
        <v/>
      </c>
      <c r="F936" t="str">
        <f t="shared" si="132"/>
        <v/>
      </c>
      <c r="G936">
        <f>A936*N(DATA!E937)</f>
        <v>0</v>
      </c>
      <c r="H936">
        <f>A936*N(DATA!F937)</f>
        <v>0</v>
      </c>
      <c r="I936">
        <f>A936*N(DATA!G937)</f>
        <v>0</v>
      </c>
      <c r="J936">
        <f>A936*N(DATA!H937)</f>
        <v>0</v>
      </c>
      <c r="K936">
        <f t="shared" si="133"/>
        <v>0</v>
      </c>
      <c r="L936">
        <f t="shared" si="134"/>
        <v>0</v>
      </c>
      <c r="M936">
        <f t="shared" si="135"/>
        <v>0</v>
      </c>
      <c r="N936">
        <f t="shared" si="131"/>
        <v>0</v>
      </c>
      <c r="O936">
        <f t="shared" si="136"/>
        <v>0</v>
      </c>
      <c r="P936">
        <f t="shared" si="137"/>
        <v>0</v>
      </c>
      <c r="Q936">
        <f t="shared" si="138"/>
        <v>0</v>
      </c>
      <c r="R936" t="str">
        <f t="shared" si="139"/>
        <v/>
      </c>
    </row>
    <row r="937" spans="1:18" x14ac:dyDescent="0.35">
      <c r="A937">
        <f>IF(AND(DATA!A938&lt;&gt;"",TRIM(DATA!D938)&lt;&gt;""),1,0)</f>
        <v>0</v>
      </c>
      <c r="B937" t="str">
        <f>IF(A937=1,DATA!A938,"")</f>
        <v/>
      </c>
      <c r="C937" t="str">
        <f>IF(A937=1,TRIM(DATA!B938),"")</f>
        <v/>
      </c>
      <c r="D937" t="str">
        <f>IF(A937=1,TRIM(DATA!C938),"")</f>
        <v/>
      </c>
      <c r="E937" t="str">
        <f>IF(A937=1,TRIM(DATA!D938),"")</f>
        <v/>
      </c>
      <c r="F937" t="str">
        <f t="shared" si="132"/>
        <v/>
      </c>
      <c r="G937">
        <f>A937*N(DATA!E938)</f>
        <v>0</v>
      </c>
      <c r="H937">
        <f>A937*N(DATA!F938)</f>
        <v>0</v>
      </c>
      <c r="I937">
        <f>A937*N(DATA!G938)</f>
        <v>0</v>
      </c>
      <c r="J937">
        <f>A937*N(DATA!H938)</f>
        <v>0</v>
      </c>
      <c r="K937">
        <f t="shared" si="133"/>
        <v>0</v>
      </c>
      <c r="L937">
        <f t="shared" si="134"/>
        <v>0</v>
      </c>
      <c r="M937">
        <f t="shared" si="135"/>
        <v>0</v>
      </c>
      <c r="N937">
        <f t="shared" si="131"/>
        <v>0</v>
      </c>
      <c r="O937">
        <f t="shared" si="136"/>
        <v>0</v>
      </c>
      <c r="P937">
        <f t="shared" si="137"/>
        <v>0</v>
      </c>
      <c r="Q937">
        <f t="shared" si="138"/>
        <v>0</v>
      </c>
      <c r="R937" t="str">
        <f t="shared" si="139"/>
        <v/>
      </c>
    </row>
    <row r="938" spans="1:18" x14ac:dyDescent="0.35">
      <c r="A938">
        <f>IF(AND(DATA!A939&lt;&gt;"",TRIM(DATA!D939)&lt;&gt;""),1,0)</f>
        <v>0</v>
      </c>
      <c r="B938" t="str">
        <f>IF(A938=1,DATA!A939,"")</f>
        <v/>
      </c>
      <c r="C938" t="str">
        <f>IF(A938=1,TRIM(DATA!B939),"")</f>
        <v/>
      </c>
      <c r="D938" t="str">
        <f>IF(A938=1,TRIM(DATA!C939),"")</f>
        <v/>
      </c>
      <c r="E938" t="str">
        <f>IF(A938=1,TRIM(DATA!D939),"")</f>
        <v/>
      </c>
      <c r="F938" t="str">
        <f t="shared" si="132"/>
        <v/>
      </c>
      <c r="G938">
        <f>A938*N(DATA!E939)</f>
        <v>0</v>
      </c>
      <c r="H938">
        <f>A938*N(DATA!F939)</f>
        <v>0</v>
      </c>
      <c r="I938">
        <f>A938*N(DATA!G939)</f>
        <v>0</v>
      </c>
      <c r="J938">
        <f>A938*N(DATA!H939)</f>
        <v>0</v>
      </c>
      <c r="K938">
        <f t="shared" si="133"/>
        <v>0</v>
      </c>
      <c r="L938">
        <f t="shared" si="134"/>
        <v>0</v>
      </c>
      <c r="M938">
        <f t="shared" si="135"/>
        <v>0</v>
      </c>
      <c r="N938">
        <f t="shared" si="131"/>
        <v>0</v>
      </c>
      <c r="O938">
        <f t="shared" si="136"/>
        <v>0</v>
      </c>
      <c r="P938">
        <f t="shared" si="137"/>
        <v>0</v>
      </c>
      <c r="Q938">
        <f t="shared" si="138"/>
        <v>0</v>
      </c>
      <c r="R938" t="str">
        <f t="shared" si="139"/>
        <v/>
      </c>
    </row>
    <row r="939" spans="1:18" x14ac:dyDescent="0.35">
      <c r="A939">
        <f>IF(AND(DATA!A940&lt;&gt;"",TRIM(DATA!D940)&lt;&gt;""),1,0)</f>
        <v>0</v>
      </c>
      <c r="B939" t="str">
        <f>IF(A939=1,DATA!A940,"")</f>
        <v/>
      </c>
      <c r="C939" t="str">
        <f>IF(A939=1,TRIM(DATA!B940),"")</f>
        <v/>
      </c>
      <c r="D939" t="str">
        <f>IF(A939=1,TRIM(DATA!C940),"")</f>
        <v/>
      </c>
      <c r="E939" t="str">
        <f>IF(A939=1,TRIM(DATA!D940),"")</f>
        <v/>
      </c>
      <c r="F939" t="str">
        <f t="shared" si="132"/>
        <v/>
      </c>
      <c r="G939">
        <f>A939*N(DATA!E940)</f>
        <v>0</v>
      </c>
      <c r="H939">
        <f>A939*N(DATA!F940)</f>
        <v>0</v>
      </c>
      <c r="I939">
        <f>A939*N(DATA!G940)</f>
        <v>0</v>
      </c>
      <c r="J939">
        <f>A939*N(DATA!H940)</f>
        <v>0</v>
      </c>
      <c r="K939">
        <f t="shared" si="133"/>
        <v>0</v>
      </c>
      <c r="L939">
        <f t="shared" si="134"/>
        <v>0</v>
      </c>
      <c r="M939">
        <f t="shared" si="135"/>
        <v>0</v>
      </c>
      <c r="N939">
        <f t="shared" si="131"/>
        <v>0</v>
      </c>
      <c r="O939">
        <f t="shared" si="136"/>
        <v>0</v>
      </c>
      <c r="P939">
        <f t="shared" si="137"/>
        <v>0</v>
      </c>
      <c r="Q939">
        <f t="shared" si="138"/>
        <v>0</v>
      </c>
      <c r="R939" t="str">
        <f t="shared" si="139"/>
        <v/>
      </c>
    </row>
    <row r="940" spans="1:18" x14ac:dyDescent="0.35">
      <c r="A940">
        <f>IF(AND(DATA!A941&lt;&gt;"",TRIM(DATA!D941)&lt;&gt;""),1,0)</f>
        <v>0</v>
      </c>
      <c r="B940" t="str">
        <f>IF(A940=1,DATA!A941,"")</f>
        <v/>
      </c>
      <c r="C940" t="str">
        <f>IF(A940=1,TRIM(DATA!B941),"")</f>
        <v/>
      </c>
      <c r="D940" t="str">
        <f>IF(A940=1,TRIM(DATA!C941),"")</f>
        <v/>
      </c>
      <c r="E940" t="str">
        <f>IF(A940=1,TRIM(DATA!D941),"")</f>
        <v/>
      </c>
      <c r="F940" t="str">
        <f t="shared" si="132"/>
        <v/>
      </c>
      <c r="G940">
        <f>A940*N(DATA!E941)</f>
        <v>0</v>
      </c>
      <c r="H940">
        <f>A940*N(DATA!F941)</f>
        <v>0</v>
      </c>
      <c r="I940">
        <f>A940*N(DATA!G941)</f>
        <v>0</v>
      </c>
      <c r="J940">
        <f>A940*N(DATA!H941)</f>
        <v>0</v>
      </c>
      <c r="K940">
        <f t="shared" si="133"/>
        <v>0</v>
      </c>
      <c r="L940">
        <f t="shared" si="134"/>
        <v>0</v>
      </c>
      <c r="M940">
        <f t="shared" si="135"/>
        <v>0</v>
      </c>
      <c r="N940">
        <f t="shared" si="131"/>
        <v>0</v>
      </c>
      <c r="O940">
        <f t="shared" si="136"/>
        <v>0</v>
      </c>
      <c r="P940">
        <f t="shared" si="137"/>
        <v>0</v>
      </c>
      <c r="Q940">
        <f t="shared" si="138"/>
        <v>0</v>
      </c>
      <c r="R940" t="str">
        <f t="shared" si="139"/>
        <v/>
      </c>
    </row>
    <row r="941" spans="1:18" x14ac:dyDescent="0.35">
      <c r="A941">
        <f>IF(AND(DATA!A942&lt;&gt;"",TRIM(DATA!D942)&lt;&gt;""),1,0)</f>
        <v>0</v>
      </c>
      <c r="B941" t="str">
        <f>IF(A941=1,DATA!A942,"")</f>
        <v/>
      </c>
      <c r="C941" t="str">
        <f>IF(A941=1,TRIM(DATA!B942),"")</f>
        <v/>
      </c>
      <c r="D941" t="str">
        <f>IF(A941=1,TRIM(DATA!C942),"")</f>
        <v/>
      </c>
      <c r="E941" t="str">
        <f>IF(A941=1,TRIM(DATA!D942),"")</f>
        <v/>
      </c>
      <c r="F941" t="str">
        <f t="shared" si="132"/>
        <v/>
      </c>
      <c r="G941">
        <f>A941*N(DATA!E942)</f>
        <v>0</v>
      </c>
      <c r="H941">
        <f>A941*N(DATA!F942)</f>
        <v>0</v>
      </c>
      <c r="I941">
        <f>A941*N(DATA!G942)</f>
        <v>0</v>
      </c>
      <c r="J941">
        <f>A941*N(DATA!H942)</f>
        <v>0</v>
      </c>
      <c r="K941">
        <f t="shared" si="133"/>
        <v>0</v>
      </c>
      <c r="L941">
        <f t="shared" si="134"/>
        <v>0</v>
      </c>
      <c r="M941">
        <f t="shared" si="135"/>
        <v>0</v>
      </c>
      <c r="N941">
        <f t="shared" si="131"/>
        <v>0</v>
      </c>
      <c r="O941">
        <f t="shared" si="136"/>
        <v>0</v>
      </c>
      <c r="P941">
        <f t="shared" si="137"/>
        <v>0</v>
      </c>
      <c r="Q941">
        <f t="shared" si="138"/>
        <v>0</v>
      </c>
      <c r="R941" t="str">
        <f t="shared" si="139"/>
        <v/>
      </c>
    </row>
    <row r="942" spans="1:18" x14ac:dyDescent="0.35">
      <c r="A942">
        <f>IF(AND(DATA!A943&lt;&gt;"",TRIM(DATA!D943)&lt;&gt;""),1,0)</f>
        <v>0</v>
      </c>
      <c r="B942" t="str">
        <f>IF(A942=1,DATA!A943,"")</f>
        <v/>
      </c>
      <c r="C942" t="str">
        <f>IF(A942=1,TRIM(DATA!B943),"")</f>
        <v/>
      </c>
      <c r="D942" t="str">
        <f>IF(A942=1,TRIM(DATA!C943),"")</f>
        <v/>
      </c>
      <c r="E942" t="str">
        <f>IF(A942=1,TRIM(DATA!D943),"")</f>
        <v/>
      </c>
      <c r="F942" t="str">
        <f t="shared" si="132"/>
        <v/>
      </c>
      <c r="G942">
        <f>A942*N(DATA!E943)</f>
        <v>0</v>
      </c>
      <c r="H942">
        <f>A942*N(DATA!F943)</f>
        <v>0</v>
      </c>
      <c r="I942">
        <f>A942*N(DATA!G943)</f>
        <v>0</v>
      </c>
      <c r="J942">
        <f>A942*N(DATA!H943)</f>
        <v>0</v>
      </c>
      <c r="K942">
        <f t="shared" si="133"/>
        <v>0</v>
      </c>
      <c r="L942">
        <f t="shared" si="134"/>
        <v>0</v>
      </c>
      <c r="M942">
        <f t="shared" si="135"/>
        <v>0</v>
      </c>
      <c r="N942">
        <f t="shared" si="131"/>
        <v>0</v>
      </c>
      <c r="O942">
        <f t="shared" si="136"/>
        <v>0</v>
      </c>
      <c r="P942">
        <f t="shared" si="137"/>
        <v>0</v>
      </c>
      <c r="Q942">
        <f t="shared" si="138"/>
        <v>0</v>
      </c>
      <c r="R942" t="str">
        <f t="shared" si="139"/>
        <v/>
      </c>
    </row>
    <row r="943" spans="1:18" x14ac:dyDescent="0.35">
      <c r="A943">
        <f>IF(AND(DATA!A944&lt;&gt;"",TRIM(DATA!D944)&lt;&gt;""),1,0)</f>
        <v>0</v>
      </c>
      <c r="B943" t="str">
        <f>IF(A943=1,DATA!A944,"")</f>
        <v/>
      </c>
      <c r="C943" t="str">
        <f>IF(A943=1,TRIM(DATA!B944),"")</f>
        <v/>
      </c>
      <c r="D943" t="str">
        <f>IF(A943=1,TRIM(DATA!C944),"")</f>
        <v/>
      </c>
      <c r="E943" t="str">
        <f>IF(A943=1,TRIM(DATA!D944),"")</f>
        <v/>
      </c>
      <c r="F943" t="str">
        <f t="shared" si="132"/>
        <v/>
      </c>
      <c r="G943">
        <f>A943*N(DATA!E944)</f>
        <v>0</v>
      </c>
      <c r="H943">
        <f>A943*N(DATA!F944)</f>
        <v>0</v>
      </c>
      <c r="I943">
        <f>A943*N(DATA!G944)</f>
        <v>0</v>
      </c>
      <c r="J943">
        <f>A943*N(DATA!H944)</f>
        <v>0</v>
      </c>
      <c r="K943">
        <f t="shared" si="133"/>
        <v>0</v>
      </c>
      <c r="L943">
        <f t="shared" si="134"/>
        <v>0</v>
      </c>
      <c r="M943">
        <f t="shared" si="135"/>
        <v>0</v>
      </c>
      <c r="N943">
        <f t="shared" si="131"/>
        <v>0</v>
      </c>
      <c r="O943">
        <f t="shared" si="136"/>
        <v>0</v>
      </c>
      <c r="P943">
        <f t="shared" si="137"/>
        <v>0</v>
      </c>
      <c r="Q943">
        <f t="shared" si="138"/>
        <v>0</v>
      </c>
      <c r="R943" t="str">
        <f t="shared" si="139"/>
        <v/>
      </c>
    </row>
    <row r="944" spans="1:18" x14ac:dyDescent="0.35">
      <c r="A944">
        <f>IF(AND(DATA!A945&lt;&gt;"",TRIM(DATA!D945)&lt;&gt;""),1,0)</f>
        <v>0</v>
      </c>
      <c r="B944" t="str">
        <f>IF(A944=1,DATA!A945,"")</f>
        <v/>
      </c>
      <c r="C944" t="str">
        <f>IF(A944=1,TRIM(DATA!B945),"")</f>
        <v/>
      </c>
      <c r="D944" t="str">
        <f>IF(A944=1,TRIM(DATA!C945),"")</f>
        <v/>
      </c>
      <c r="E944" t="str">
        <f>IF(A944=1,TRIM(DATA!D945),"")</f>
        <v/>
      </c>
      <c r="F944" t="str">
        <f t="shared" si="132"/>
        <v/>
      </c>
      <c r="G944">
        <f>A944*N(DATA!E945)</f>
        <v>0</v>
      </c>
      <c r="H944">
        <f>A944*N(DATA!F945)</f>
        <v>0</v>
      </c>
      <c r="I944">
        <f>A944*N(DATA!G945)</f>
        <v>0</v>
      </c>
      <c r="J944">
        <f>A944*N(DATA!H945)</f>
        <v>0</v>
      </c>
      <c r="K944">
        <f t="shared" si="133"/>
        <v>0</v>
      </c>
      <c r="L944">
        <f t="shared" si="134"/>
        <v>0</v>
      </c>
      <c r="M944">
        <f t="shared" si="135"/>
        <v>0</v>
      </c>
      <c r="N944">
        <f t="shared" si="131"/>
        <v>0</v>
      </c>
      <c r="O944">
        <f t="shared" si="136"/>
        <v>0</v>
      </c>
      <c r="P944">
        <f t="shared" si="137"/>
        <v>0</v>
      </c>
      <c r="Q944">
        <f t="shared" si="138"/>
        <v>0</v>
      </c>
      <c r="R944" t="str">
        <f t="shared" si="139"/>
        <v/>
      </c>
    </row>
    <row r="945" spans="1:18" x14ac:dyDescent="0.35">
      <c r="A945">
        <f>IF(AND(DATA!A946&lt;&gt;"",TRIM(DATA!D946)&lt;&gt;""),1,0)</f>
        <v>0</v>
      </c>
      <c r="B945" t="str">
        <f>IF(A945=1,DATA!A946,"")</f>
        <v/>
      </c>
      <c r="C945" t="str">
        <f>IF(A945=1,TRIM(DATA!B946),"")</f>
        <v/>
      </c>
      <c r="D945" t="str">
        <f>IF(A945=1,TRIM(DATA!C946),"")</f>
        <v/>
      </c>
      <c r="E945" t="str">
        <f>IF(A945=1,TRIM(DATA!D946),"")</f>
        <v/>
      </c>
      <c r="F945" t="str">
        <f t="shared" si="132"/>
        <v/>
      </c>
      <c r="G945">
        <f>A945*N(DATA!E946)</f>
        <v>0</v>
      </c>
      <c r="H945">
        <f>A945*N(DATA!F946)</f>
        <v>0</v>
      </c>
      <c r="I945">
        <f>A945*N(DATA!G946)</f>
        <v>0</v>
      </c>
      <c r="J945">
        <f>A945*N(DATA!H946)</f>
        <v>0</v>
      </c>
      <c r="K945">
        <f t="shared" si="133"/>
        <v>0</v>
      </c>
      <c r="L945">
        <f t="shared" si="134"/>
        <v>0</v>
      </c>
      <c r="M945">
        <f t="shared" si="135"/>
        <v>0</v>
      </c>
      <c r="N945">
        <f t="shared" si="131"/>
        <v>0</v>
      </c>
      <c r="O945">
        <f t="shared" si="136"/>
        <v>0</v>
      </c>
      <c r="P945">
        <f t="shared" si="137"/>
        <v>0</v>
      </c>
      <c r="Q945">
        <f t="shared" si="138"/>
        <v>0</v>
      </c>
      <c r="R945" t="str">
        <f t="shared" si="139"/>
        <v/>
      </c>
    </row>
    <row r="946" spans="1:18" x14ac:dyDescent="0.35">
      <c r="A946">
        <f>IF(AND(DATA!A947&lt;&gt;"",TRIM(DATA!D947)&lt;&gt;""),1,0)</f>
        <v>0</v>
      </c>
      <c r="B946" t="str">
        <f>IF(A946=1,DATA!A947,"")</f>
        <v/>
      </c>
      <c r="C946" t="str">
        <f>IF(A946=1,TRIM(DATA!B947),"")</f>
        <v/>
      </c>
      <c r="D946" t="str">
        <f>IF(A946=1,TRIM(DATA!C947),"")</f>
        <v/>
      </c>
      <c r="E946" t="str">
        <f>IF(A946=1,TRIM(DATA!D947),"")</f>
        <v/>
      </c>
      <c r="F946" t="str">
        <f t="shared" si="132"/>
        <v/>
      </c>
      <c r="G946">
        <f>A946*N(DATA!E947)</f>
        <v>0</v>
      </c>
      <c r="H946">
        <f>A946*N(DATA!F947)</f>
        <v>0</v>
      </c>
      <c r="I946">
        <f>A946*N(DATA!G947)</f>
        <v>0</v>
      </c>
      <c r="J946">
        <f>A946*N(DATA!H947)</f>
        <v>0</v>
      </c>
      <c r="K946">
        <f t="shared" si="133"/>
        <v>0</v>
      </c>
      <c r="L946">
        <f t="shared" si="134"/>
        <v>0</v>
      </c>
      <c r="M946">
        <f t="shared" si="135"/>
        <v>0</v>
      </c>
      <c r="N946">
        <f t="shared" si="131"/>
        <v>0</v>
      </c>
      <c r="O946">
        <f t="shared" si="136"/>
        <v>0</v>
      </c>
      <c r="P946">
        <f t="shared" si="137"/>
        <v>0</v>
      </c>
      <c r="Q946">
        <f t="shared" si="138"/>
        <v>0</v>
      </c>
      <c r="R946" t="str">
        <f t="shared" si="139"/>
        <v/>
      </c>
    </row>
    <row r="947" spans="1:18" x14ac:dyDescent="0.35">
      <c r="A947">
        <f>IF(AND(DATA!A948&lt;&gt;"",TRIM(DATA!D948)&lt;&gt;""),1,0)</f>
        <v>0</v>
      </c>
      <c r="B947" t="str">
        <f>IF(A947=1,DATA!A948,"")</f>
        <v/>
      </c>
      <c r="C947" t="str">
        <f>IF(A947=1,TRIM(DATA!B948),"")</f>
        <v/>
      </c>
      <c r="D947" t="str">
        <f>IF(A947=1,TRIM(DATA!C948),"")</f>
        <v/>
      </c>
      <c r="E947" t="str">
        <f>IF(A947=1,TRIM(DATA!D948),"")</f>
        <v/>
      </c>
      <c r="F947" t="str">
        <f t="shared" si="132"/>
        <v/>
      </c>
      <c r="G947">
        <f>A947*N(DATA!E948)</f>
        <v>0</v>
      </c>
      <c r="H947">
        <f>A947*N(DATA!F948)</f>
        <v>0</v>
      </c>
      <c r="I947">
        <f>A947*N(DATA!G948)</f>
        <v>0</v>
      </c>
      <c r="J947">
        <f>A947*N(DATA!H948)</f>
        <v>0</v>
      </c>
      <c r="K947">
        <f t="shared" si="133"/>
        <v>0</v>
      </c>
      <c r="L947">
        <f t="shared" si="134"/>
        <v>0</v>
      </c>
      <c r="M947">
        <f t="shared" si="135"/>
        <v>0</v>
      </c>
      <c r="N947">
        <f t="shared" si="131"/>
        <v>0</v>
      </c>
      <c r="O947">
        <f t="shared" si="136"/>
        <v>0</v>
      </c>
      <c r="P947">
        <f t="shared" si="137"/>
        <v>0</v>
      </c>
      <c r="Q947">
        <f t="shared" si="138"/>
        <v>0</v>
      </c>
      <c r="R947" t="str">
        <f t="shared" si="139"/>
        <v/>
      </c>
    </row>
    <row r="948" spans="1:18" x14ac:dyDescent="0.35">
      <c r="A948">
        <f>IF(AND(DATA!A949&lt;&gt;"",TRIM(DATA!D949)&lt;&gt;""),1,0)</f>
        <v>0</v>
      </c>
      <c r="B948" t="str">
        <f>IF(A948=1,DATA!A949,"")</f>
        <v/>
      </c>
      <c r="C948" t="str">
        <f>IF(A948=1,TRIM(DATA!B949),"")</f>
        <v/>
      </c>
      <c r="D948" t="str">
        <f>IF(A948=1,TRIM(DATA!C949),"")</f>
        <v/>
      </c>
      <c r="E948" t="str">
        <f>IF(A948=1,TRIM(DATA!D949),"")</f>
        <v/>
      </c>
      <c r="F948" t="str">
        <f t="shared" si="132"/>
        <v/>
      </c>
      <c r="G948">
        <f>A948*N(DATA!E949)</f>
        <v>0</v>
      </c>
      <c r="H948">
        <f>A948*N(DATA!F949)</f>
        <v>0</v>
      </c>
      <c r="I948">
        <f>A948*N(DATA!G949)</f>
        <v>0</v>
      </c>
      <c r="J948">
        <f>A948*N(DATA!H949)</f>
        <v>0</v>
      </c>
      <c r="K948">
        <f t="shared" si="133"/>
        <v>0</v>
      </c>
      <c r="L948">
        <f t="shared" si="134"/>
        <v>0</v>
      </c>
      <c r="M948">
        <f t="shared" si="135"/>
        <v>0</v>
      </c>
      <c r="N948">
        <f t="shared" si="131"/>
        <v>0</v>
      </c>
      <c r="O948">
        <f t="shared" si="136"/>
        <v>0</v>
      </c>
      <c r="P948">
        <f t="shared" si="137"/>
        <v>0</v>
      </c>
      <c r="Q948">
        <f t="shared" si="138"/>
        <v>0</v>
      </c>
      <c r="R948" t="str">
        <f t="shared" si="139"/>
        <v/>
      </c>
    </row>
    <row r="949" spans="1:18" x14ac:dyDescent="0.35">
      <c r="A949">
        <f>IF(AND(DATA!A950&lt;&gt;"",TRIM(DATA!D950)&lt;&gt;""),1,0)</f>
        <v>0</v>
      </c>
      <c r="B949" t="str">
        <f>IF(A949=1,DATA!A950,"")</f>
        <v/>
      </c>
      <c r="C949" t="str">
        <f>IF(A949=1,TRIM(DATA!B950),"")</f>
        <v/>
      </c>
      <c r="D949" t="str">
        <f>IF(A949=1,TRIM(DATA!C950),"")</f>
        <v/>
      </c>
      <c r="E949" t="str">
        <f>IF(A949=1,TRIM(DATA!D950),"")</f>
        <v/>
      </c>
      <c r="F949" t="str">
        <f t="shared" si="132"/>
        <v/>
      </c>
      <c r="G949">
        <f>A949*N(DATA!E950)</f>
        <v>0</v>
      </c>
      <c r="H949">
        <f>A949*N(DATA!F950)</f>
        <v>0</v>
      </c>
      <c r="I949">
        <f>A949*N(DATA!G950)</f>
        <v>0</v>
      </c>
      <c r="J949">
        <f>A949*N(DATA!H950)</f>
        <v>0</v>
      </c>
      <c r="K949">
        <f t="shared" si="133"/>
        <v>0</v>
      </c>
      <c r="L949">
        <f t="shared" si="134"/>
        <v>0</v>
      </c>
      <c r="M949">
        <f t="shared" si="135"/>
        <v>0</v>
      </c>
      <c r="N949">
        <f t="shared" si="131"/>
        <v>0</v>
      </c>
      <c r="O949">
        <f t="shared" si="136"/>
        <v>0</v>
      </c>
      <c r="P949">
        <f t="shared" si="137"/>
        <v>0</v>
      </c>
      <c r="Q949">
        <f t="shared" si="138"/>
        <v>0</v>
      </c>
      <c r="R949" t="str">
        <f t="shared" si="139"/>
        <v/>
      </c>
    </row>
    <row r="950" spans="1:18" x14ac:dyDescent="0.35">
      <c r="A950">
        <f>IF(AND(DATA!A951&lt;&gt;"",TRIM(DATA!D951)&lt;&gt;""),1,0)</f>
        <v>0</v>
      </c>
      <c r="B950" t="str">
        <f>IF(A950=1,DATA!A951,"")</f>
        <v/>
      </c>
      <c r="C950" t="str">
        <f>IF(A950=1,TRIM(DATA!B951),"")</f>
        <v/>
      </c>
      <c r="D950" t="str">
        <f>IF(A950=1,TRIM(DATA!C951),"")</f>
        <v/>
      </c>
      <c r="E950" t="str">
        <f>IF(A950=1,TRIM(DATA!D951),"")</f>
        <v/>
      </c>
      <c r="F950" t="str">
        <f t="shared" si="132"/>
        <v/>
      </c>
      <c r="G950">
        <f>A950*N(DATA!E951)</f>
        <v>0</v>
      </c>
      <c r="H950">
        <f>A950*N(DATA!F951)</f>
        <v>0</v>
      </c>
      <c r="I950">
        <f>A950*N(DATA!G951)</f>
        <v>0</v>
      </c>
      <c r="J950">
        <f>A950*N(DATA!H951)</f>
        <v>0</v>
      </c>
      <c r="K950">
        <f t="shared" si="133"/>
        <v>0</v>
      </c>
      <c r="L950">
        <f t="shared" si="134"/>
        <v>0</v>
      </c>
      <c r="M950">
        <f t="shared" si="135"/>
        <v>0</v>
      </c>
      <c r="N950">
        <f t="shared" si="131"/>
        <v>0</v>
      </c>
      <c r="O950">
        <f t="shared" si="136"/>
        <v>0</v>
      </c>
      <c r="P950">
        <f t="shared" si="137"/>
        <v>0</v>
      </c>
      <c r="Q950">
        <f t="shared" si="138"/>
        <v>0</v>
      </c>
      <c r="R950" t="str">
        <f t="shared" si="139"/>
        <v/>
      </c>
    </row>
    <row r="951" spans="1:18" x14ac:dyDescent="0.35">
      <c r="A951">
        <f>IF(AND(DATA!A952&lt;&gt;"",TRIM(DATA!D952)&lt;&gt;""),1,0)</f>
        <v>0</v>
      </c>
      <c r="B951" t="str">
        <f>IF(A951=1,DATA!A952,"")</f>
        <v/>
      </c>
      <c r="C951" t="str">
        <f>IF(A951=1,TRIM(DATA!B952),"")</f>
        <v/>
      </c>
      <c r="D951" t="str">
        <f>IF(A951=1,TRIM(DATA!C952),"")</f>
        <v/>
      </c>
      <c r="E951" t="str">
        <f>IF(A951=1,TRIM(DATA!D952),"")</f>
        <v/>
      </c>
      <c r="F951" t="str">
        <f t="shared" si="132"/>
        <v/>
      </c>
      <c r="G951">
        <f>A951*N(DATA!E952)</f>
        <v>0</v>
      </c>
      <c r="H951">
        <f>A951*N(DATA!F952)</f>
        <v>0</v>
      </c>
      <c r="I951">
        <f>A951*N(DATA!G952)</f>
        <v>0</v>
      </c>
      <c r="J951">
        <f>A951*N(DATA!H952)</f>
        <v>0</v>
      </c>
      <c r="K951">
        <f t="shared" si="133"/>
        <v>0</v>
      </c>
      <c r="L951">
        <f t="shared" si="134"/>
        <v>0</v>
      </c>
      <c r="M951">
        <f t="shared" si="135"/>
        <v>0</v>
      </c>
      <c r="N951">
        <f t="shared" si="131"/>
        <v>0</v>
      </c>
      <c r="O951">
        <f t="shared" si="136"/>
        <v>0</v>
      </c>
      <c r="P951">
        <f t="shared" si="137"/>
        <v>0</v>
      </c>
      <c r="Q951">
        <f t="shared" si="138"/>
        <v>0</v>
      </c>
      <c r="R951" t="str">
        <f t="shared" si="139"/>
        <v/>
      </c>
    </row>
    <row r="952" spans="1:18" x14ac:dyDescent="0.35">
      <c r="A952">
        <f>IF(AND(DATA!A953&lt;&gt;"",TRIM(DATA!D953)&lt;&gt;""),1,0)</f>
        <v>0</v>
      </c>
      <c r="B952" t="str">
        <f>IF(A952=1,DATA!A953,"")</f>
        <v/>
      </c>
      <c r="C952" t="str">
        <f>IF(A952=1,TRIM(DATA!B953),"")</f>
        <v/>
      </c>
      <c r="D952" t="str">
        <f>IF(A952=1,TRIM(DATA!C953),"")</f>
        <v/>
      </c>
      <c r="E952" t="str">
        <f>IF(A952=1,TRIM(DATA!D953),"")</f>
        <v/>
      </c>
      <c r="F952" t="str">
        <f t="shared" si="132"/>
        <v/>
      </c>
      <c r="G952">
        <f>A952*N(DATA!E953)</f>
        <v>0</v>
      </c>
      <c r="H952">
        <f>A952*N(DATA!F953)</f>
        <v>0</v>
      </c>
      <c r="I952">
        <f>A952*N(DATA!G953)</f>
        <v>0</v>
      </c>
      <c r="J952">
        <f>A952*N(DATA!H953)</f>
        <v>0</v>
      </c>
      <c r="K952">
        <f t="shared" si="133"/>
        <v>0</v>
      </c>
      <c r="L952">
        <f t="shared" si="134"/>
        <v>0</v>
      </c>
      <c r="M952">
        <f t="shared" si="135"/>
        <v>0</v>
      </c>
      <c r="N952">
        <f t="shared" si="131"/>
        <v>0</v>
      </c>
      <c r="O952">
        <f t="shared" si="136"/>
        <v>0</v>
      </c>
      <c r="P952">
        <f t="shared" si="137"/>
        <v>0</v>
      </c>
      <c r="Q952">
        <f t="shared" si="138"/>
        <v>0</v>
      </c>
      <c r="R952" t="str">
        <f t="shared" si="139"/>
        <v/>
      </c>
    </row>
    <row r="953" spans="1:18" x14ac:dyDescent="0.35">
      <c r="A953">
        <f>IF(AND(DATA!A954&lt;&gt;"",TRIM(DATA!D954)&lt;&gt;""),1,0)</f>
        <v>0</v>
      </c>
      <c r="B953" t="str">
        <f>IF(A953=1,DATA!A954,"")</f>
        <v/>
      </c>
      <c r="C953" t="str">
        <f>IF(A953=1,TRIM(DATA!B954),"")</f>
        <v/>
      </c>
      <c r="D953" t="str">
        <f>IF(A953=1,TRIM(DATA!C954),"")</f>
        <v/>
      </c>
      <c r="E953" t="str">
        <f>IF(A953=1,TRIM(DATA!D954),"")</f>
        <v/>
      </c>
      <c r="F953" t="str">
        <f t="shared" si="132"/>
        <v/>
      </c>
      <c r="G953">
        <f>A953*N(DATA!E954)</f>
        <v>0</v>
      </c>
      <c r="H953">
        <f>A953*N(DATA!F954)</f>
        <v>0</v>
      </c>
      <c r="I953">
        <f>A953*N(DATA!G954)</f>
        <v>0</v>
      </c>
      <c r="J953">
        <f>A953*N(DATA!H954)</f>
        <v>0</v>
      </c>
      <c r="K953">
        <f t="shared" si="133"/>
        <v>0</v>
      </c>
      <c r="L953">
        <f t="shared" si="134"/>
        <v>0</v>
      </c>
      <c r="M953">
        <f t="shared" si="135"/>
        <v>0</v>
      </c>
      <c r="N953">
        <f t="shared" si="131"/>
        <v>0</v>
      </c>
      <c r="O953">
        <f t="shared" si="136"/>
        <v>0</v>
      </c>
      <c r="P953">
        <f t="shared" si="137"/>
        <v>0</v>
      </c>
      <c r="Q953">
        <f t="shared" si="138"/>
        <v>0</v>
      </c>
      <c r="R953" t="str">
        <f t="shared" si="139"/>
        <v/>
      </c>
    </row>
    <row r="954" spans="1:18" x14ac:dyDescent="0.35">
      <c r="A954">
        <f>IF(AND(DATA!A955&lt;&gt;"",TRIM(DATA!D955)&lt;&gt;""),1,0)</f>
        <v>0</v>
      </c>
      <c r="B954" t="str">
        <f>IF(A954=1,DATA!A955,"")</f>
        <v/>
      </c>
      <c r="C954" t="str">
        <f>IF(A954=1,TRIM(DATA!B955),"")</f>
        <v/>
      </c>
      <c r="D954" t="str">
        <f>IF(A954=1,TRIM(DATA!C955),"")</f>
        <v/>
      </c>
      <c r="E954" t="str">
        <f>IF(A954=1,TRIM(DATA!D955),"")</f>
        <v/>
      </c>
      <c r="F954" t="str">
        <f t="shared" si="132"/>
        <v/>
      </c>
      <c r="G954">
        <f>A954*N(DATA!E955)</f>
        <v>0</v>
      </c>
      <c r="H954">
        <f>A954*N(DATA!F955)</f>
        <v>0</v>
      </c>
      <c r="I954">
        <f>A954*N(DATA!G955)</f>
        <v>0</v>
      </c>
      <c r="J954">
        <f>A954*N(DATA!H955)</f>
        <v>0</v>
      </c>
      <c r="K954">
        <f t="shared" si="133"/>
        <v>0</v>
      </c>
      <c r="L954">
        <f t="shared" si="134"/>
        <v>0</v>
      </c>
      <c r="M954">
        <f t="shared" si="135"/>
        <v>0</v>
      </c>
      <c r="N954">
        <f t="shared" si="131"/>
        <v>0</v>
      </c>
      <c r="O954">
        <f t="shared" si="136"/>
        <v>0</v>
      </c>
      <c r="P954">
        <f t="shared" si="137"/>
        <v>0</v>
      </c>
      <c r="Q954">
        <f t="shared" si="138"/>
        <v>0</v>
      </c>
      <c r="R954" t="str">
        <f t="shared" si="139"/>
        <v/>
      </c>
    </row>
    <row r="955" spans="1:18" x14ac:dyDescent="0.35">
      <c r="A955">
        <f>IF(AND(DATA!A956&lt;&gt;"",TRIM(DATA!D956)&lt;&gt;""),1,0)</f>
        <v>0</v>
      </c>
      <c r="B955" t="str">
        <f>IF(A955=1,DATA!A956,"")</f>
        <v/>
      </c>
      <c r="C955" t="str">
        <f>IF(A955=1,TRIM(DATA!B956),"")</f>
        <v/>
      </c>
      <c r="D955" t="str">
        <f>IF(A955=1,TRIM(DATA!C956),"")</f>
        <v/>
      </c>
      <c r="E955" t="str">
        <f>IF(A955=1,TRIM(DATA!D956),"")</f>
        <v/>
      </c>
      <c r="F955" t="str">
        <f t="shared" si="132"/>
        <v/>
      </c>
      <c r="G955">
        <f>A955*N(DATA!E956)</f>
        <v>0</v>
      </c>
      <c r="H955">
        <f>A955*N(DATA!F956)</f>
        <v>0</v>
      </c>
      <c r="I955">
        <f>A955*N(DATA!G956)</f>
        <v>0</v>
      </c>
      <c r="J955">
        <f>A955*N(DATA!H956)</f>
        <v>0</v>
      </c>
      <c r="K955">
        <f t="shared" si="133"/>
        <v>0</v>
      </c>
      <c r="L955">
        <f t="shared" si="134"/>
        <v>0</v>
      </c>
      <c r="M955">
        <f t="shared" si="135"/>
        <v>0</v>
      </c>
      <c r="N955">
        <f t="shared" si="131"/>
        <v>0</v>
      </c>
      <c r="O955">
        <f t="shared" si="136"/>
        <v>0</v>
      </c>
      <c r="P955">
        <f t="shared" si="137"/>
        <v>0</v>
      </c>
      <c r="Q955">
        <f t="shared" si="138"/>
        <v>0</v>
      </c>
      <c r="R955" t="str">
        <f t="shared" si="139"/>
        <v/>
      </c>
    </row>
    <row r="956" spans="1:18" x14ac:dyDescent="0.35">
      <c r="A956">
        <f>IF(AND(DATA!A957&lt;&gt;"",TRIM(DATA!D957)&lt;&gt;""),1,0)</f>
        <v>0</v>
      </c>
      <c r="B956" t="str">
        <f>IF(A956=1,DATA!A957,"")</f>
        <v/>
      </c>
      <c r="C956" t="str">
        <f>IF(A956=1,TRIM(DATA!B957),"")</f>
        <v/>
      </c>
      <c r="D956" t="str">
        <f>IF(A956=1,TRIM(DATA!C957),"")</f>
        <v/>
      </c>
      <c r="E956" t="str">
        <f>IF(A956=1,TRIM(DATA!D957),"")</f>
        <v/>
      </c>
      <c r="F956" t="str">
        <f t="shared" si="132"/>
        <v/>
      </c>
      <c r="G956">
        <f>A956*N(DATA!E957)</f>
        <v>0</v>
      </c>
      <c r="H956">
        <f>A956*N(DATA!F957)</f>
        <v>0</v>
      </c>
      <c r="I956">
        <f>A956*N(DATA!G957)</f>
        <v>0</v>
      </c>
      <c r="J956">
        <f>A956*N(DATA!H957)</f>
        <v>0</v>
      </c>
      <c r="K956">
        <f t="shared" si="133"/>
        <v>0</v>
      </c>
      <c r="L956">
        <f t="shared" si="134"/>
        <v>0</v>
      </c>
      <c r="M956">
        <f t="shared" si="135"/>
        <v>0</v>
      </c>
      <c r="N956">
        <f t="shared" si="131"/>
        <v>0</v>
      </c>
      <c r="O956">
        <f t="shared" si="136"/>
        <v>0</v>
      </c>
      <c r="P956">
        <f t="shared" si="137"/>
        <v>0</v>
      </c>
      <c r="Q956">
        <f t="shared" si="138"/>
        <v>0</v>
      </c>
      <c r="R956" t="str">
        <f t="shared" si="139"/>
        <v/>
      </c>
    </row>
    <row r="957" spans="1:18" x14ac:dyDescent="0.35">
      <c r="A957">
        <f>IF(AND(DATA!A958&lt;&gt;"",TRIM(DATA!D958)&lt;&gt;""),1,0)</f>
        <v>0</v>
      </c>
      <c r="B957" t="str">
        <f>IF(A957=1,DATA!A958,"")</f>
        <v/>
      </c>
      <c r="C957" t="str">
        <f>IF(A957=1,TRIM(DATA!B958),"")</f>
        <v/>
      </c>
      <c r="D957" t="str">
        <f>IF(A957=1,TRIM(DATA!C958),"")</f>
        <v/>
      </c>
      <c r="E957" t="str">
        <f>IF(A957=1,TRIM(DATA!D958),"")</f>
        <v/>
      </c>
      <c r="F957" t="str">
        <f t="shared" si="132"/>
        <v/>
      </c>
      <c r="G957">
        <f>A957*N(DATA!E958)</f>
        <v>0</v>
      </c>
      <c r="H957">
        <f>A957*N(DATA!F958)</f>
        <v>0</v>
      </c>
      <c r="I957">
        <f>A957*N(DATA!G958)</f>
        <v>0</v>
      </c>
      <c r="J957">
        <f>A957*N(DATA!H958)</f>
        <v>0</v>
      </c>
      <c r="K957">
        <f t="shared" si="133"/>
        <v>0</v>
      </c>
      <c r="L957">
        <f t="shared" si="134"/>
        <v>0</v>
      </c>
      <c r="M957">
        <f t="shared" si="135"/>
        <v>0</v>
      </c>
      <c r="N957">
        <f t="shared" si="131"/>
        <v>0</v>
      </c>
      <c r="O957">
        <f t="shared" si="136"/>
        <v>0</v>
      </c>
      <c r="P957">
        <f t="shared" si="137"/>
        <v>0</v>
      </c>
      <c r="Q957">
        <f t="shared" si="138"/>
        <v>0</v>
      </c>
      <c r="R957" t="str">
        <f t="shared" si="139"/>
        <v/>
      </c>
    </row>
    <row r="958" spans="1:18" x14ac:dyDescent="0.35">
      <c r="A958">
        <f>IF(AND(DATA!A959&lt;&gt;"",TRIM(DATA!D959)&lt;&gt;""),1,0)</f>
        <v>0</v>
      </c>
      <c r="B958" t="str">
        <f>IF(A958=1,DATA!A959,"")</f>
        <v/>
      </c>
      <c r="C958" t="str">
        <f>IF(A958=1,TRIM(DATA!B959),"")</f>
        <v/>
      </c>
      <c r="D958" t="str">
        <f>IF(A958=1,TRIM(DATA!C959),"")</f>
        <v/>
      </c>
      <c r="E958" t="str">
        <f>IF(A958=1,TRIM(DATA!D959),"")</f>
        <v/>
      </c>
      <c r="F958" t="str">
        <f t="shared" si="132"/>
        <v/>
      </c>
      <c r="G958">
        <f>A958*N(DATA!E959)</f>
        <v>0</v>
      </c>
      <c r="H958">
        <f>A958*N(DATA!F959)</f>
        <v>0</v>
      </c>
      <c r="I958">
        <f>A958*N(DATA!G959)</f>
        <v>0</v>
      </c>
      <c r="J958">
        <f>A958*N(DATA!H959)</f>
        <v>0</v>
      </c>
      <c r="K958">
        <f t="shared" si="133"/>
        <v>0</v>
      </c>
      <c r="L958">
        <f t="shared" si="134"/>
        <v>0</v>
      </c>
      <c r="M958">
        <f t="shared" si="135"/>
        <v>0</v>
      </c>
      <c r="N958">
        <f t="shared" si="131"/>
        <v>0</v>
      </c>
      <c r="O958">
        <f t="shared" si="136"/>
        <v>0</v>
      </c>
      <c r="P958">
        <f t="shared" si="137"/>
        <v>0</v>
      </c>
      <c r="Q958">
        <f t="shared" si="138"/>
        <v>0</v>
      </c>
      <c r="R958" t="str">
        <f t="shared" si="139"/>
        <v/>
      </c>
    </row>
    <row r="959" spans="1:18" x14ac:dyDescent="0.35">
      <c r="A959">
        <f>IF(AND(DATA!A960&lt;&gt;"",TRIM(DATA!D960)&lt;&gt;""),1,0)</f>
        <v>0</v>
      </c>
      <c r="B959" t="str">
        <f>IF(A959=1,DATA!A960,"")</f>
        <v/>
      </c>
      <c r="C959" t="str">
        <f>IF(A959=1,TRIM(DATA!B960),"")</f>
        <v/>
      </c>
      <c r="D959" t="str">
        <f>IF(A959=1,TRIM(DATA!C960),"")</f>
        <v/>
      </c>
      <c r="E959" t="str">
        <f>IF(A959=1,TRIM(DATA!D960),"")</f>
        <v/>
      </c>
      <c r="F959" t="str">
        <f t="shared" si="132"/>
        <v/>
      </c>
      <c r="G959">
        <f>A959*N(DATA!E960)</f>
        <v>0</v>
      </c>
      <c r="H959">
        <f>A959*N(DATA!F960)</f>
        <v>0</v>
      </c>
      <c r="I959">
        <f>A959*N(DATA!G960)</f>
        <v>0</v>
      </c>
      <c r="J959">
        <f>A959*N(DATA!H960)</f>
        <v>0</v>
      </c>
      <c r="K959">
        <f t="shared" si="133"/>
        <v>0</v>
      </c>
      <c r="L959">
        <f t="shared" si="134"/>
        <v>0</v>
      </c>
      <c r="M959">
        <f t="shared" si="135"/>
        <v>0</v>
      </c>
      <c r="N959">
        <f t="shared" si="131"/>
        <v>0</v>
      </c>
      <c r="O959">
        <f t="shared" si="136"/>
        <v>0</v>
      </c>
      <c r="P959">
        <f t="shared" si="137"/>
        <v>0</v>
      </c>
      <c r="Q959">
        <f t="shared" si="138"/>
        <v>0</v>
      </c>
      <c r="R959" t="str">
        <f t="shared" si="139"/>
        <v/>
      </c>
    </row>
    <row r="960" spans="1:18" x14ac:dyDescent="0.35">
      <c r="A960">
        <f>IF(AND(DATA!A961&lt;&gt;"",TRIM(DATA!D961)&lt;&gt;""),1,0)</f>
        <v>0</v>
      </c>
      <c r="B960" t="str">
        <f>IF(A960=1,DATA!A961,"")</f>
        <v/>
      </c>
      <c r="C960" t="str">
        <f>IF(A960=1,TRIM(DATA!B961),"")</f>
        <v/>
      </c>
      <c r="D960" t="str">
        <f>IF(A960=1,TRIM(DATA!C961),"")</f>
        <v/>
      </c>
      <c r="E960" t="str">
        <f>IF(A960=1,TRIM(DATA!D961),"")</f>
        <v/>
      </c>
      <c r="F960" t="str">
        <f t="shared" si="132"/>
        <v/>
      </c>
      <c r="G960">
        <f>A960*N(DATA!E961)</f>
        <v>0</v>
      </c>
      <c r="H960">
        <f>A960*N(DATA!F961)</f>
        <v>0</v>
      </c>
      <c r="I960">
        <f>A960*N(DATA!G961)</f>
        <v>0</v>
      </c>
      <c r="J960">
        <f>A960*N(DATA!H961)</f>
        <v>0</v>
      </c>
      <c r="K960">
        <f t="shared" si="133"/>
        <v>0</v>
      </c>
      <c r="L960">
        <f t="shared" si="134"/>
        <v>0</v>
      </c>
      <c r="M960">
        <f t="shared" si="135"/>
        <v>0</v>
      </c>
      <c r="N960">
        <f t="shared" si="131"/>
        <v>0</v>
      </c>
      <c r="O960">
        <f t="shared" si="136"/>
        <v>0</v>
      </c>
      <c r="P960">
        <f t="shared" si="137"/>
        <v>0</v>
      </c>
      <c r="Q960">
        <f t="shared" si="138"/>
        <v>0</v>
      </c>
      <c r="R960" t="str">
        <f t="shared" si="139"/>
        <v/>
      </c>
    </row>
    <row r="961" spans="1:18" x14ac:dyDescent="0.35">
      <c r="A961">
        <f>IF(AND(DATA!A962&lt;&gt;"",TRIM(DATA!D962)&lt;&gt;""),1,0)</f>
        <v>0</v>
      </c>
      <c r="B961" t="str">
        <f>IF(A961=1,DATA!A962,"")</f>
        <v/>
      </c>
      <c r="C961" t="str">
        <f>IF(A961=1,TRIM(DATA!B962),"")</f>
        <v/>
      </c>
      <c r="D961" t="str">
        <f>IF(A961=1,TRIM(DATA!C962),"")</f>
        <v/>
      </c>
      <c r="E961" t="str">
        <f>IF(A961=1,TRIM(DATA!D962),"")</f>
        <v/>
      </c>
      <c r="F961" t="str">
        <f t="shared" si="132"/>
        <v/>
      </c>
      <c r="G961">
        <f>A961*N(DATA!E962)</f>
        <v>0</v>
      </c>
      <c r="H961">
        <f>A961*N(DATA!F962)</f>
        <v>0</v>
      </c>
      <c r="I961">
        <f>A961*N(DATA!G962)</f>
        <v>0</v>
      </c>
      <c r="J961">
        <f>A961*N(DATA!H962)</f>
        <v>0</v>
      </c>
      <c r="K961">
        <f t="shared" si="133"/>
        <v>0</v>
      </c>
      <c r="L961">
        <f t="shared" si="134"/>
        <v>0</v>
      </c>
      <c r="M961">
        <f t="shared" si="135"/>
        <v>0</v>
      </c>
      <c r="N961">
        <f t="shared" si="131"/>
        <v>0</v>
      </c>
      <c r="O961">
        <f t="shared" si="136"/>
        <v>0</v>
      </c>
      <c r="P961">
        <f t="shared" si="137"/>
        <v>0</v>
      </c>
      <c r="Q961">
        <f t="shared" si="138"/>
        <v>0</v>
      </c>
      <c r="R961" t="str">
        <f t="shared" si="139"/>
        <v/>
      </c>
    </row>
    <row r="962" spans="1:18" x14ac:dyDescent="0.35">
      <c r="A962">
        <f>IF(AND(DATA!A963&lt;&gt;"",TRIM(DATA!D963)&lt;&gt;""),1,0)</f>
        <v>0</v>
      </c>
      <c r="B962" t="str">
        <f>IF(A962=1,DATA!A963,"")</f>
        <v/>
      </c>
      <c r="C962" t="str">
        <f>IF(A962=1,TRIM(DATA!B963),"")</f>
        <v/>
      </c>
      <c r="D962" t="str">
        <f>IF(A962=1,TRIM(DATA!C963),"")</f>
        <v/>
      </c>
      <c r="E962" t="str">
        <f>IF(A962=1,TRIM(DATA!D963),"")</f>
        <v/>
      </c>
      <c r="F962" t="str">
        <f t="shared" si="132"/>
        <v/>
      </c>
      <c r="G962">
        <f>A962*N(DATA!E963)</f>
        <v>0</v>
      </c>
      <c r="H962">
        <f>A962*N(DATA!F963)</f>
        <v>0</v>
      </c>
      <c r="I962">
        <f>A962*N(DATA!G963)</f>
        <v>0</v>
      </c>
      <c r="J962">
        <f>A962*N(DATA!H963)</f>
        <v>0</v>
      </c>
      <c r="K962">
        <f t="shared" si="133"/>
        <v>0</v>
      </c>
      <c r="L962">
        <f t="shared" si="134"/>
        <v>0</v>
      </c>
      <c r="M962">
        <f t="shared" si="135"/>
        <v>0</v>
      </c>
      <c r="N962">
        <f t="shared" ref="N962:N1001" si="140">A962*IF(F962="EVET",--prm_KKTC,1)*OR(prm_Duzey="Tümü",C962=prm_Duzey)*OR(prm_Fak="Tümü",D962=prm_Fak)*OR(prm_Prog="Tümü",E962=prm_Prog)</f>
        <v>0</v>
      </c>
      <c r="O962">
        <f t="shared" si="136"/>
        <v>0</v>
      </c>
      <c r="P962">
        <f t="shared" si="137"/>
        <v>0</v>
      </c>
      <c r="Q962">
        <f t="shared" si="138"/>
        <v>0</v>
      </c>
      <c r="R962" t="str">
        <f t="shared" si="139"/>
        <v/>
      </c>
    </row>
    <row r="963" spans="1:18" x14ac:dyDescent="0.35">
      <c r="A963">
        <f>IF(AND(DATA!A964&lt;&gt;"",TRIM(DATA!D964)&lt;&gt;""),1,0)</f>
        <v>0</v>
      </c>
      <c r="B963" t="str">
        <f>IF(A963=1,DATA!A964,"")</f>
        <v/>
      </c>
      <c r="C963" t="str">
        <f>IF(A963=1,TRIM(DATA!B964),"")</f>
        <v/>
      </c>
      <c r="D963" t="str">
        <f>IF(A963=1,TRIM(DATA!C964),"")</f>
        <v/>
      </c>
      <c r="E963" t="str">
        <f>IF(A963=1,TRIM(DATA!D964),"")</f>
        <v/>
      </c>
      <c r="F963" t="str">
        <f t="shared" ref="F963:F1001" si="141">IF(A963=1,IF(ISNUMBER(SEARCH("KKTC Uyruklu",E963)),"EVET","HAYIR"),"")</f>
        <v/>
      </c>
      <c r="G963">
        <f>A963*N(DATA!E964)</f>
        <v>0</v>
      </c>
      <c r="H963">
        <f>A963*N(DATA!F964)</f>
        <v>0</v>
      </c>
      <c r="I963">
        <f>A963*N(DATA!G964)</f>
        <v>0</v>
      </c>
      <c r="J963">
        <f>A963*N(DATA!H964)</f>
        <v>0</v>
      </c>
      <c r="K963">
        <f t="shared" ref="K963:K1001" si="142">G963+I963</f>
        <v>0</v>
      </c>
      <c r="L963">
        <f t="shared" ref="L963:L1001" si="143">H963+J963</f>
        <v>0</v>
      </c>
      <c r="M963">
        <f t="shared" ref="M963:M1001" si="144">MAX(0,K963-L963)</f>
        <v>0</v>
      </c>
      <c r="N963">
        <f t="shared" si="140"/>
        <v>0</v>
      </c>
      <c r="O963">
        <f t="shared" ref="O963:O1001" si="145">N963*(K963&gt;0)*(L963&gt;=K963)</f>
        <v>0</v>
      </c>
      <c r="P963">
        <f t="shared" ref="P963:P1001" si="146">N963*(K963&gt;0)*(L963=0)</f>
        <v>0</v>
      </c>
      <c r="Q963">
        <f t="shared" ref="Q963:Q1001" si="147">N963*(F963="EVET")</f>
        <v>0</v>
      </c>
      <c r="R963" t="str">
        <f t="shared" ref="R963:R1001" si="148">IF(D963="","",SUBSTITUTE(SUBSTITUTE(SUBSTITUTE(SUBSTITUTE(SUBSTITUTE(SUBSTITUTE(D963,"İKTİSADİ VE İDARİ BİLİMLER FAKÜLTESİ","İİBF"),"ORGANİZE SANAYİ BÖLGESİ","OSB"),"MESLEK YÜKSEKOKULU","MYO"),"UYGULAMALI BİLİMLER","UB"),"FAKÜLTESİ","FAK."),"YÜKSEKOKULU","YO"))</f>
        <v/>
      </c>
    </row>
    <row r="964" spans="1:18" x14ac:dyDescent="0.35">
      <c r="A964">
        <f>IF(AND(DATA!A965&lt;&gt;"",TRIM(DATA!D965)&lt;&gt;""),1,0)</f>
        <v>0</v>
      </c>
      <c r="B964" t="str">
        <f>IF(A964=1,DATA!A965,"")</f>
        <v/>
      </c>
      <c r="C964" t="str">
        <f>IF(A964=1,TRIM(DATA!B965),"")</f>
        <v/>
      </c>
      <c r="D964" t="str">
        <f>IF(A964=1,TRIM(DATA!C965),"")</f>
        <v/>
      </c>
      <c r="E964" t="str">
        <f>IF(A964=1,TRIM(DATA!D965),"")</f>
        <v/>
      </c>
      <c r="F964" t="str">
        <f t="shared" si="141"/>
        <v/>
      </c>
      <c r="G964">
        <f>A964*N(DATA!E965)</f>
        <v>0</v>
      </c>
      <c r="H964">
        <f>A964*N(DATA!F965)</f>
        <v>0</v>
      </c>
      <c r="I964">
        <f>A964*N(DATA!G965)</f>
        <v>0</v>
      </c>
      <c r="J964">
        <f>A964*N(DATA!H965)</f>
        <v>0</v>
      </c>
      <c r="K964">
        <f t="shared" si="142"/>
        <v>0</v>
      </c>
      <c r="L964">
        <f t="shared" si="143"/>
        <v>0</v>
      </c>
      <c r="M964">
        <f t="shared" si="144"/>
        <v>0</v>
      </c>
      <c r="N964">
        <f t="shared" si="140"/>
        <v>0</v>
      </c>
      <c r="O964">
        <f t="shared" si="145"/>
        <v>0</v>
      </c>
      <c r="P964">
        <f t="shared" si="146"/>
        <v>0</v>
      </c>
      <c r="Q964">
        <f t="shared" si="147"/>
        <v>0</v>
      </c>
      <c r="R964" t="str">
        <f t="shared" si="148"/>
        <v/>
      </c>
    </row>
    <row r="965" spans="1:18" x14ac:dyDescent="0.35">
      <c r="A965">
        <f>IF(AND(DATA!A966&lt;&gt;"",TRIM(DATA!D966)&lt;&gt;""),1,0)</f>
        <v>0</v>
      </c>
      <c r="B965" t="str">
        <f>IF(A965=1,DATA!A966,"")</f>
        <v/>
      </c>
      <c r="C965" t="str">
        <f>IF(A965=1,TRIM(DATA!B966),"")</f>
        <v/>
      </c>
      <c r="D965" t="str">
        <f>IF(A965=1,TRIM(DATA!C966),"")</f>
        <v/>
      </c>
      <c r="E965" t="str">
        <f>IF(A965=1,TRIM(DATA!D966),"")</f>
        <v/>
      </c>
      <c r="F965" t="str">
        <f t="shared" si="141"/>
        <v/>
      </c>
      <c r="G965">
        <f>A965*N(DATA!E966)</f>
        <v>0</v>
      </c>
      <c r="H965">
        <f>A965*N(DATA!F966)</f>
        <v>0</v>
      </c>
      <c r="I965">
        <f>A965*N(DATA!G966)</f>
        <v>0</v>
      </c>
      <c r="J965">
        <f>A965*N(DATA!H966)</f>
        <v>0</v>
      </c>
      <c r="K965">
        <f t="shared" si="142"/>
        <v>0</v>
      </c>
      <c r="L965">
        <f t="shared" si="143"/>
        <v>0</v>
      </c>
      <c r="M965">
        <f t="shared" si="144"/>
        <v>0</v>
      </c>
      <c r="N965">
        <f t="shared" si="140"/>
        <v>0</v>
      </c>
      <c r="O965">
        <f t="shared" si="145"/>
        <v>0</v>
      </c>
      <c r="P965">
        <f t="shared" si="146"/>
        <v>0</v>
      </c>
      <c r="Q965">
        <f t="shared" si="147"/>
        <v>0</v>
      </c>
      <c r="R965" t="str">
        <f t="shared" si="148"/>
        <v/>
      </c>
    </row>
    <row r="966" spans="1:18" x14ac:dyDescent="0.35">
      <c r="A966">
        <f>IF(AND(DATA!A967&lt;&gt;"",TRIM(DATA!D967)&lt;&gt;""),1,0)</f>
        <v>0</v>
      </c>
      <c r="B966" t="str">
        <f>IF(A966=1,DATA!A967,"")</f>
        <v/>
      </c>
      <c r="C966" t="str">
        <f>IF(A966=1,TRIM(DATA!B967),"")</f>
        <v/>
      </c>
      <c r="D966" t="str">
        <f>IF(A966=1,TRIM(DATA!C967),"")</f>
        <v/>
      </c>
      <c r="E966" t="str">
        <f>IF(A966=1,TRIM(DATA!D967),"")</f>
        <v/>
      </c>
      <c r="F966" t="str">
        <f t="shared" si="141"/>
        <v/>
      </c>
      <c r="G966">
        <f>A966*N(DATA!E967)</f>
        <v>0</v>
      </c>
      <c r="H966">
        <f>A966*N(DATA!F967)</f>
        <v>0</v>
      </c>
      <c r="I966">
        <f>A966*N(DATA!G967)</f>
        <v>0</v>
      </c>
      <c r="J966">
        <f>A966*N(DATA!H967)</f>
        <v>0</v>
      </c>
      <c r="K966">
        <f t="shared" si="142"/>
        <v>0</v>
      </c>
      <c r="L966">
        <f t="shared" si="143"/>
        <v>0</v>
      </c>
      <c r="M966">
        <f t="shared" si="144"/>
        <v>0</v>
      </c>
      <c r="N966">
        <f t="shared" si="140"/>
        <v>0</v>
      </c>
      <c r="O966">
        <f t="shared" si="145"/>
        <v>0</v>
      </c>
      <c r="P966">
        <f t="shared" si="146"/>
        <v>0</v>
      </c>
      <c r="Q966">
        <f t="shared" si="147"/>
        <v>0</v>
      </c>
      <c r="R966" t="str">
        <f t="shared" si="148"/>
        <v/>
      </c>
    </row>
    <row r="967" spans="1:18" x14ac:dyDescent="0.35">
      <c r="A967">
        <f>IF(AND(DATA!A968&lt;&gt;"",TRIM(DATA!D968)&lt;&gt;""),1,0)</f>
        <v>0</v>
      </c>
      <c r="B967" t="str">
        <f>IF(A967=1,DATA!A968,"")</f>
        <v/>
      </c>
      <c r="C967" t="str">
        <f>IF(A967=1,TRIM(DATA!B968),"")</f>
        <v/>
      </c>
      <c r="D967" t="str">
        <f>IF(A967=1,TRIM(DATA!C968),"")</f>
        <v/>
      </c>
      <c r="E967" t="str">
        <f>IF(A967=1,TRIM(DATA!D968),"")</f>
        <v/>
      </c>
      <c r="F967" t="str">
        <f t="shared" si="141"/>
        <v/>
      </c>
      <c r="G967">
        <f>A967*N(DATA!E968)</f>
        <v>0</v>
      </c>
      <c r="H967">
        <f>A967*N(DATA!F968)</f>
        <v>0</v>
      </c>
      <c r="I967">
        <f>A967*N(DATA!G968)</f>
        <v>0</v>
      </c>
      <c r="J967">
        <f>A967*N(DATA!H968)</f>
        <v>0</v>
      </c>
      <c r="K967">
        <f t="shared" si="142"/>
        <v>0</v>
      </c>
      <c r="L967">
        <f t="shared" si="143"/>
        <v>0</v>
      </c>
      <c r="M967">
        <f t="shared" si="144"/>
        <v>0</v>
      </c>
      <c r="N967">
        <f t="shared" si="140"/>
        <v>0</v>
      </c>
      <c r="O967">
        <f t="shared" si="145"/>
        <v>0</v>
      </c>
      <c r="P967">
        <f t="shared" si="146"/>
        <v>0</v>
      </c>
      <c r="Q967">
        <f t="shared" si="147"/>
        <v>0</v>
      </c>
      <c r="R967" t="str">
        <f t="shared" si="148"/>
        <v/>
      </c>
    </row>
    <row r="968" spans="1:18" x14ac:dyDescent="0.35">
      <c r="A968">
        <f>IF(AND(DATA!A969&lt;&gt;"",TRIM(DATA!D969)&lt;&gt;""),1,0)</f>
        <v>0</v>
      </c>
      <c r="B968" t="str">
        <f>IF(A968=1,DATA!A969,"")</f>
        <v/>
      </c>
      <c r="C968" t="str">
        <f>IF(A968=1,TRIM(DATA!B969),"")</f>
        <v/>
      </c>
      <c r="D968" t="str">
        <f>IF(A968=1,TRIM(DATA!C969),"")</f>
        <v/>
      </c>
      <c r="E968" t="str">
        <f>IF(A968=1,TRIM(DATA!D969),"")</f>
        <v/>
      </c>
      <c r="F968" t="str">
        <f t="shared" si="141"/>
        <v/>
      </c>
      <c r="G968">
        <f>A968*N(DATA!E969)</f>
        <v>0</v>
      </c>
      <c r="H968">
        <f>A968*N(DATA!F969)</f>
        <v>0</v>
      </c>
      <c r="I968">
        <f>A968*N(DATA!G969)</f>
        <v>0</v>
      </c>
      <c r="J968">
        <f>A968*N(DATA!H969)</f>
        <v>0</v>
      </c>
      <c r="K968">
        <f t="shared" si="142"/>
        <v>0</v>
      </c>
      <c r="L968">
        <f t="shared" si="143"/>
        <v>0</v>
      </c>
      <c r="M968">
        <f t="shared" si="144"/>
        <v>0</v>
      </c>
      <c r="N968">
        <f t="shared" si="140"/>
        <v>0</v>
      </c>
      <c r="O968">
        <f t="shared" si="145"/>
        <v>0</v>
      </c>
      <c r="P968">
        <f t="shared" si="146"/>
        <v>0</v>
      </c>
      <c r="Q968">
        <f t="shared" si="147"/>
        <v>0</v>
      </c>
      <c r="R968" t="str">
        <f t="shared" si="148"/>
        <v/>
      </c>
    </row>
    <row r="969" spans="1:18" x14ac:dyDescent="0.35">
      <c r="A969">
        <f>IF(AND(DATA!A970&lt;&gt;"",TRIM(DATA!D970)&lt;&gt;""),1,0)</f>
        <v>0</v>
      </c>
      <c r="B969" t="str">
        <f>IF(A969=1,DATA!A970,"")</f>
        <v/>
      </c>
      <c r="C969" t="str">
        <f>IF(A969=1,TRIM(DATA!B970),"")</f>
        <v/>
      </c>
      <c r="D969" t="str">
        <f>IF(A969=1,TRIM(DATA!C970),"")</f>
        <v/>
      </c>
      <c r="E969" t="str">
        <f>IF(A969=1,TRIM(DATA!D970),"")</f>
        <v/>
      </c>
      <c r="F969" t="str">
        <f t="shared" si="141"/>
        <v/>
      </c>
      <c r="G969">
        <f>A969*N(DATA!E970)</f>
        <v>0</v>
      </c>
      <c r="H969">
        <f>A969*N(DATA!F970)</f>
        <v>0</v>
      </c>
      <c r="I969">
        <f>A969*N(DATA!G970)</f>
        <v>0</v>
      </c>
      <c r="J969">
        <f>A969*N(DATA!H970)</f>
        <v>0</v>
      </c>
      <c r="K969">
        <f t="shared" si="142"/>
        <v>0</v>
      </c>
      <c r="L969">
        <f t="shared" si="143"/>
        <v>0</v>
      </c>
      <c r="M969">
        <f t="shared" si="144"/>
        <v>0</v>
      </c>
      <c r="N969">
        <f t="shared" si="140"/>
        <v>0</v>
      </c>
      <c r="O969">
        <f t="shared" si="145"/>
        <v>0</v>
      </c>
      <c r="P969">
        <f t="shared" si="146"/>
        <v>0</v>
      </c>
      <c r="Q969">
        <f t="shared" si="147"/>
        <v>0</v>
      </c>
      <c r="R969" t="str">
        <f t="shared" si="148"/>
        <v/>
      </c>
    </row>
    <row r="970" spans="1:18" x14ac:dyDescent="0.35">
      <c r="A970">
        <f>IF(AND(DATA!A971&lt;&gt;"",TRIM(DATA!D971)&lt;&gt;""),1,0)</f>
        <v>0</v>
      </c>
      <c r="B970" t="str">
        <f>IF(A970=1,DATA!A971,"")</f>
        <v/>
      </c>
      <c r="C970" t="str">
        <f>IF(A970=1,TRIM(DATA!B971),"")</f>
        <v/>
      </c>
      <c r="D970" t="str">
        <f>IF(A970=1,TRIM(DATA!C971),"")</f>
        <v/>
      </c>
      <c r="E970" t="str">
        <f>IF(A970=1,TRIM(DATA!D971),"")</f>
        <v/>
      </c>
      <c r="F970" t="str">
        <f t="shared" si="141"/>
        <v/>
      </c>
      <c r="G970">
        <f>A970*N(DATA!E971)</f>
        <v>0</v>
      </c>
      <c r="H970">
        <f>A970*N(DATA!F971)</f>
        <v>0</v>
      </c>
      <c r="I970">
        <f>A970*N(DATA!G971)</f>
        <v>0</v>
      </c>
      <c r="J970">
        <f>A970*N(DATA!H971)</f>
        <v>0</v>
      </c>
      <c r="K970">
        <f t="shared" si="142"/>
        <v>0</v>
      </c>
      <c r="L970">
        <f t="shared" si="143"/>
        <v>0</v>
      </c>
      <c r="M970">
        <f t="shared" si="144"/>
        <v>0</v>
      </c>
      <c r="N970">
        <f t="shared" si="140"/>
        <v>0</v>
      </c>
      <c r="O970">
        <f t="shared" si="145"/>
        <v>0</v>
      </c>
      <c r="P970">
        <f t="shared" si="146"/>
        <v>0</v>
      </c>
      <c r="Q970">
        <f t="shared" si="147"/>
        <v>0</v>
      </c>
      <c r="R970" t="str">
        <f t="shared" si="148"/>
        <v/>
      </c>
    </row>
    <row r="971" spans="1:18" x14ac:dyDescent="0.35">
      <c r="A971">
        <f>IF(AND(DATA!A972&lt;&gt;"",TRIM(DATA!D972)&lt;&gt;""),1,0)</f>
        <v>0</v>
      </c>
      <c r="B971" t="str">
        <f>IF(A971=1,DATA!A972,"")</f>
        <v/>
      </c>
      <c r="C971" t="str">
        <f>IF(A971=1,TRIM(DATA!B972),"")</f>
        <v/>
      </c>
      <c r="D971" t="str">
        <f>IF(A971=1,TRIM(DATA!C972),"")</f>
        <v/>
      </c>
      <c r="E971" t="str">
        <f>IF(A971=1,TRIM(DATA!D972),"")</f>
        <v/>
      </c>
      <c r="F971" t="str">
        <f t="shared" si="141"/>
        <v/>
      </c>
      <c r="G971">
        <f>A971*N(DATA!E972)</f>
        <v>0</v>
      </c>
      <c r="H971">
        <f>A971*N(DATA!F972)</f>
        <v>0</v>
      </c>
      <c r="I971">
        <f>A971*N(DATA!G972)</f>
        <v>0</v>
      </c>
      <c r="J971">
        <f>A971*N(DATA!H972)</f>
        <v>0</v>
      </c>
      <c r="K971">
        <f t="shared" si="142"/>
        <v>0</v>
      </c>
      <c r="L971">
        <f t="shared" si="143"/>
        <v>0</v>
      </c>
      <c r="M971">
        <f t="shared" si="144"/>
        <v>0</v>
      </c>
      <c r="N971">
        <f t="shared" si="140"/>
        <v>0</v>
      </c>
      <c r="O971">
        <f t="shared" si="145"/>
        <v>0</v>
      </c>
      <c r="P971">
        <f t="shared" si="146"/>
        <v>0</v>
      </c>
      <c r="Q971">
        <f t="shared" si="147"/>
        <v>0</v>
      </c>
      <c r="R971" t="str">
        <f t="shared" si="148"/>
        <v/>
      </c>
    </row>
    <row r="972" spans="1:18" x14ac:dyDescent="0.35">
      <c r="A972">
        <f>IF(AND(DATA!A973&lt;&gt;"",TRIM(DATA!D973)&lt;&gt;""),1,0)</f>
        <v>0</v>
      </c>
      <c r="B972" t="str">
        <f>IF(A972=1,DATA!A973,"")</f>
        <v/>
      </c>
      <c r="C972" t="str">
        <f>IF(A972=1,TRIM(DATA!B973),"")</f>
        <v/>
      </c>
      <c r="D972" t="str">
        <f>IF(A972=1,TRIM(DATA!C973),"")</f>
        <v/>
      </c>
      <c r="E972" t="str">
        <f>IF(A972=1,TRIM(DATA!D973),"")</f>
        <v/>
      </c>
      <c r="F972" t="str">
        <f t="shared" si="141"/>
        <v/>
      </c>
      <c r="G972">
        <f>A972*N(DATA!E973)</f>
        <v>0</v>
      </c>
      <c r="H972">
        <f>A972*N(DATA!F973)</f>
        <v>0</v>
      </c>
      <c r="I972">
        <f>A972*N(DATA!G973)</f>
        <v>0</v>
      </c>
      <c r="J972">
        <f>A972*N(DATA!H973)</f>
        <v>0</v>
      </c>
      <c r="K972">
        <f t="shared" si="142"/>
        <v>0</v>
      </c>
      <c r="L972">
        <f t="shared" si="143"/>
        <v>0</v>
      </c>
      <c r="M972">
        <f t="shared" si="144"/>
        <v>0</v>
      </c>
      <c r="N972">
        <f t="shared" si="140"/>
        <v>0</v>
      </c>
      <c r="O972">
        <f t="shared" si="145"/>
        <v>0</v>
      </c>
      <c r="P972">
        <f t="shared" si="146"/>
        <v>0</v>
      </c>
      <c r="Q972">
        <f t="shared" si="147"/>
        <v>0</v>
      </c>
      <c r="R972" t="str">
        <f t="shared" si="148"/>
        <v/>
      </c>
    </row>
    <row r="973" spans="1:18" x14ac:dyDescent="0.35">
      <c r="A973">
        <f>IF(AND(DATA!A974&lt;&gt;"",TRIM(DATA!D974)&lt;&gt;""),1,0)</f>
        <v>0</v>
      </c>
      <c r="B973" t="str">
        <f>IF(A973=1,DATA!A974,"")</f>
        <v/>
      </c>
      <c r="C973" t="str">
        <f>IF(A973=1,TRIM(DATA!B974),"")</f>
        <v/>
      </c>
      <c r="D973" t="str">
        <f>IF(A973=1,TRIM(DATA!C974),"")</f>
        <v/>
      </c>
      <c r="E973" t="str">
        <f>IF(A973=1,TRIM(DATA!D974),"")</f>
        <v/>
      </c>
      <c r="F973" t="str">
        <f t="shared" si="141"/>
        <v/>
      </c>
      <c r="G973">
        <f>A973*N(DATA!E974)</f>
        <v>0</v>
      </c>
      <c r="H973">
        <f>A973*N(DATA!F974)</f>
        <v>0</v>
      </c>
      <c r="I973">
        <f>A973*N(DATA!G974)</f>
        <v>0</v>
      </c>
      <c r="J973">
        <f>A973*N(DATA!H974)</f>
        <v>0</v>
      </c>
      <c r="K973">
        <f t="shared" si="142"/>
        <v>0</v>
      </c>
      <c r="L973">
        <f t="shared" si="143"/>
        <v>0</v>
      </c>
      <c r="M973">
        <f t="shared" si="144"/>
        <v>0</v>
      </c>
      <c r="N973">
        <f t="shared" si="140"/>
        <v>0</v>
      </c>
      <c r="O973">
        <f t="shared" si="145"/>
        <v>0</v>
      </c>
      <c r="P973">
        <f t="shared" si="146"/>
        <v>0</v>
      </c>
      <c r="Q973">
        <f t="shared" si="147"/>
        <v>0</v>
      </c>
      <c r="R973" t="str">
        <f t="shared" si="148"/>
        <v/>
      </c>
    </row>
    <row r="974" spans="1:18" x14ac:dyDescent="0.35">
      <c r="A974">
        <f>IF(AND(DATA!A975&lt;&gt;"",TRIM(DATA!D975)&lt;&gt;""),1,0)</f>
        <v>0</v>
      </c>
      <c r="B974" t="str">
        <f>IF(A974=1,DATA!A975,"")</f>
        <v/>
      </c>
      <c r="C974" t="str">
        <f>IF(A974=1,TRIM(DATA!B975),"")</f>
        <v/>
      </c>
      <c r="D974" t="str">
        <f>IF(A974=1,TRIM(DATA!C975),"")</f>
        <v/>
      </c>
      <c r="E974" t="str">
        <f>IF(A974=1,TRIM(DATA!D975),"")</f>
        <v/>
      </c>
      <c r="F974" t="str">
        <f t="shared" si="141"/>
        <v/>
      </c>
      <c r="G974">
        <f>A974*N(DATA!E975)</f>
        <v>0</v>
      </c>
      <c r="H974">
        <f>A974*N(DATA!F975)</f>
        <v>0</v>
      </c>
      <c r="I974">
        <f>A974*N(DATA!G975)</f>
        <v>0</v>
      </c>
      <c r="J974">
        <f>A974*N(DATA!H975)</f>
        <v>0</v>
      </c>
      <c r="K974">
        <f t="shared" si="142"/>
        <v>0</v>
      </c>
      <c r="L974">
        <f t="shared" si="143"/>
        <v>0</v>
      </c>
      <c r="M974">
        <f t="shared" si="144"/>
        <v>0</v>
      </c>
      <c r="N974">
        <f t="shared" si="140"/>
        <v>0</v>
      </c>
      <c r="O974">
        <f t="shared" si="145"/>
        <v>0</v>
      </c>
      <c r="P974">
        <f t="shared" si="146"/>
        <v>0</v>
      </c>
      <c r="Q974">
        <f t="shared" si="147"/>
        <v>0</v>
      </c>
      <c r="R974" t="str">
        <f t="shared" si="148"/>
        <v/>
      </c>
    </row>
    <row r="975" spans="1:18" x14ac:dyDescent="0.35">
      <c r="A975">
        <f>IF(AND(DATA!A976&lt;&gt;"",TRIM(DATA!D976)&lt;&gt;""),1,0)</f>
        <v>0</v>
      </c>
      <c r="B975" t="str">
        <f>IF(A975=1,DATA!A976,"")</f>
        <v/>
      </c>
      <c r="C975" t="str">
        <f>IF(A975=1,TRIM(DATA!B976),"")</f>
        <v/>
      </c>
      <c r="D975" t="str">
        <f>IF(A975=1,TRIM(DATA!C976),"")</f>
        <v/>
      </c>
      <c r="E975" t="str">
        <f>IF(A975=1,TRIM(DATA!D976),"")</f>
        <v/>
      </c>
      <c r="F975" t="str">
        <f t="shared" si="141"/>
        <v/>
      </c>
      <c r="G975">
        <f>A975*N(DATA!E976)</f>
        <v>0</v>
      </c>
      <c r="H975">
        <f>A975*N(DATA!F976)</f>
        <v>0</v>
      </c>
      <c r="I975">
        <f>A975*N(DATA!G976)</f>
        <v>0</v>
      </c>
      <c r="J975">
        <f>A975*N(DATA!H976)</f>
        <v>0</v>
      </c>
      <c r="K975">
        <f t="shared" si="142"/>
        <v>0</v>
      </c>
      <c r="L975">
        <f t="shared" si="143"/>
        <v>0</v>
      </c>
      <c r="M975">
        <f t="shared" si="144"/>
        <v>0</v>
      </c>
      <c r="N975">
        <f t="shared" si="140"/>
        <v>0</v>
      </c>
      <c r="O975">
        <f t="shared" si="145"/>
        <v>0</v>
      </c>
      <c r="P975">
        <f t="shared" si="146"/>
        <v>0</v>
      </c>
      <c r="Q975">
        <f t="shared" si="147"/>
        <v>0</v>
      </c>
      <c r="R975" t="str">
        <f t="shared" si="148"/>
        <v/>
      </c>
    </row>
    <row r="976" spans="1:18" x14ac:dyDescent="0.35">
      <c r="A976">
        <f>IF(AND(DATA!A977&lt;&gt;"",TRIM(DATA!D977)&lt;&gt;""),1,0)</f>
        <v>0</v>
      </c>
      <c r="B976" t="str">
        <f>IF(A976=1,DATA!A977,"")</f>
        <v/>
      </c>
      <c r="C976" t="str">
        <f>IF(A976=1,TRIM(DATA!B977),"")</f>
        <v/>
      </c>
      <c r="D976" t="str">
        <f>IF(A976=1,TRIM(DATA!C977),"")</f>
        <v/>
      </c>
      <c r="E976" t="str">
        <f>IF(A976=1,TRIM(DATA!D977),"")</f>
        <v/>
      </c>
      <c r="F976" t="str">
        <f t="shared" si="141"/>
        <v/>
      </c>
      <c r="G976">
        <f>A976*N(DATA!E977)</f>
        <v>0</v>
      </c>
      <c r="H976">
        <f>A976*N(DATA!F977)</f>
        <v>0</v>
      </c>
      <c r="I976">
        <f>A976*N(DATA!G977)</f>
        <v>0</v>
      </c>
      <c r="J976">
        <f>A976*N(DATA!H977)</f>
        <v>0</v>
      </c>
      <c r="K976">
        <f t="shared" si="142"/>
        <v>0</v>
      </c>
      <c r="L976">
        <f t="shared" si="143"/>
        <v>0</v>
      </c>
      <c r="M976">
        <f t="shared" si="144"/>
        <v>0</v>
      </c>
      <c r="N976">
        <f t="shared" si="140"/>
        <v>0</v>
      </c>
      <c r="O976">
        <f t="shared" si="145"/>
        <v>0</v>
      </c>
      <c r="P976">
        <f t="shared" si="146"/>
        <v>0</v>
      </c>
      <c r="Q976">
        <f t="shared" si="147"/>
        <v>0</v>
      </c>
      <c r="R976" t="str">
        <f t="shared" si="148"/>
        <v/>
      </c>
    </row>
    <row r="977" spans="1:18" x14ac:dyDescent="0.35">
      <c r="A977">
        <f>IF(AND(DATA!A978&lt;&gt;"",TRIM(DATA!D978)&lt;&gt;""),1,0)</f>
        <v>0</v>
      </c>
      <c r="B977" t="str">
        <f>IF(A977=1,DATA!A978,"")</f>
        <v/>
      </c>
      <c r="C977" t="str">
        <f>IF(A977=1,TRIM(DATA!B978),"")</f>
        <v/>
      </c>
      <c r="D977" t="str">
        <f>IF(A977=1,TRIM(DATA!C978),"")</f>
        <v/>
      </c>
      <c r="E977" t="str">
        <f>IF(A977=1,TRIM(DATA!D978),"")</f>
        <v/>
      </c>
      <c r="F977" t="str">
        <f t="shared" si="141"/>
        <v/>
      </c>
      <c r="G977">
        <f>A977*N(DATA!E978)</f>
        <v>0</v>
      </c>
      <c r="H977">
        <f>A977*N(DATA!F978)</f>
        <v>0</v>
      </c>
      <c r="I977">
        <f>A977*N(DATA!G978)</f>
        <v>0</v>
      </c>
      <c r="J977">
        <f>A977*N(DATA!H978)</f>
        <v>0</v>
      </c>
      <c r="K977">
        <f t="shared" si="142"/>
        <v>0</v>
      </c>
      <c r="L977">
        <f t="shared" si="143"/>
        <v>0</v>
      </c>
      <c r="M977">
        <f t="shared" si="144"/>
        <v>0</v>
      </c>
      <c r="N977">
        <f t="shared" si="140"/>
        <v>0</v>
      </c>
      <c r="O977">
        <f t="shared" si="145"/>
        <v>0</v>
      </c>
      <c r="P977">
        <f t="shared" si="146"/>
        <v>0</v>
      </c>
      <c r="Q977">
        <f t="shared" si="147"/>
        <v>0</v>
      </c>
      <c r="R977" t="str">
        <f t="shared" si="148"/>
        <v/>
      </c>
    </row>
    <row r="978" spans="1:18" x14ac:dyDescent="0.35">
      <c r="A978">
        <f>IF(AND(DATA!A979&lt;&gt;"",TRIM(DATA!D979)&lt;&gt;""),1,0)</f>
        <v>0</v>
      </c>
      <c r="B978" t="str">
        <f>IF(A978=1,DATA!A979,"")</f>
        <v/>
      </c>
      <c r="C978" t="str">
        <f>IF(A978=1,TRIM(DATA!B979),"")</f>
        <v/>
      </c>
      <c r="D978" t="str">
        <f>IF(A978=1,TRIM(DATA!C979),"")</f>
        <v/>
      </c>
      <c r="E978" t="str">
        <f>IF(A978=1,TRIM(DATA!D979),"")</f>
        <v/>
      </c>
      <c r="F978" t="str">
        <f t="shared" si="141"/>
        <v/>
      </c>
      <c r="G978">
        <f>A978*N(DATA!E979)</f>
        <v>0</v>
      </c>
      <c r="H978">
        <f>A978*N(DATA!F979)</f>
        <v>0</v>
      </c>
      <c r="I978">
        <f>A978*N(DATA!G979)</f>
        <v>0</v>
      </c>
      <c r="J978">
        <f>A978*N(DATA!H979)</f>
        <v>0</v>
      </c>
      <c r="K978">
        <f t="shared" si="142"/>
        <v>0</v>
      </c>
      <c r="L978">
        <f t="shared" si="143"/>
        <v>0</v>
      </c>
      <c r="M978">
        <f t="shared" si="144"/>
        <v>0</v>
      </c>
      <c r="N978">
        <f t="shared" si="140"/>
        <v>0</v>
      </c>
      <c r="O978">
        <f t="shared" si="145"/>
        <v>0</v>
      </c>
      <c r="P978">
        <f t="shared" si="146"/>
        <v>0</v>
      </c>
      <c r="Q978">
        <f t="shared" si="147"/>
        <v>0</v>
      </c>
      <c r="R978" t="str">
        <f t="shared" si="148"/>
        <v/>
      </c>
    </row>
    <row r="979" spans="1:18" x14ac:dyDescent="0.35">
      <c r="A979">
        <f>IF(AND(DATA!A980&lt;&gt;"",TRIM(DATA!D980)&lt;&gt;""),1,0)</f>
        <v>0</v>
      </c>
      <c r="B979" t="str">
        <f>IF(A979=1,DATA!A980,"")</f>
        <v/>
      </c>
      <c r="C979" t="str">
        <f>IF(A979=1,TRIM(DATA!B980),"")</f>
        <v/>
      </c>
      <c r="D979" t="str">
        <f>IF(A979=1,TRIM(DATA!C980),"")</f>
        <v/>
      </c>
      <c r="E979" t="str">
        <f>IF(A979=1,TRIM(DATA!D980),"")</f>
        <v/>
      </c>
      <c r="F979" t="str">
        <f t="shared" si="141"/>
        <v/>
      </c>
      <c r="G979">
        <f>A979*N(DATA!E980)</f>
        <v>0</v>
      </c>
      <c r="H979">
        <f>A979*N(DATA!F980)</f>
        <v>0</v>
      </c>
      <c r="I979">
        <f>A979*N(DATA!G980)</f>
        <v>0</v>
      </c>
      <c r="J979">
        <f>A979*N(DATA!H980)</f>
        <v>0</v>
      </c>
      <c r="K979">
        <f t="shared" si="142"/>
        <v>0</v>
      </c>
      <c r="L979">
        <f t="shared" si="143"/>
        <v>0</v>
      </c>
      <c r="M979">
        <f t="shared" si="144"/>
        <v>0</v>
      </c>
      <c r="N979">
        <f t="shared" si="140"/>
        <v>0</v>
      </c>
      <c r="O979">
        <f t="shared" si="145"/>
        <v>0</v>
      </c>
      <c r="P979">
        <f t="shared" si="146"/>
        <v>0</v>
      </c>
      <c r="Q979">
        <f t="shared" si="147"/>
        <v>0</v>
      </c>
      <c r="R979" t="str">
        <f t="shared" si="148"/>
        <v/>
      </c>
    </row>
    <row r="980" spans="1:18" x14ac:dyDescent="0.35">
      <c r="A980">
        <f>IF(AND(DATA!A981&lt;&gt;"",TRIM(DATA!D981)&lt;&gt;""),1,0)</f>
        <v>0</v>
      </c>
      <c r="B980" t="str">
        <f>IF(A980=1,DATA!A981,"")</f>
        <v/>
      </c>
      <c r="C980" t="str">
        <f>IF(A980=1,TRIM(DATA!B981),"")</f>
        <v/>
      </c>
      <c r="D980" t="str">
        <f>IF(A980=1,TRIM(DATA!C981),"")</f>
        <v/>
      </c>
      <c r="E980" t="str">
        <f>IF(A980=1,TRIM(DATA!D981),"")</f>
        <v/>
      </c>
      <c r="F980" t="str">
        <f t="shared" si="141"/>
        <v/>
      </c>
      <c r="G980">
        <f>A980*N(DATA!E981)</f>
        <v>0</v>
      </c>
      <c r="H980">
        <f>A980*N(DATA!F981)</f>
        <v>0</v>
      </c>
      <c r="I980">
        <f>A980*N(DATA!G981)</f>
        <v>0</v>
      </c>
      <c r="J980">
        <f>A980*N(DATA!H981)</f>
        <v>0</v>
      </c>
      <c r="K980">
        <f t="shared" si="142"/>
        <v>0</v>
      </c>
      <c r="L980">
        <f t="shared" si="143"/>
        <v>0</v>
      </c>
      <c r="M980">
        <f t="shared" si="144"/>
        <v>0</v>
      </c>
      <c r="N980">
        <f t="shared" si="140"/>
        <v>0</v>
      </c>
      <c r="O980">
        <f t="shared" si="145"/>
        <v>0</v>
      </c>
      <c r="P980">
        <f t="shared" si="146"/>
        <v>0</v>
      </c>
      <c r="Q980">
        <f t="shared" si="147"/>
        <v>0</v>
      </c>
      <c r="R980" t="str">
        <f t="shared" si="148"/>
        <v/>
      </c>
    </row>
    <row r="981" spans="1:18" x14ac:dyDescent="0.35">
      <c r="A981">
        <f>IF(AND(DATA!A982&lt;&gt;"",TRIM(DATA!D982)&lt;&gt;""),1,0)</f>
        <v>0</v>
      </c>
      <c r="B981" t="str">
        <f>IF(A981=1,DATA!A982,"")</f>
        <v/>
      </c>
      <c r="C981" t="str">
        <f>IF(A981=1,TRIM(DATA!B982),"")</f>
        <v/>
      </c>
      <c r="D981" t="str">
        <f>IF(A981=1,TRIM(DATA!C982),"")</f>
        <v/>
      </c>
      <c r="E981" t="str">
        <f>IF(A981=1,TRIM(DATA!D982),"")</f>
        <v/>
      </c>
      <c r="F981" t="str">
        <f t="shared" si="141"/>
        <v/>
      </c>
      <c r="G981">
        <f>A981*N(DATA!E982)</f>
        <v>0</v>
      </c>
      <c r="H981">
        <f>A981*N(DATA!F982)</f>
        <v>0</v>
      </c>
      <c r="I981">
        <f>A981*N(DATA!G982)</f>
        <v>0</v>
      </c>
      <c r="J981">
        <f>A981*N(DATA!H982)</f>
        <v>0</v>
      </c>
      <c r="K981">
        <f t="shared" si="142"/>
        <v>0</v>
      </c>
      <c r="L981">
        <f t="shared" si="143"/>
        <v>0</v>
      </c>
      <c r="M981">
        <f t="shared" si="144"/>
        <v>0</v>
      </c>
      <c r="N981">
        <f t="shared" si="140"/>
        <v>0</v>
      </c>
      <c r="O981">
        <f t="shared" si="145"/>
        <v>0</v>
      </c>
      <c r="P981">
        <f t="shared" si="146"/>
        <v>0</v>
      </c>
      <c r="Q981">
        <f t="shared" si="147"/>
        <v>0</v>
      </c>
      <c r="R981" t="str">
        <f t="shared" si="148"/>
        <v/>
      </c>
    </row>
    <row r="982" spans="1:18" x14ac:dyDescent="0.35">
      <c r="A982">
        <f>IF(AND(DATA!A983&lt;&gt;"",TRIM(DATA!D983)&lt;&gt;""),1,0)</f>
        <v>0</v>
      </c>
      <c r="B982" t="str">
        <f>IF(A982=1,DATA!A983,"")</f>
        <v/>
      </c>
      <c r="C982" t="str">
        <f>IF(A982=1,TRIM(DATA!B983),"")</f>
        <v/>
      </c>
      <c r="D982" t="str">
        <f>IF(A982=1,TRIM(DATA!C983),"")</f>
        <v/>
      </c>
      <c r="E982" t="str">
        <f>IF(A982=1,TRIM(DATA!D983),"")</f>
        <v/>
      </c>
      <c r="F982" t="str">
        <f t="shared" si="141"/>
        <v/>
      </c>
      <c r="G982">
        <f>A982*N(DATA!E983)</f>
        <v>0</v>
      </c>
      <c r="H982">
        <f>A982*N(DATA!F983)</f>
        <v>0</v>
      </c>
      <c r="I982">
        <f>A982*N(DATA!G983)</f>
        <v>0</v>
      </c>
      <c r="J982">
        <f>A982*N(DATA!H983)</f>
        <v>0</v>
      </c>
      <c r="K982">
        <f t="shared" si="142"/>
        <v>0</v>
      </c>
      <c r="L982">
        <f t="shared" si="143"/>
        <v>0</v>
      </c>
      <c r="M982">
        <f t="shared" si="144"/>
        <v>0</v>
      </c>
      <c r="N982">
        <f t="shared" si="140"/>
        <v>0</v>
      </c>
      <c r="O982">
        <f t="shared" si="145"/>
        <v>0</v>
      </c>
      <c r="P982">
        <f t="shared" si="146"/>
        <v>0</v>
      </c>
      <c r="Q982">
        <f t="shared" si="147"/>
        <v>0</v>
      </c>
      <c r="R982" t="str">
        <f t="shared" si="148"/>
        <v/>
      </c>
    </row>
    <row r="983" spans="1:18" x14ac:dyDescent="0.35">
      <c r="A983">
        <f>IF(AND(DATA!A984&lt;&gt;"",TRIM(DATA!D984)&lt;&gt;""),1,0)</f>
        <v>0</v>
      </c>
      <c r="B983" t="str">
        <f>IF(A983=1,DATA!A984,"")</f>
        <v/>
      </c>
      <c r="C983" t="str">
        <f>IF(A983=1,TRIM(DATA!B984),"")</f>
        <v/>
      </c>
      <c r="D983" t="str">
        <f>IF(A983=1,TRIM(DATA!C984),"")</f>
        <v/>
      </c>
      <c r="E983" t="str">
        <f>IF(A983=1,TRIM(DATA!D984),"")</f>
        <v/>
      </c>
      <c r="F983" t="str">
        <f t="shared" si="141"/>
        <v/>
      </c>
      <c r="G983">
        <f>A983*N(DATA!E984)</f>
        <v>0</v>
      </c>
      <c r="H983">
        <f>A983*N(DATA!F984)</f>
        <v>0</v>
      </c>
      <c r="I983">
        <f>A983*N(DATA!G984)</f>
        <v>0</v>
      </c>
      <c r="J983">
        <f>A983*N(DATA!H984)</f>
        <v>0</v>
      </c>
      <c r="K983">
        <f t="shared" si="142"/>
        <v>0</v>
      </c>
      <c r="L983">
        <f t="shared" si="143"/>
        <v>0</v>
      </c>
      <c r="M983">
        <f t="shared" si="144"/>
        <v>0</v>
      </c>
      <c r="N983">
        <f t="shared" si="140"/>
        <v>0</v>
      </c>
      <c r="O983">
        <f t="shared" si="145"/>
        <v>0</v>
      </c>
      <c r="P983">
        <f t="shared" si="146"/>
        <v>0</v>
      </c>
      <c r="Q983">
        <f t="shared" si="147"/>
        <v>0</v>
      </c>
      <c r="R983" t="str">
        <f t="shared" si="148"/>
        <v/>
      </c>
    </row>
    <row r="984" spans="1:18" x14ac:dyDescent="0.35">
      <c r="A984">
        <f>IF(AND(DATA!A985&lt;&gt;"",TRIM(DATA!D985)&lt;&gt;""),1,0)</f>
        <v>0</v>
      </c>
      <c r="B984" t="str">
        <f>IF(A984=1,DATA!A985,"")</f>
        <v/>
      </c>
      <c r="C984" t="str">
        <f>IF(A984=1,TRIM(DATA!B985),"")</f>
        <v/>
      </c>
      <c r="D984" t="str">
        <f>IF(A984=1,TRIM(DATA!C985),"")</f>
        <v/>
      </c>
      <c r="E984" t="str">
        <f>IF(A984=1,TRIM(DATA!D985),"")</f>
        <v/>
      </c>
      <c r="F984" t="str">
        <f t="shared" si="141"/>
        <v/>
      </c>
      <c r="G984">
        <f>A984*N(DATA!E985)</f>
        <v>0</v>
      </c>
      <c r="H984">
        <f>A984*N(DATA!F985)</f>
        <v>0</v>
      </c>
      <c r="I984">
        <f>A984*N(DATA!G985)</f>
        <v>0</v>
      </c>
      <c r="J984">
        <f>A984*N(DATA!H985)</f>
        <v>0</v>
      </c>
      <c r="K984">
        <f t="shared" si="142"/>
        <v>0</v>
      </c>
      <c r="L984">
        <f t="shared" si="143"/>
        <v>0</v>
      </c>
      <c r="M984">
        <f t="shared" si="144"/>
        <v>0</v>
      </c>
      <c r="N984">
        <f t="shared" si="140"/>
        <v>0</v>
      </c>
      <c r="O984">
        <f t="shared" si="145"/>
        <v>0</v>
      </c>
      <c r="P984">
        <f t="shared" si="146"/>
        <v>0</v>
      </c>
      <c r="Q984">
        <f t="shared" si="147"/>
        <v>0</v>
      </c>
      <c r="R984" t="str">
        <f t="shared" si="148"/>
        <v/>
      </c>
    </row>
    <row r="985" spans="1:18" x14ac:dyDescent="0.35">
      <c r="A985">
        <f>IF(AND(DATA!A986&lt;&gt;"",TRIM(DATA!D986)&lt;&gt;""),1,0)</f>
        <v>0</v>
      </c>
      <c r="B985" t="str">
        <f>IF(A985=1,DATA!A986,"")</f>
        <v/>
      </c>
      <c r="C985" t="str">
        <f>IF(A985=1,TRIM(DATA!B986),"")</f>
        <v/>
      </c>
      <c r="D985" t="str">
        <f>IF(A985=1,TRIM(DATA!C986),"")</f>
        <v/>
      </c>
      <c r="E985" t="str">
        <f>IF(A985=1,TRIM(DATA!D986),"")</f>
        <v/>
      </c>
      <c r="F985" t="str">
        <f t="shared" si="141"/>
        <v/>
      </c>
      <c r="G985">
        <f>A985*N(DATA!E986)</f>
        <v>0</v>
      </c>
      <c r="H985">
        <f>A985*N(DATA!F986)</f>
        <v>0</v>
      </c>
      <c r="I985">
        <f>A985*N(DATA!G986)</f>
        <v>0</v>
      </c>
      <c r="J985">
        <f>A985*N(DATA!H986)</f>
        <v>0</v>
      </c>
      <c r="K985">
        <f t="shared" si="142"/>
        <v>0</v>
      </c>
      <c r="L985">
        <f t="shared" si="143"/>
        <v>0</v>
      </c>
      <c r="M985">
        <f t="shared" si="144"/>
        <v>0</v>
      </c>
      <c r="N985">
        <f t="shared" si="140"/>
        <v>0</v>
      </c>
      <c r="O985">
        <f t="shared" si="145"/>
        <v>0</v>
      </c>
      <c r="P985">
        <f t="shared" si="146"/>
        <v>0</v>
      </c>
      <c r="Q985">
        <f t="shared" si="147"/>
        <v>0</v>
      </c>
      <c r="R985" t="str">
        <f t="shared" si="148"/>
        <v/>
      </c>
    </row>
    <row r="986" spans="1:18" x14ac:dyDescent="0.35">
      <c r="A986">
        <f>IF(AND(DATA!A987&lt;&gt;"",TRIM(DATA!D987)&lt;&gt;""),1,0)</f>
        <v>0</v>
      </c>
      <c r="B986" t="str">
        <f>IF(A986=1,DATA!A987,"")</f>
        <v/>
      </c>
      <c r="C986" t="str">
        <f>IF(A986=1,TRIM(DATA!B987),"")</f>
        <v/>
      </c>
      <c r="D986" t="str">
        <f>IF(A986=1,TRIM(DATA!C987),"")</f>
        <v/>
      </c>
      <c r="E986" t="str">
        <f>IF(A986=1,TRIM(DATA!D987),"")</f>
        <v/>
      </c>
      <c r="F986" t="str">
        <f t="shared" si="141"/>
        <v/>
      </c>
      <c r="G986">
        <f>A986*N(DATA!E987)</f>
        <v>0</v>
      </c>
      <c r="H986">
        <f>A986*N(DATA!F987)</f>
        <v>0</v>
      </c>
      <c r="I986">
        <f>A986*N(DATA!G987)</f>
        <v>0</v>
      </c>
      <c r="J986">
        <f>A986*N(DATA!H987)</f>
        <v>0</v>
      </c>
      <c r="K986">
        <f t="shared" si="142"/>
        <v>0</v>
      </c>
      <c r="L986">
        <f t="shared" si="143"/>
        <v>0</v>
      </c>
      <c r="M986">
        <f t="shared" si="144"/>
        <v>0</v>
      </c>
      <c r="N986">
        <f t="shared" si="140"/>
        <v>0</v>
      </c>
      <c r="O986">
        <f t="shared" si="145"/>
        <v>0</v>
      </c>
      <c r="P986">
        <f t="shared" si="146"/>
        <v>0</v>
      </c>
      <c r="Q986">
        <f t="shared" si="147"/>
        <v>0</v>
      </c>
      <c r="R986" t="str">
        <f t="shared" si="148"/>
        <v/>
      </c>
    </row>
    <row r="987" spans="1:18" x14ac:dyDescent="0.35">
      <c r="A987">
        <f>IF(AND(DATA!A988&lt;&gt;"",TRIM(DATA!D988)&lt;&gt;""),1,0)</f>
        <v>0</v>
      </c>
      <c r="B987" t="str">
        <f>IF(A987=1,DATA!A988,"")</f>
        <v/>
      </c>
      <c r="C987" t="str">
        <f>IF(A987=1,TRIM(DATA!B988),"")</f>
        <v/>
      </c>
      <c r="D987" t="str">
        <f>IF(A987=1,TRIM(DATA!C988),"")</f>
        <v/>
      </c>
      <c r="E987" t="str">
        <f>IF(A987=1,TRIM(DATA!D988),"")</f>
        <v/>
      </c>
      <c r="F987" t="str">
        <f t="shared" si="141"/>
        <v/>
      </c>
      <c r="G987">
        <f>A987*N(DATA!E988)</f>
        <v>0</v>
      </c>
      <c r="H987">
        <f>A987*N(DATA!F988)</f>
        <v>0</v>
      </c>
      <c r="I987">
        <f>A987*N(DATA!G988)</f>
        <v>0</v>
      </c>
      <c r="J987">
        <f>A987*N(DATA!H988)</f>
        <v>0</v>
      </c>
      <c r="K987">
        <f t="shared" si="142"/>
        <v>0</v>
      </c>
      <c r="L987">
        <f t="shared" si="143"/>
        <v>0</v>
      </c>
      <c r="M987">
        <f t="shared" si="144"/>
        <v>0</v>
      </c>
      <c r="N987">
        <f t="shared" si="140"/>
        <v>0</v>
      </c>
      <c r="O987">
        <f t="shared" si="145"/>
        <v>0</v>
      </c>
      <c r="P987">
        <f t="shared" si="146"/>
        <v>0</v>
      </c>
      <c r="Q987">
        <f t="shared" si="147"/>
        <v>0</v>
      </c>
      <c r="R987" t="str">
        <f t="shared" si="148"/>
        <v/>
      </c>
    </row>
    <row r="988" spans="1:18" x14ac:dyDescent="0.35">
      <c r="A988">
        <f>IF(AND(DATA!A989&lt;&gt;"",TRIM(DATA!D989)&lt;&gt;""),1,0)</f>
        <v>0</v>
      </c>
      <c r="B988" t="str">
        <f>IF(A988=1,DATA!A989,"")</f>
        <v/>
      </c>
      <c r="C988" t="str">
        <f>IF(A988=1,TRIM(DATA!B989),"")</f>
        <v/>
      </c>
      <c r="D988" t="str">
        <f>IF(A988=1,TRIM(DATA!C989),"")</f>
        <v/>
      </c>
      <c r="E988" t="str">
        <f>IF(A988=1,TRIM(DATA!D989),"")</f>
        <v/>
      </c>
      <c r="F988" t="str">
        <f t="shared" si="141"/>
        <v/>
      </c>
      <c r="G988">
        <f>A988*N(DATA!E989)</f>
        <v>0</v>
      </c>
      <c r="H988">
        <f>A988*N(DATA!F989)</f>
        <v>0</v>
      </c>
      <c r="I988">
        <f>A988*N(DATA!G989)</f>
        <v>0</v>
      </c>
      <c r="J988">
        <f>A988*N(DATA!H989)</f>
        <v>0</v>
      </c>
      <c r="K988">
        <f t="shared" si="142"/>
        <v>0</v>
      </c>
      <c r="L988">
        <f t="shared" si="143"/>
        <v>0</v>
      </c>
      <c r="M988">
        <f t="shared" si="144"/>
        <v>0</v>
      </c>
      <c r="N988">
        <f t="shared" si="140"/>
        <v>0</v>
      </c>
      <c r="O988">
        <f t="shared" si="145"/>
        <v>0</v>
      </c>
      <c r="P988">
        <f t="shared" si="146"/>
        <v>0</v>
      </c>
      <c r="Q988">
        <f t="shared" si="147"/>
        <v>0</v>
      </c>
      <c r="R988" t="str">
        <f t="shared" si="148"/>
        <v/>
      </c>
    </row>
    <row r="989" spans="1:18" x14ac:dyDescent="0.35">
      <c r="A989">
        <f>IF(AND(DATA!A990&lt;&gt;"",TRIM(DATA!D990)&lt;&gt;""),1,0)</f>
        <v>0</v>
      </c>
      <c r="B989" t="str">
        <f>IF(A989=1,DATA!A990,"")</f>
        <v/>
      </c>
      <c r="C989" t="str">
        <f>IF(A989=1,TRIM(DATA!B990),"")</f>
        <v/>
      </c>
      <c r="D989" t="str">
        <f>IF(A989=1,TRIM(DATA!C990),"")</f>
        <v/>
      </c>
      <c r="E989" t="str">
        <f>IF(A989=1,TRIM(DATA!D990),"")</f>
        <v/>
      </c>
      <c r="F989" t="str">
        <f t="shared" si="141"/>
        <v/>
      </c>
      <c r="G989">
        <f>A989*N(DATA!E990)</f>
        <v>0</v>
      </c>
      <c r="H989">
        <f>A989*N(DATA!F990)</f>
        <v>0</v>
      </c>
      <c r="I989">
        <f>A989*N(DATA!G990)</f>
        <v>0</v>
      </c>
      <c r="J989">
        <f>A989*N(DATA!H990)</f>
        <v>0</v>
      </c>
      <c r="K989">
        <f t="shared" si="142"/>
        <v>0</v>
      </c>
      <c r="L989">
        <f t="shared" si="143"/>
        <v>0</v>
      </c>
      <c r="M989">
        <f t="shared" si="144"/>
        <v>0</v>
      </c>
      <c r="N989">
        <f t="shared" si="140"/>
        <v>0</v>
      </c>
      <c r="O989">
        <f t="shared" si="145"/>
        <v>0</v>
      </c>
      <c r="P989">
        <f t="shared" si="146"/>
        <v>0</v>
      </c>
      <c r="Q989">
        <f t="shared" si="147"/>
        <v>0</v>
      </c>
      <c r="R989" t="str">
        <f t="shared" si="148"/>
        <v/>
      </c>
    </row>
    <row r="990" spans="1:18" x14ac:dyDescent="0.35">
      <c r="A990">
        <f>IF(AND(DATA!A991&lt;&gt;"",TRIM(DATA!D991)&lt;&gt;""),1,0)</f>
        <v>0</v>
      </c>
      <c r="B990" t="str">
        <f>IF(A990=1,DATA!A991,"")</f>
        <v/>
      </c>
      <c r="C990" t="str">
        <f>IF(A990=1,TRIM(DATA!B991),"")</f>
        <v/>
      </c>
      <c r="D990" t="str">
        <f>IF(A990=1,TRIM(DATA!C991),"")</f>
        <v/>
      </c>
      <c r="E990" t="str">
        <f>IF(A990=1,TRIM(DATA!D991),"")</f>
        <v/>
      </c>
      <c r="F990" t="str">
        <f t="shared" si="141"/>
        <v/>
      </c>
      <c r="G990">
        <f>A990*N(DATA!E991)</f>
        <v>0</v>
      </c>
      <c r="H990">
        <f>A990*N(DATA!F991)</f>
        <v>0</v>
      </c>
      <c r="I990">
        <f>A990*N(DATA!G991)</f>
        <v>0</v>
      </c>
      <c r="J990">
        <f>A990*N(DATA!H991)</f>
        <v>0</v>
      </c>
      <c r="K990">
        <f t="shared" si="142"/>
        <v>0</v>
      </c>
      <c r="L990">
        <f t="shared" si="143"/>
        <v>0</v>
      </c>
      <c r="M990">
        <f t="shared" si="144"/>
        <v>0</v>
      </c>
      <c r="N990">
        <f t="shared" si="140"/>
        <v>0</v>
      </c>
      <c r="O990">
        <f t="shared" si="145"/>
        <v>0</v>
      </c>
      <c r="P990">
        <f t="shared" si="146"/>
        <v>0</v>
      </c>
      <c r="Q990">
        <f t="shared" si="147"/>
        <v>0</v>
      </c>
      <c r="R990" t="str">
        <f t="shared" si="148"/>
        <v/>
      </c>
    </row>
    <row r="991" spans="1:18" x14ac:dyDescent="0.35">
      <c r="A991">
        <f>IF(AND(DATA!A992&lt;&gt;"",TRIM(DATA!D992)&lt;&gt;""),1,0)</f>
        <v>0</v>
      </c>
      <c r="B991" t="str">
        <f>IF(A991=1,DATA!A992,"")</f>
        <v/>
      </c>
      <c r="C991" t="str">
        <f>IF(A991=1,TRIM(DATA!B992),"")</f>
        <v/>
      </c>
      <c r="D991" t="str">
        <f>IF(A991=1,TRIM(DATA!C992),"")</f>
        <v/>
      </c>
      <c r="E991" t="str">
        <f>IF(A991=1,TRIM(DATA!D992),"")</f>
        <v/>
      </c>
      <c r="F991" t="str">
        <f t="shared" si="141"/>
        <v/>
      </c>
      <c r="G991">
        <f>A991*N(DATA!E992)</f>
        <v>0</v>
      </c>
      <c r="H991">
        <f>A991*N(DATA!F992)</f>
        <v>0</v>
      </c>
      <c r="I991">
        <f>A991*N(DATA!G992)</f>
        <v>0</v>
      </c>
      <c r="J991">
        <f>A991*N(DATA!H992)</f>
        <v>0</v>
      </c>
      <c r="K991">
        <f t="shared" si="142"/>
        <v>0</v>
      </c>
      <c r="L991">
        <f t="shared" si="143"/>
        <v>0</v>
      </c>
      <c r="M991">
        <f t="shared" si="144"/>
        <v>0</v>
      </c>
      <c r="N991">
        <f t="shared" si="140"/>
        <v>0</v>
      </c>
      <c r="O991">
        <f t="shared" si="145"/>
        <v>0</v>
      </c>
      <c r="P991">
        <f t="shared" si="146"/>
        <v>0</v>
      </c>
      <c r="Q991">
        <f t="shared" si="147"/>
        <v>0</v>
      </c>
      <c r="R991" t="str">
        <f t="shared" si="148"/>
        <v/>
      </c>
    </row>
    <row r="992" spans="1:18" x14ac:dyDescent="0.35">
      <c r="A992">
        <f>IF(AND(DATA!A993&lt;&gt;"",TRIM(DATA!D993)&lt;&gt;""),1,0)</f>
        <v>0</v>
      </c>
      <c r="B992" t="str">
        <f>IF(A992=1,DATA!A993,"")</f>
        <v/>
      </c>
      <c r="C992" t="str">
        <f>IF(A992=1,TRIM(DATA!B993),"")</f>
        <v/>
      </c>
      <c r="D992" t="str">
        <f>IF(A992=1,TRIM(DATA!C993),"")</f>
        <v/>
      </c>
      <c r="E992" t="str">
        <f>IF(A992=1,TRIM(DATA!D993),"")</f>
        <v/>
      </c>
      <c r="F992" t="str">
        <f t="shared" si="141"/>
        <v/>
      </c>
      <c r="G992">
        <f>A992*N(DATA!E993)</f>
        <v>0</v>
      </c>
      <c r="H992">
        <f>A992*N(DATA!F993)</f>
        <v>0</v>
      </c>
      <c r="I992">
        <f>A992*N(DATA!G993)</f>
        <v>0</v>
      </c>
      <c r="J992">
        <f>A992*N(DATA!H993)</f>
        <v>0</v>
      </c>
      <c r="K992">
        <f t="shared" si="142"/>
        <v>0</v>
      </c>
      <c r="L992">
        <f t="shared" si="143"/>
        <v>0</v>
      </c>
      <c r="M992">
        <f t="shared" si="144"/>
        <v>0</v>
      </c>
      <c r="N992">
        <f t="shared" si="140"/>
        <v>0</v>
      </c>
      <c r="O992">
        <f t="shared" si="145"/>
        <v>0</v>
      </c>
      <c r="P992">
        <f t="shared" si="146"/>
        <v>0</v>
      </c>
      <c r="Q992">
        <f t="shared" si="147"/>
        <v>0</v>
      </c>
      <c r="R992" t="str">
        <f t="shared" si="148"/>
        <v/>
      </c>
    </row>
    <row r="993" spans="1:18" x14ac:dyDescent="0.35">
      <c r="A993">
        <f>IF(AND(DATA!A994&lt;&gt;"",TRIM(DATA!D994)&lt;&gt;""),1,0)</f>
        <v>0</v>
      </c>
      <c r="B993" t="str">
        <f>IF(A993=1,DATA!A994,"")</f>
        <v/>
      </c>
      <c r="C993" t="str">
        <f>IF(A993=1,TRIM(DATA!B994),"")</f>
        <v/>
      </c>
      <c r="D993" t="str">
        <f>IF(A993=1,TRIM(DATA!C994),"")</f>
        <v/>
      </c>
      <c r="E993" t="str">
        <f>IF(A993=1,TRIM(DATA!D994),"")</f>
        <v/>
      </c>
      <c r="F993" t="str">
        <f t="shared" si="141"/>
        <v/>
      </c>
      <c r="G993">
        <f>A993*N(DATA!E994)</f>
        <v>0</v>
      </c>
      <c r="H993">
        <f>A993*N(DATA!F994)</f>
        <v>0</v>
      </c>
      <c r="I993">
        <f>A993*N(DATA!G994)</f>
        <v>0</v>
      </c>
      <c r="J993">
        <f>A993*N(DATA!H994)</f>
        <v>0</v>
      </c>
      <c r="K993">
        <f t="shared" si="142"/>
        <v>0</v>
      </c>
      <c r="L993">
        <f t="shared" si="143"/>
        <v>0</v>
      </c>
      <c r="M993">
        <f t="shared" si="144"/>
        <v>0</v>
      </c>
      <c r="N993">
        <f t="shared" si="140"/>
        <v>0</v>
      </c>
      <c r="O993">
        <f t="shared" si="145"/>
        <v>0</v>
      </c>
      <c r="P993">
        <f t="shared" si="146"/>
        <v>0</v>
      </c>
      <c r="Q993">
        <f t="shared" si="147"/>
        <v>0</v>
      </c>
      <c r="R993" t="str">
        <f t="shared" si="148"/>
        <v/>
      </c>
    </row>
    <row r="994" spans="1:18" x14ac:dyDescent="0.35">
      <c r="A994">
        <f>IF(AND(DATA!A995&lt;&gt;"",TRIM(DATA!D995)&lt;&gt;""),1,0)</f>
        <v>0</v>
      </c>
      <c r="B994" t="str">
        <f>IF(A994=1,DATA!A995,"")</f>
        <v/>
      </c>
      <c r="C994" t="str">
        <f>IF(A994=1,TRIM(DATA!B995),"")</f>
        <v/>
      </c>
      <c r="D994" t="str">
        <f>IF(A994=1,TRIM(DATA!C995),"")</f>
        <v/>
      </c>
      <c r="E994" t="str">
        <f>IF(A994=1,TRIM(DATA!D995),"")</f>
        <v/>
      </c>
      <c r="F994" t="str">
        <f t="shared" si="141"/>
        <v/>
      </c>
      <c r="G994">
        <f>A994*N(DATA!E995)</f>
        <v>0</v>
      </c>
      <c r="H994">
        <f>A994*N(DATA!F995)</f>
        <v>0</v>
      </c>
      <c r="I994">
        <f>A994*N(DATA!G995)</f>
        <v>0</v>
      </c>
      <c r="J994">
        <f>A994*N(DATA!H995)</f>
        <v>0</v>
      </c>
      <c r="K994">
        <f t="shared" si="142"/>
        <v>0</v>
      </c>
      <c r="L994">
        <f t="shared" si="143"/>
        <v>0</v>
      </c>
      <c r="M994">
        <f t="shared" si="144"/>
        <v>0</v>
      </c>
      <c r="N994">
        <f t="shared" si="140"/>
        <v>0</v>
      </c>
      <c r="O994">
        <f t="shared" si="145"/>
        <v>0</v>
      </c>
      <c r="P994">
        <f t="shared" si="146"/>
        <v>0</v>
      </c>
      <c r="Q994">
        <f t="shared" si="147"/>
        <v>0</v>
      </c>
      <c r="R994" t="str">
        <f t="shared" si="148"/>
        <v/>
      </c>
    </row>
    <row r="995" spans="1:18" x14ac:dyDescent="0.35">
      <c r="A995">
        <f>IF(AND(DATA!A996&lt;&gt;"",TRIM(DATA!D996)&lt;&gt;""),1,0)</f>
        <v>0</v>
      </c>
      <c r="B995" t="str">
        <f>IF(A995=1,DATA!A996,"")</f>
        <v/>
      </c>
      <c r="C995" t="str">
        <f>IF(A995=1,TRIM(DATA!B996),"")</f>
        <v/>
      </c>
      <c r="D995" t="str">
        <f>IF(A995=1,TRIM(DATA!C996),"")</f>
        <v/>
      </c>
      <c r="E995" t="str">
        <f>IF(A995=1,TRIM(DATA!D996),"")</f>
        <v/>
      </c>
      <c r="F995" t="str">
        <f t="shared" si="141"/>
        <v/>
      </c>
      <c r="G995">
        <f>A995*N(DATA!E996)</f>
        <v>0</v>
      </c>
      <c r="H995">
        <f>A995*N(DATA!F996)</f>
        <v>0</v>
      </c>
      <c r="I995">
        <f>A995*N(DATA!G996)</f>
        <v>0</v>
      </c>
      <c r="J995">
        <f>A995*N(DATA!H996)</f>
        <v>0</v>
      </c>
      <c r="K995">
        <f t="shared" si="142"/>
        <v>0</v>
      </c>
      <c r="L995">
        <f t="shared" si="143"/>
        <v>0</v>
      </c>
      <c r="M995">
        <f t="shared" si="144"/>
        <v>0</v>
      </c>
      <c r="N995">
        <f t="shared" si="140"/>
        <v>0</v>
      </c>
      <c r="O995">
        <f t="shared" si="145"/>
        <v>0</v>
      </c>
      <c r="P995">
        <f t="shared" si="146"/>
        <v>0</v>
      </c>
      <c r="Q995">
        <f t="shared" si="147"/>
        <v>0</v>
      </c>
      <c r="R995" t="str">
        <f t="shared" si="148"/>
        <v/>
      </c>
    </row>
    <row r="996" spans="1:18" x14ac:dyDescent="0.35">
      <c r="A996">
        <f>IF(AND(DATA!A997&lt;&gt;"",TRIM(DATA!D997)&lt;&gt;""),1,0)</f>
        <v>0</v>
      </c>
      <c r="B996" t="str">
        <f>IF(A996=1,DATA!A997,"")</f>
        <v/>
      </c>
      <c r="C996" t="str">
        <f>IF(A996=1,TRIM(DATA!B997),"")</f>
        <v/>
      </c>
      <c r="D996" t="str">
        <f>IF(A996=1,TRIM(DATA!C997),"")</f>
        <v/>
      </c>
      <c r="E996" t="str">
        <f>IF(A996=1,TRIM(DATA!D997),"")</f>
        <v/>
      </c>
      <c r="F996" t="str">
        <f t="shared" si="141"/>
        <v/>
      </c>
      <c r="G996">
        <f>A996*N(DATA!E997)</f>
        <v>0</v>
      </c>
      <c r="H996">
        <f>A996*N(DATA!F997)</f>
        <v>0</v>
      </c>
      <c r="I996">
        <f>A996*N(DATA!G997)</f>
        <v>0</v>
      </c>
      <c r="J996">
        <f>A996*N(DATA!H997)</f>
        <v>0</v>
      </c>
      <c r="K996">
        <f t="shared" si="142"/>
        <v>0</v>
      </c>
      <c r="L996">
        <f t="shared" si="143"/>
        <v>0</v>
      </c>
      <c r="M996">
        <f t="shared" si="144"/>
        <v>0</v>
      </c>
      <c r="N996">
        <f t="shared" si="140"/>
        <v>0</v>
      </c>
      <c r="O996">
        <f t="shared" si="145"/>
        <v>0</v>
      </c>
      <c r="P996">
        <f t="shared" si="146"/>
        <v>0</v>
      </c>
      <c r="Q996">
        <f t="shared" si="147"/>
        <v>0</v>
      </c>
      <c r="R996" t="str">
        <f t="shared" si="148"/>
        <v/>
      </c>
    </row>
    <row r="997" spans="1:18" x14ac:dyDescent="0.35">
      <c r="A997">
        <f>IF(AND(DATA!A998&lt;&gt;"",TRIM(DATA!D998)&lt;&gt;""),1,0)</f>
        <v>0</v>
      </c>
      <c r="B997" t="str">
        <f>IF(A997=1,DATA!A998,"")</f>
        <v/>
      </c>
      <c r="C997" t="str">
        <f>IF(A997=1,TRIM(DATA!B998),"")</f>
        <v/>
      </c>
      <c r="D997" t="str">
        <f>IF(A997=1,TRIM(DATA!C998),"")</f>
        <v/>
      </c>
      <c r="E997" t="str">
        <f>IF(A997=1,TRIM(DATA!D998),"")</f>
        <v/>
      </c>
      <c r="F997" t="str">
        <f t="shared" si="141"/>
        <v/>
      </c>
      <c r="G997">
        <f>A997*N(DATA!E998)</f>
        <v>0</v>
      </c>
      <c r="H997">
        <f>A997*N(DATA!F998)</f>
        <v>0</v>
      </c>
      <c r="I997">
        <f>A997*N(DATA!G998)</f>
        <v>0</v>
      </c>
      <c r="J997">
        <f>A997*N(DATA!H998)</f>
        <v>0</v>
      </c>
      <c r="K997">
        <f t="shared" si="142"/>
        <v>0</v>
      </c>
      <c r="L997">
        <f t="shared" si="143"/>
        <v>0</v>
      </c>
      <c r="M997">
        <f t="shared" si="144"/>
        <v>0</v>
      </c>
      <c r="N997">
        <f t="shared" si="140"/>
        <v>0</v>
      </c>
      <c r="O997">
        <f t="shared" si="145"/>
        <v>0</v>
      </c>
      <c r="P997">
        <f t="shared" si="146"/>
        <v>0</v>
      </c>
      <c r="Q997">
        <f t="shared" si="147"/>
        <v>0</v>
      </c>
      <c r="R997" t="str">
        <f t="shared" si="148"/>
        <v/>
      </c>
    </row>
    <row r="998" spans="1:18" x14ac:dyDescent="0.35">
      <c r="A998">
        <f>IF(AND(DATA!A999&lt;&gt;"",TRIM(DATA!D999)&lt;&gt;""),1,0)</f>
        <v>0</v>
      </c>
      <c r="B998" t="str">
        <f>IF(A998=1,DATA!A999,"")</f>
        <v/>
      </c>
      <c r="C998" t="str">
        <f>IF(A998=1,TRIM(DATA!B999),"")</f>
        <v/>
      </c>
      <c r="D998" t="str">
        <f>IF(A998=1,TRIM(DATA!C999),"")</f>
        <v/>
      </c>
      <c r="E998" t="str">
        <f>IF(A998=1,TRIM(DATA!D999),"")</f>
        <v/>
      </c>
      <c r="F998" t="str">
        <f t="shared" si="141"/>
        <v/>
      </c>
      <c r="G998">
        <f>A998*N(DATA!E999)</f>
        <v>0</v>
      </c>
      <c r="H998">
        <f>A998*N(DATA!F999)</f>
        <v>0</v>
      </c>
      <c r="I998">
        <f>A998*N(DATA!G999)</f>
        <v>0</v>
      </c>
      <c r="J998">
        <f>A998*N(DATA!H999)</f>
        <v>0</v>
      </c>
      <c r="K998">
        <f t="shared" si="142"/>
        <v>0</v>
      </c>
      <c r="L998">
        <f t="shared" si="143"/>
        <v>0</v>
      </c>
      <c r="M998">
        <f t="shared" si="144"/>
        <v>0</v>
      </c>
      <c r="N998">
        <f t="shared" si="140"/>
        <v>0</v>
      </c>
      <c r="O998">
        <f t="shared" si="145"/>
        <v>0</v>
      </c>
      <c r="P998">
        <f t="shared" si="146"/>
        <v>0</v>
      </c>
      <c r="Q998">
        <f t="shared" si="147"/>
        <v>0</v>
      </c>
      <c r="R998" t="str">
        <f t="shared" si="148"/>
        <v/>
      </c>
    </row>
    <row r="999" spans="1:18" x14ac:dyDescent="0.35">
      <c r="A999">
        <f>IF(AND(DATA!A1000&lt;&gt;"",TRIM(DATA!D1000)&lt;&gt;""),1,0)</f>
        <v>0</v>
      </c>
      <c r="B999" t="str">
        <f>IF(A999=1,DATA!A1000,"")</f>
        <v/>
      </c>
      <c r="C999" t="str">
        <f>IF(A999=1,TRIM(DATA!B1000),"")</f>
        <v/>
      </c>
      <c r="D999" t="str">
        <f>IF(A999=1,TRIM(DATA!C1000),"")</f>
        <v/>
      </c>
      <c r="E999" t="str">
        <f>IF(A999=1,TRIM(DATA!D1000),"")</f>
        <v/>
      </c>
      <c r="F999" t="str">
        <f t="shared" si="141"/>
        <v/>
      </c>
      <c r="G999">
        <f>A999*N(DATA!E1000)</f>
        <v>0</v>
      </c>
      <c r="H999">
        <f>A999*N(DATA!F1000)</f>
        <v>0</v>
      </c>
      <c r="I999">
        <f>A999*N(DATA!G1000)</f>
        <v>0</v>
      </c>
      <c r="J999">
        <f>A999*N(DATA!H1000)</f>
        <v>0</v>
      </c>
      <c r="K999">
        <f t="shared" si="142"/>
        <v>0</v>
      </c>
      <c r="L999">
        <f t="shared" si="143"/>
        <v>0</v>
      </c>
      <c r="M999">
        <f t="shared" si="144"/>
        <v>0</v>
      </c>
      <c r="N999">
        <f t="shared" si="140"/>
        <v>0</v>
      </c>
      <c r="O999">
        <f t="shared" si="145"/>
        <v>0</v>
      </c>
      <c r="P999">
        <f t="shared" si="146"/>
        <v>0</v>
      </c>
      <c r="Q999">
        <f t="shared" si="147"/>
        <v>0</v>
      </c>
      <c r="R999" t="str">
        <f t="shared" si="148"/>
        <v/>
      </c>
    </row>
    <row r="1000" spans="1:18" x14ac:dyDescent="0.35">
      <c r="A1000">
        <f>IF(AND(DATA!A1001&lt;&gt;"",TRIM(DATA!D1001)&lt;&gt;""),1,0)</f>
        <v>0</v>
      </c>
      <c r="B1000" t="str">
        <f>IF(A1000=1,DATA!A1001,"")</f>
        <v/>
      </c>
      <c r="C1000" t="str">
        <f>IF(A1000=1,TRIM(DATA!B1001),"")</f>
        <v/>
      </c>
      <c r="D1000" t="str">
        <f>IF(A1000=1,TRIM(DATA!C1001),"")</f>
        <v/>
      </c>
      <c r="E1000" t="str">
        <f>IF(A1000=1,TRIM(DATA!D1001),"")</f>
        <v/>
      </c>
      <c r="F1000" t="str">
        <f t="shared" si="141"/>
        <v/>
      </c>
      <c r="G1000">
        <f>A1000*N(DATA!E1001)</f>
        <v>0</v>
      </c>
      <c r="H1000">
        <f>A1000*N(DATA!F1001)</f>
        <v>0</v>
      </c>
      <c r="I1000">
        <f>A1000*N(DATA!G1001)</f>
        <v>0</v>
      </c>
      <c r="J1000">
        <f>A1000*N(DATA!H1001)</f>
        <v>0</v>
      </c>
      <c r="K1000">
        <f t="shared" si="142"/>
        <v>0</v>
      </c>
      <c r="L1000">
        <f t="shared" si="143"/>
        <v>0</v>
      </c>
      <c r="M1000">
        <f t="shared" si="144"/>
        <v>0</v>
      </c>
      <c r="N1000">
        <f t="shared" si="140"/>
        <v>0</v>
      </c>
      <c r="O1000">
        <f t="shared" si="145"/>
        <v>0</v>
      </c>
      <c r="P1000">
        <f t="shared" si="146"/>
        <v>0</v>
      </c>
      <c r="Q1000">
        <f t="shared" si="147"/>
        <v>0</v>
      </c>
      <c r="R1000" t="str">
        <f t="shared" si="148"/>
        <v/>
      </c>
    </row>
    <row r="1001" spans="1:18" x14ac:dyDescent="0.35">
      <c r="A1001">
        <f>IF(AND(DATA!A1002&lt;&gt;"",TRIM(DATA!D1002)&lt;&gt;""),1,0)</f>
        <v>0</v>
      </c>
      <c r="B1001" t="str">
        <f>IF(A1001=1,DATA!A1002,"")</f>
        <v/>
      </c>
      <c r="C1001" t="str">
        <f>IF(A1001=1,TRIM(DATA!B1002),"")</f>
        <v/>
      </c>
      <c r="D1001" t="str">
        <f>IF(A1001=1,TRIM(DATA!C1002),"")</f>
        <v/>
      </c>
      <c r="E1001" t="str">
        <f>IF(A1001=1,TRIM(DATA!D1002),"")</f>
        <v/>
      </c>
      <c r="F1001" t="str">
        <f t="shared" si="141"/>
        <v/>
      </c>
      <c r="G1001">
        <f>A1001*N(DATA!E1002)</f>
        <v>0</v>
      </c>
      <c r="H1001">
        <f>A1001*N(DATA!F1002)</f>
        <v>0</v>
      </c>
      <c r="I1001">
        <f>A1001*N(DATA!G1002)</f>
        <v>0</v>
      </c>
      <c r="J1001">
        <f>A1001*N(DATA!H1002)</f>
        <v>0</v>
      </c>
      <c r="K1001">
        <f t="shared" si="142"/>
        <v>0</v>
      </c>
      <c r="L1001">
        <f t="shared" si="143"/>
        <v>0</v>
      </c>
      <c r="M1001">
        <f t="shared" si="144"/>
        <v>0</v>
      </c>
      <c r="N1001">
        <f t="shared" si="140"/>
        <v>0</v>
      </c>
      <c r="O1001">
        <f t="shared" si="145"/>
        <v>0</v>
      </c>
      <c r="P1001">
        <f t="shared" si="146"/>
        <v>0</v>
      </c>
      <c r="Q1001">
        <f t="shared" si="147"/>
        <v>0</v>
      </c>
      <c r="R1001" t="str">
        <f t="shared" si="148"/>
        <v/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23</vt:i4>
      </vt:variant>
    </vt:vector>
  </HeadingPairs>
  <TitlesOfParts>
    <vt:vector size="26" baseType="lpstr">
      <vt:lpstr>DATA</vt:lpstr>
      <vt:lpstr>DASHBOARD</vt:lpstr>
      <vt:lpstr>DASH_HESAP</vt:lpstr>
      <vt:lpstr>d_34K</vt:lpstr>
      <vt:lpstr>d_34Y</vt:lpstr>
      <vt:lpstr>d_Bos</vt:lpstr>
      <vt:lpstr>d_Dahil</vt:lpstr>
      <vt:lpstr>d_Duzey</vt:lpstr>
      <vt:lpstr>d_Fak</vt:lpstr>
      <vt:lpstr>d_FakKisa</vt:lpstr>
      <vt:lpstr>d_Gecerli</vt:lpstr>
      <vt:lpstr>d_GenK</vt:lpstr>
      <vt:lpstr>d_GenY</vt:lpstr>
      <vt:lpstr>d_KKTC</vt:lpstr>
      <vt:lpstr>d_KKTCDahil</vt:lpstr>
      <vt:lpstr>d_Kod</vt:lpstr>
      <vt:lpstr>d_Prog</vt:lpstr>
      <vt:lpstr>d_TamDolu</vt:lpstr>
      <vt:lpstr>d_TopK</vt:lpstr>
      <vt:lpstr>d_TopY</vt:lpstr>
      <vt:lpstr>d_Yerlesmeyen</vt:lpstr>
      <vt:lpstr>prm_Duzey</vt:lpstr>
      <vt:lpstr>prm_Fak</vt:lpstr>
      <vt:lpstr>prm_KKTC</vt:lpstr>
      <vt:lpstr>prm_Prog</vt:lpstr>
      <vt:lpstr>DASHBOARD!Yazdırma_Alanı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hidayetdemir</dc:creator>
  <cp:lastModifiedBy>Hidayet Demir</cp:lastModifiedBy>
  <cp:lastPrinted>2023-09-21T08:40:49Z</cp:lastPrinted>
  <dcterms:created xsi:type="dcterms:W3CDTF">2023-08-17T11:46:06Z</dcterms:created>
  <dcterms:modified xsi:type="dcterms:W3CDTF">2026-09-28T19:01:53Z</dcterms:modified>
</cp:coreProperties>
</file>