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18F39FC0-310F-465C-B974-BA001262D5E8}" xr6:coauthVersionLast="47" xr6:coauthVersionMax="47" xr10:uidLastSave="{00000000-0000-0000-0000-000000000000}"/>
  <bookViews>
    <workbookView xWindow="28680" yWindow="-120" windowWidth="29040" windowHeight="15990" tabRatio="670" xr2:uid="{00000000-000D-0000-FFFF-FFFF00000000}"/>
  </bookViews>
  <sheets>
    <sheet name="Sıralı" sheetId="16" r:id="rId1"/>
  </sheets>
  <definedNames>
    <definedName name="_xlnm._FilterDatabase" localSheetId="0" hidden="1">Sıralı!$A$1:$AH$1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" i="16" l="1"/>
  <c r="AE8" i="16"/>
  <c r="AC8" i="16"/>
  <c r="AA8" i="16"/>
  <c r="Y8" i="16"/>
  <c r="W8" i="16"/>
  <c r="U8" i="16"/>
  <c r="S8" i="16"/>
  <c r="Q8" i="16"/>
  <c r="O8" i="16"/>
  <c r="M8" i="16"/>
  <c r="K8" i="16"/>
  <c r="AG15" i="16"/>
  <c r="AE15" i="16"/>
  <c r="AC15" i="16"/>
  <c r="AA15" i="16"/>
  <c r="Y15" i="16"/>
  <c r="W15" i="16"/>
  <c r="U15" i="16"/>
  <c r="S15" i="16"/>
  <c r="Q15" i="16"/>
  <c r="O15" i="16"/>
  <c r="M15" i="16"/>
  <c r="K15" i="16"/>
  <c r="AG11" i="16"/>
  <c r="AE11" i="16"/>
  <c r="AC11" i="16"/>
  <c r="AA11" i="16"/>
  <c r="Y11" i="16"/>
  <c r="W11" i="16"/>
  <c r="U11" i="16"/>
  <c r="S11" i="16"/>
  <c r="Q11" i="16"/>
  <c r="O11" i="16"/>
  <c r="M11" i="16"/>
  <c r="K11" i="16"/>
  <c r="AG9" i="16"/>
  <c r="AE9" i="16"/>
  <c r="AC9" i="16"/>
  <c r="AA9" i="16"/>
  <c r="Y9" i="16"/>
  <c r="W9" i="16"/>
  <c r="U9" i="16"/>
  <c r="S9" i="16"/>
  <c r="Q9" i="16"/>
  <c r="O9" i="16"/>
  <c r="M9" i="16"/>
  <c r="K9" i="16"/>
  <c r="AG18" i="16"/>
  <c r="AE18" i="16"/>
  <c r="AC18" i="16"/>
  <c r="AA18" i="16"/>
  <c r="Y18" i="16"/>
  <c r="W18" i="16"/>
  <c r="U18" i="16"/>
  <c r="S18" i="16"/>
  <c r="Q18" i="16"/>
  <c r="O18" i="16"/>
  <c r="M18" i="16"/>
  <c r="K18" i="16"/>
  <c r="AG10" i="16"/>
  <c r="AE10" i="16"/>
  <c r="AC10" i="16"/>
  <c r="AA10" i="16"/>
  <c r="Y10" i="16"/>
  <c r="W10" i="16"/>
  <c r="U10" i="16"/>
  <c r="S10" i="16"/>
  <c r="Q10" i="16"/>
  <c r="O10" i="16"/>
  <c r="M10" i="16"/>
  <c r="K10" i="16"/>
  <c r="AG4" i="16"/>
  <c r="AE4" i="16"/>
  <c r="AC4" i="16"/>
  <c r="AA4" i="16"/>
  <c r="Y4" i="16"/>
  <c r="W4" i="16"/>
  <c r="U4" i="16"/>
  <c r="S4" i="16"/>
  <c r="Q4" i="16"/>
  <c r="O4" i="16"/>
  <c r="M4" i="16"/>
  <c r="K4" i="16"/>
  <c r="AG3" i="16"/>
  <c r="AE3" i="16"/>
  <c r="AC3" i="16"/>
  <c r="AA3" i="16"/>
  <c r="Y3" i="16"/>
  <c r="W3" i="16"/>
  <c r="U3" i="16"/>
  <c r="S3" i="16"/>
  <c r="Q3" i="16"/>
  <c r="O3" i="16"/>
  <c r="M3" i="16"/>
  <c r="K3" i="16"/>
  <c r="AG7" i="16"/>
  <c r="AE7" i="16"/>
  <c r="AC7" i="16"/>
  <c r="AA7" i="16"/>
  <c r="Y7" i="16"/>
  <c r="W7" i="16"/>
  <c r="U7" i="16"/>
  <c r="S7" i="16"/>
  <c r="Q7" i="16"/>
  <c r="O7" i="16"/>
  <c r="M7" i="16"/>
  <c r="K7" i="16"/>
  <c r="AG16" i="16"/>
  <c r="AE16" i="16"/>
  <c r="AC16" i="16"/>
  <c r="AA16" i="16"/>
  <c r="Y16" i="16"/>
  <c r="W16" i="16"/>
  <c r="U16" i="16"/>
  <c r="S16" i="16"/>
  <c r="Q16" i="16"/>
  <c r="O16" i="16"/>
  <c r="M16" i="16"/>
  <c r="K16" i="16"/>
  <c r="AG19" i="16"/>
  <c r="AE19" i="16"/>
  <c r="AC19" i="16"/>
  <c r="AA19" i="16"/>
  <c r="Y19" i="16"/>
  <c r="W19" i="16"/>
  <c r="U19" i="16"/>
  <c r="S19" i="16"/>
  <c r="Q19" i="16"/>
  <c r="O19" i="16"/>
  <c r="M19" i="16"/>
  <c r="K19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AG6" i="16"/>
  <c r="AE6" i="16"/>
  <c r="AC6" i="16"/>
  <c r="AA6" i="16"/>
  <c r="Y6" i="16"/>
  <c r="W6" i="16"/>
  <c r="U6" i="16"/>
  <c r="S6" i="16"/>
  <c r="Q6" i="16"/>
  <c r="O6" i="16"/>
  <c r="M6" i="16"/>
  <c r="K6" i="16"/>
  <c r="AG13" i="16"/>
  <c r="AE13" i="16"/>
  <c r="AC13" i="16"/>
  <c r="AA13" i="16"/>
  <c r="Y13" i="16"/>
  <c r="W13" i="16"/>
  <c r="U13" i="16"/>
  <c r="S13" i="16"/>
  <c r="Q13" i="16"/>
  <c r="O13" i="16"/>
  <c r="M13" i="16"/>
  <c r="K13" i="16"/>
  <c r="AG5" i="16"/>
  <c r="AE5" i="16"/>
  <c r="AC5" i="16"/>
  <c r="AA5" i="16"/>
  <c r="Y5" i="16"/>
  <c r="W5" i="16"/>
  <c r="U5" i="16"/>
  <c r="S5" i="16"/>
  <c r="Q5" i="16"/>
  <c r="O5" i="16"/>
  <c r="M5" i="16"/>
  <c r="K5" i="16"/>
  <c r="AG12" i="16"/>
  <c r="AE12" i="16"/>
  <c r="AC12" i="16"/>
  <c r="AA12" i="16"/>
  <c r="Y12" i="16"/>
  <c r="W12" i="16"/>
  <c r="U12" i="16"/>
  <c r="S12" i="16"/>
  <c r="Q12" i="16"/>
  <c r="O12" i="16"/>
  <c r="M12" i="16"/>
  <c r="K12" i="16"/>
  <c r="AG17" i="16"/>
  <c r="AE17" i="16"/>
  <c r="AC17" i="16"/>
  <c r="AA17" i="16"/>
  <c r="Y17" i="16"/>
  <c r="W17" i="16"/>
  <c r="U17" i="16"/>
  <c r="S17" i="16"/>
  <c r="Q17" i="16"/>
  <c r="O17" i="16"/>
  <c r="M17" i="16"/>
  <c r="K17" i="16"/>
  <c r="AG20" i="16"/>
  <c r="AE20" i="16"/>
  <c r="AC20" i="16"/>
  <c r="AA20" i="16"/>
  <c r="Y20" i="16"/>
  <c r="W20" i="16"/>
  <c r="U20" i="16"/>
  <c r="S20" i="16"/>
  <c r="Q20" i="16"/>
  <c r="O20" i="16"/>
  <c r="M20" i="16"/>
  <c r="K20" i="16"/>
  <c r="AH13" i="16" l="1"/>
  <c r="AH9" i="16"/>
  <c r="AH7" i="16"/>
  <c r="AH16" i="16"/>
  <c r="AH10" i="16"/>
  <c r="AH5" i="16"/>
  <c r="AH18" i="16"/>
  <c r="AH17" i="16"/>
  <c r="AH20" i="16"/>
  <c r="AH14" i="16"/>
  <c r="AH11" i="16"/>
  <c r="AH12" i="16"/>
  <c r="AH4" i="16"/>
  <c r="AH19" i="16"/>
  <c r="AH6" i="16"/>
  <c r="AH8" i="16"/>
  <c r="AH3" i="16"/>
  <c r="AH15" i="16"/>
</calcChain>
</file>

<file path=xl/sharedStrings.xml><?xml version="1.0" encoding="utf-8"?>
<sst xmlns="http://schemas.openxmlformats.org/spreadsheetml/2006/main" count="299" uniqueCount="90">
  <si>
    <t>Sıra</t>
  </si>
  <si>
    <t>Adı Soyadı</t>
  </si>
  <si>
    <t>Bölüm</t>
  </si>
  <si>
    <t>Fakülte/YO/MYO</t>
  </si>
  <si>
    <t>Daha Önce Erasmus+ Ders Verme Hareketliliğinden faydalandınız mı?</t>
  </si>
  <si>
    <t>Personeli olduğunuz bölümde daha önce Erasmus+ Ders Verme Hareketliliğinden faydalanan bir personel var mı?</t>
  </si>
  <si>
    <t>Daha önce Erasmus+ Ders Verme Hareketliliğinden faydalanmaya hak kazandığınız halde "meşru gerekçe göstermektsizin veya süresinde hakkından feragat etmeksizin" hareketliliğinizi iptal ettiniz mi?</t>
  </si>
  <si>
    <t>Toplam Puan</t>
  </si>
  <si>
    <t>h</t>
  </si>
  <si>
    <t>e</t>
  </si>
  <si>
    <t>Cevap</t>
  </si>
  <si>
    <t>Puan</t>
  </si>
  <si>
    <t>Turizm Fakültesi</t>
  </si>
  <si>
    <t>Eğitim Fakültesi</t>
  </si>
  <si>
    <t>Durum</t>
  </si>
  <si>
    <t>TOEFL, YDS, YÖKDİL veya eşdeğerliliği ÖSYM tarafından kabul edilen sınav sonucunuz var mı? (belgelenen puanın %10'u verilir. *****)</t>
  </si>
  <si>
    <t>İşletme</t>
  </si>
  <si>
    <t>Siyasal Bilgiler Fakültesi</t>
  </si>
  <si>
    <t>Sınıf Eğitimi</t>
  </si>
  <si>
    <t>Turizm İşletmeciliği</t>
  </si>
  <si>
    <t>Tarım Ekonomisi</t>
  </si>
  <si>
    <t>Ziraat Fakültesi</t>
  </si>
  <si>
    <t>Biga İktisadi ve İdari Bilimler Fakültesi</t>
  </si>
  <si>
    <t>Çanakkale Uygulamalı Bilimler Fakültesi</t>
  </si>
  <si>
    <t>Eğitim Yönetimi</t>
  </si>
  <si>
    <t>Polonya</t>
  </si>
  <si>
    <t>Romanya</t>
  </si>
  <si>
    <t>İtalya</t>
  </si>
  <si>
    <t>İspanya</t>
  </si>
  <si>
    <t>Bulgaristan</t>
  </si>
  <si>
    <t>Kimya</t>
  </si>
  <si>
    <t>University of Hamburg</t>
  </si>
  <si>
    <t>Almanya</t>
  </si>
  <si>
    <t>University of Agribusiness and Rural Development</t>
  </si>
  <si>
    <t>Mevcut  akademik yılda (2022-2023) Erasmus+ Ders Verme Hareketliliğinden faydalandınız mı?</t>
  </si>
  <si>
    <t>Bir  önceki akademik yılda (2021-2022) Erasmus+ Ders Verme Hareketliliğinden faydalandınız mı?</t>
  </si>
  <si>
    <t>İki önceki akademik yılda (2020-2021) Erasmus+ Ders Verme Hareketliliğinden faydalandınız mı?</t>
  </si>
  <si>
    <t xml:space="preserve">Bölümünüzde bulunan mevcut ikili anlaşmalar dışında yeni bir yükseköğretim kurumu ile mevcut akademik yıl (2022-2023) veya bir önceki akademik yılda (2021-2022) Erasmus anlaşması imzalanmasını sağladınız mı? Adaylar yaptıkları en fazla 6 farklı yükseköğretim kurumu ile anlaşma için puan alabilir. Bir anlaşma için 10 puan, yaptıkları diğer 5 anlaşmanın her biri için 1 puan alabilir. Anlaşmayı sağlama durumu; e posta çıktıları ya da resmi yazışmalar ile belgelendirilmelidir. Her anlaşmadan sadece bir akademisyen puan alabilir.)  </t>
  </si>
  <si>
    <t>Mevcut akademik yıl (2022-2023) veya bir önceki akademik yılda (2021-2022) Erasmus+ kapsamında Üniversitemize gelen yabancı öğrenciler için hazırlanan ULP kodlu ders havuzunda ders teklifinde bulundunuz mu? Adaylar en fazla 6 adet ders teklifi için puan alabilir. İlk ders teklifi için +5 puan, diğer 5 ders teklifinin her biri için 1 puan alabilir.</t>
  </si>
  <si>
    <t xml:space="preserve">Mevcut akademik yıl (2022-2023) veya bir önceki akademik yılda (2021-2022) Erasmus+ kapsamında Üniversitemize gelen yabancı öğrencilere ders verdiniz mi?. Adaylar en fazla 6 adet ders için puan alabilir. İlk ders verme için +5 puan, diğer 5 ders vermenin her biri için 1 puan alabilir. </t>
  </si>
  <si>
    <t>30 Nisan 2023 tarihi itibariyle Erasmus+ Fakülte ya da Bölüm Koordinatörü müsünüz?</t>
  </si>
  <si>
    <t>Fakülte ya da Bölüm Koordinatörü iseniz bu görevi yürüttüğünüz fakülte ya da bölümde Mevcut akademik yıl (2022-2023) veya bir önceki akademik yılda (2021-2022) gelen ya da giden Erasmus öğrencisi var mıdır?</t>
  </si>
  <si>
    <t>Tercih Ülke</t>
  </si>
  <si>
    <t>Tercih Üniversite</t>
  </si>
  <si>
    <t>Başlangıç Tarihi</t>
  </si>
  <si>
    <t>Bitiş Tarihi</t>
  </si>
  <si>
    <t>Bahçe Bitkileri</t>
  </si>
  <si>
    <t>University of Wroclaw</t>
  </si>
  <si>
    <t>Todor Kableshkov University of Transport</t>
  </si>
  <si>
    <t>University of Applied Science in Walcz</t>
  </si>
  <si>
    <t>Sağlık Yönetimi</t>
  </si>
  <si>
    <t>Universitatea din Craiova</t>
  </si>
  <si>
    <t>Okul Öncesi Öğretmenliği</t>
  </si>
  <si>
    <t>University of Malaga</t>
  </si>
  <si>
    <t>Sapienza University</t>
  </si>
  <si>
    <t>Fen Fakültesi</t>
  </si>
  <si>
    <t>Eğitim Programları ve Öğretim Anabilim Dalı</t>
  </si>
  <si>
    <t>Gazetecilik</t>
  </si>
  <si>
    <t>İletişim Fakültesi</t>
  </si>
  <si>
    <t>University of Valencia</t>
  </si>
  <si>
    <t>İletişim Bilimleri</t>
  </si>
  <si>
    <t>Eğitim Bilimleri</t>
  </si>
  <si>
    <t>National University of Political Studies and Pubkic Administration</t>
  </si>
  <si>
    <t>Eğitim Bilimleri Enstitüsü</t>
  </si>
  <si>
    <t>Sosyoloji</t>
  </si>
  <si>
    <t>İnsan ve Toplum Bilimleri Fakültesi</t>
  </si>
  <si>
    <t>University G. D'Annunzio Chieti-Pescara</t>
  </si>
  <si>
    <t>Enformatik</t>
  </si>
  <si>
    <t>Rektörlük</t>
  </si>
  <si>
    <t>İktisat</t>
  </si>
  <si>
    <t>D. A. Tsenov Academy of Economics</t>
  </si>
  <si>
    <t>Kazandı</t>
  </si>
  <si>
    <t>Şa*****ti</t>
  </si>
  <si>
    <t>As*****ti</t>
  </si>
  <si>
    <t>Ne*****ra</t>
  </si>
  <si>
    <t>Er*****an</t>
  </si>
  <si>
    <t>De*****in</t>
  </si>
  <si>
    <t>Ab*****ay</t>
  </si>
  <si>
    <t>Gö*****lu</t>
  </si>
  <si>
    <t>Öz*****az</t>
  </si>
  <si>
    <t>Ka*****er</t>
  </si>
  <si>
    <t>Ze*****ak</t>
  </si>
  <si>
    <t>Ek*****an</t>
  </si>
  <si>
    <t>Nu*****ca</t>
  </si>
  <si>
    <t>Ca*****lu</t>
  </si>
  <si>
    <t>Ay*****al</t>
  </si>
  <si>
    <t>Mu*****er</t>
  </si>
  <si>
    <t>Ha*****an</t>
  </si>
  <si>
    <t>Yu*****in</t>
  </si>
  <si>
    <t>Mu*****an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</si>
</sst>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059D-EA08-406E-A3E0-7731CEA57D93}">
  <dimension ref="A1:AH20"/>
  <sheetViews>
    <sheetView tabSelected="1" zoomScale="70" zoomScaleNormal="70" workbookViewId="0">
      <selection activeCell="J12" sqref="J12"/>
    </sheetView>
  </sheetViews>
  <sheetFormatPr defaultRowHeight="14.4" x14ac:dyDescent="0.3"/>
  <cols>
    <col min="1" max="1" width="5.6640625" customWidth="1"/>
    <col min="2" max="2" width="13.44140625" bestFit="1" customWidth="1"/>
    <col min="3" max="3" width="22.77734375" customWidth="1"/>
    <col min="4" max="4" width="19" customWidth="1"/>
    <col min="6" max="6" width="14" bestFit="1" customWidth="1"/>
    <col min="7" max="7" width="28.33203125" customWidth="1"/>
    <col min="8" max="8" width="10.6640625" bestFit="1" customWidth="1"/>
    <col min="9" max="9" width="13.44140625" bestFit="1" customWidth="1"/>
  </cols>
  <sheetData>
    <row r="1" spans="1:34" ht="265.8" customHeigh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14</v>
      </c>
      <c r="F1" s="13" t="s">
        <v>42</v>
      </c>
      <c r="G1" s="13" t="s">
        <v>43</v>
      </c>
      <c r="H1" s="13" t="s">
        <v>44</v>
      </c>
      <c r="I1" s="13" t="s">
        <v>45</v>
      </c>
      <c r="J1" s="15" t="s">
        <v>4</v>
      </c>
      <c r="K1" s="16"/>
      <c r="L1" s="15" t="s">
        <v>5</v>
      </c>
      <c r="M1" s="16"/>
      <c r="N1" s="15" t="s">
        <v>34</v>
      </c>
      <c r="O1" s="16"/>
      <c r="P1" s="15" t="s">
        <v>35</v>
      </c>
      <c r="Q1" s="16"/>
      <c r="R1" s="15" t="s">
        <v>36</v>
      </c>
      <c r="S1" s="16"/>
      <c r="T1" s="15" t="s">
        <v>6</v>
      </c>
      <c r="U1" s="16"/>
      <c r="V1" s="15" t="s">
        <v>37</v>
      </c>
      <c r="W1" s="16"/>
      <c r="X1" s="15" t="s">
        <v>38</v>
      </c>
      <c r="Y1" s="16"/>
      <c r="Z1" s="15" t="s">
        <v>39</v>
      </c>
      <c r="AA1" s="16"/>
      <c r="AB1" s="15" t="s">
        <v>40</v>
      </c>
      <c r="AC1" s="16"/>
      <c r="AD1" s="15" t="s">
        <v>41</v>
      </c>
      <c r="AE1" s="16"/>
      <c r="AF1" s="15" t="s">
        <v>15</v>
      </c>
      <c r="AG1" s="16"/>
      <c r="AH1" s="6" t="s">
        <v>7</v>
      </c>
    </row>
    <row r="2" spans="1:34" x14ac:dyDescent="0.3">
      <c r="A2" s="14"/>
      <c r="B2" s="14"/>
      <c r="C2" s="14"/>
      <c r="D2" s="14"/>
      <c r="E2" s="14"/>
      <c r="F2" s="14"/>
      <c r="G2" s="14"/>
      <c r="H2" s="14"/>
      <c r="I2" s="14"/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6" t="s">
        <v>10</v>
      </c>
      <c r="AG2" s="6" t="s">
        <v>11</v>
      </c>
      <c r="AH2" s="6" t="s">
        <v>7</v>
      </c>
    </row>
    <row r="3" spans="1:34" ht="30" customHeight="1" x14ac:dyDescent="0.3">
      <c r="A3" s="7">
        <v>1</v>
      </c>
      <c r="B3" s="8" t="s">
        <v>72</v>
      </c>
      <c r="C3" s="8" t="s">
        <v>57</v>
      </c>
      <c r="D3" s="8" t="s">
        <v>58</v>
      </c>
      <c r="E3" s="9" t="s">
        <v>71</v>
      </c>
      <c r="F3" s="4" t="s">
        <v>28</v>
      </c>
      <c r="G3" s="10" t="s">
        <v>59</v>
      </c>
      <c r="H3" s="5">
        <v>45173</v>
      </c>
      <c r="I3" s="5">
        <v>45177</v>
      </c>
      <c r="J3" s="1" t="s">
        <v>8</v>
      </c>
      <c r="K3" s="2">
        <f t="shared" ref="K3:K20" si="0">IF(J3="h",10,0)</f>
        <v>10</v>
      </c>
      <c r="L3" s="1" t="s">
        <v>8</v>
      </c>
      <c r="M3" s="2">
        <f t="shared" ref="M3:M20" si="1">IF(L3="h",5,0)</f>
        <v>5</v>
      </c>
      <c r="N3" s="1" t="s">
        <v>8</v>
      </c>
      <c r="O3" s="2">
        <f t="shared" ref="O3:O20" si="2">IF(N3="e",-25,0)</f>
        <v>0</v>
      </c>
      <c r="P3" s="1" t="s">
        <v>8</v>
      </c>
      <c r="Q3" s="2">
        <f t="shared" ref="Q3:Q20" si="3">IF(P3="e",-20,0)</f>
        <v>0</v>
      </c>
      <c r="R3" s="1" t="s">
        <v>8</v>
      </c>
      <c r="S3" s="2">
        <f t="shared" ref="S3:S20" si="4">IF(R3="e",-15,0)</f>
        <v>0</v>
      </c>
      <c r="T3" s="1" t="s">
        <v>8</v>
      </c>
      <c r="U3" s="2">
        <f t="shared" ref="U3:U20" si="5">IF(T3="e",-10,0)</f>
        <v>0</v>
      </c>
      <c r="V3" s="1">
        <v>1</v>
      </c>
      <c r="W3" s="2">
        <f t="shared" ref="W3:W20" si="6">IF(V3=1,10,IF(V3=2,11,IF(V3=3,12,IF(V3=4,13,IF(V3=5,14,IF(V3=6,15,0))))))</f>
        <v>10</v>
      </c>
      <c r="X3" s="1">
        <v>2</v>
      </c>
      <c r="Y3" s="2">
        <f t="shared" ref="Y3:Y20" si="7">IF(X3=1,5,IF(X3=2,6,IF(X3=3,7,IF(X3=4,8,IF(X3=5,9,IF(X3=6,10,0))))))</f>
        <v>6</v>
      </c>
      <c r="Z3" s="1">
        <v>2</v>
      </c>
      <c r="AA3" s="2">
        <f t="shared" ref="AA3:AA20" si="8">IF(Z3=1,5,IF(Z3=2,6,IF(Z3=3,7,IF(Z3=4,8,IF(Z3=5,9,IF(Z3=6,10,0))))))</f>
        <v>6</v>
      </c>
      <c r="AB3" s="1" t="s">
        <v>8</v>
      </c>
      <c r="AC3" s="2">
        <f t="shared" ref="AC3:AC20" si="9">IF(AB3="e",5,0)</f>
        <v>0</v>
      </c>
      <c r="AD3" s="1" t="s">
        <v>8</v>
      </c>
      <c r="AE3" s="2">
        <f t="shared" ref="AE3:AE20" si="10">IF(AD3="e",5,0)</f>
        <v>0</v>
      </c>
      <c r="AF3" s="2">
        <v>86.25</v>
      </c>
      <c r="AG3" s="2">
        <f t="shared" ref="AG3:AG20" si="11">AF3/10</f>
        <v>8.625</v>
      </c>
      <c r="AH3" s="3">
        <f t="shared" ref="AH3:AH20" si="12">SUM(AE3,AC3,AA3,Y3,W3,U3,S3,Q3,O3,M3,K3,AG3)+30</f>
        <v>75.625</v>
      </c>
    </row>
    <row r="4" spans="1:34" ht="30" customHeight="1" x14ac:dyDescent="0.3">
      <c r="A4" s="7">
        <v>2</v>
      </c>
      <c r="B4" s="8" t="s">
        <v>73</v>
      </c>
      <c r="C4" s="8" t="s">
        <v>60</v>
      </c>
      <c r="D4" s="8" t="s">
        <v>58</v>
      </c>
      <c r="E4" s="9" t="s">
        <v>71</v>
      </c>
      <c r="F4" s="4" t="s">
        <v>28</v>
      </c>
      <c r="G4" s="10" t="s">
        <v>59</v>
      </c>
      <c r="H4" s="5">
        <v>45173</v>
      </c>
      <c r="I4" s="5">
        <v>45177</v>
      </c>
      <c r="J4" s="1" t="s">
        <v>8</v>
      </c>
      <c r="K4" s="2">
        <f t="shared" si="0"/>
        <v>10</v>
      </c>
      <c r="L4" s="1" t="s">
        <v>8</v>
      </c>
      <c r="M4" s="2">
        <f t="shared" si="1"/>
        <v>5</v>
      </c>
      <c r="N4" s="1" t="s">
        <v>8</v>
      </c>
      <c r="O4" s="2">
        <f t="shared" si="2"/>
        <v>0</v>
      </c>
      <c r="P4" s="1" t="s">
        <v>8</v>
      </c>
      <c r="Q4" s="2">
        <f t="shared" si="3"/>
        <v>0</v>
      </c>
      <c r="R4" s="1" t="s">
        <v>8</v>
      </c>
      <c r="S4" s="2">
        <f t="shared" si="4"/>
        <v>0</v>
      </c>
      <c r="T4" s="1" t="s">
        <v>8</v>
      </c>
      <c r="U4" s="2">
        <f t="shared" si="5"/>
        <v>0</v>
      </c>
      <c r="V4" s="1">
        <v>1</v>
      </c>
      <c r="W4" s="2">
        <f t="shared" si="6"/>
        <v>10</v>
      </c>
      <c r="X4" s="1">
        <v>0</v>
      </c>
      <c r="Y4" s="2">
        <f t="shared" si="7"/>
        <v>0</v>
      </c>
      <c r="Z4" s="1">
        <v>0</v>
      </c>
      <c r="AA4" s="2">
        <f t="shared" si="8"/>
        <v>0</v>
      </c>
      <c r="AB4" s="1" t="s">
        <v>8</v>
      </c>
      <c r="AC4" s="2">
        <f t="shared" si="9"/>
        <v>0</v>
      </c>
      <c r="AD4" s="1" t="s">
        <v>8</v>
      </c>
      <c r="AE4" s="2">
        <f t="shared" si="10"/>
        <v>0</v>
      </c>
      <c r="AF4" s="2">
        <v>73.75</v>
      </c>
      <c r="AG4" s="2">
        <f t="shared" si="11"/>
        <v>7.375</v>
      </c>
      <c r="AH4" s="3">
        <f t="shared" si="12"/>
        <v>62.375</v>
      </c>
    </row>
    <row r="5" spans="1:34" ht="30" customHeight="1" x14ac:dyDescent="0.3">
      <c r="A5" s="7">
        <v>3</v>
      </c>
      <c r="B5" s="8" t="s">
        <v>74</v>
      </c>
      <c r="C5" s="8" t="s">
        <v>24</v>
      </c>
      <c r="D5" s="8" t="s">
        <v>13</v>
      </c>
      <c r="E5" s="9" t="s">
        <v>71</v>
      </c>
      <c r="F5" s="4" t="s">
        <v>25</v>
      </c>
      <c r="G5" s="10" t="s">
        <v>49</v>
      </c>
      <c r="H5" s="5">
        <v>45103</v>
      </c>
      <c r="I5" s="5">
        <v>45107</v>
      </c>
      <c r="J5" s="1" t="s">
        <v>8</v>
      </c>
      <c r="K5" s="2">
        <f t="shared" si="0"/>
        <v>10</v>
      </c>
      <c r="L5" s="1" t="s">
        <v>9</v>
      </c>
      <c r="M5" s="2">
        <f t="shared" si="1"/>
        <v>0</v>
      </c>
      <c r="N5" s="1" t="s">
        <v>8</v>
      </c>
      <c r="O5" s="2">
        <f t="shared" si="2"/>
        <v>0</v>
      </c>
      <c r="P5" s="1" t="s">
        <v>8</v>
      </c>
      <c r="Q5" s="2">
        <f t="shared" si="3"/>
        <v>0</v>
      </c>
      <c r="R5" s="1" t="s">
        <v>8</v>
      </c>
      <c r="S5" s="2">
        <f t="shared" si="4"/>
        <v>0</v>
      </c>
      <c r="T5" s="1" t="s">
        <v>8</v>
      </c>
      <c r="U5" s="2">
        <f t="shared" si="5"/>
        <v>0</v>
      </c>
      <c r="V5" s="1">
        <v>1</v>
      </c>
      <c r="W5" s="2">
        <f t="shared" si="6"/>
        <v>10</v>
      </c>
      <c r="X5" s="1">
        <v>0</v>
      </c>
      <c r="Y5" s="2">
        <f t="shared" si="7"/>
        <v>0</v>
      </c>
      <c r="Z5" s="1">
        <v>0</v>
      </c>
      <c r="AA5" s="2">
        <f t="shared" si="8"/>
        <v>0</v>
      </c>
      <c r="AB5" s="1" t="s">
        <v>9</v>
      </c>
      <c r="AC5" s="2">
        <f t="shared" si="9"/>
        <v>5</v>
      </c>
      <c r="AD5" s="1" t="s">
        <v>8</v>
      </c>
      <c r="AE5" s="2">
        <f t="shared" si="10"/>
        <v>0</v>
      </c>
      <c r="AF5" s="2">
        <v>71.25</v>
      </c>
      <c r="AG5" s="2">
        <f t="shared" si="11"/>
        <v>7.125</v>
      </c>
      <c r="AH5" s="3">
        <f t="shared" si="12"/>
        <v>62.125</v>
      </c>
    </row>
    <row r="6" spans="1:34" ht="30" customHeight="1" x14ac:dyDescent="0.3">
      <c r="A6" s="7">
        <v>4</v>
      </c>
      <c r="B6" s="8" t="s">
        <v>75</v>
      </c>
      <c r="C6" s="8" t="s">
        <v>19</v>
      </c>
      <c r="D6" s="8" t="s">
        <v>12</v>
      </c>
      <c r="E6" s="9" t="s">
        <v>71</v>
      </c>
      <c r="F6" s="4" t="s">
        <v>26</v>
      </c>
      <c r="G6" s="10" t="s">
        <v>51</v>
      </c>
      <c r="H6" s="5">
        <v>45096</v>
      </c>
      <c r="I6" s="5">
        <v>45100</v>
      </c>
      <c r="J6" s="1" t="s">
        <v>9</v>
      </c>
      <c r="K6" s="2">
        <f t="shared" si="0"/>
        <v>0</v>
      </c>
      <c r="L6" s="1" t="s">
        <v>9</v>
      </c>
      <c r="M6" s="2">
        <f t="shared" si="1"/>
        <v>0</v>
      </c>
      <c r="N6" s="1" t="s">
        <v>8</v>
      </c>
      <c r="O6" s="2">
        <f t="shared" si="2"/>
        <v>0</v>
      </c>
      <c r="P6" s="1" t="s">
        <v>8</v>
      </c>
      <c r="Q6" s="2">
        <f t="shared" si="3"/>
        <v>0</v>
      </c>
      <c r="R6" s="1" t="s">
        <v>8</v>
      </c>
      <c r="S6" s="2">
        <f t="shared" si="4"/>
        <v>0</v>
      </c>
      <c r="T6" s="1" t="s">
        <v>8</v>
      </c>
      <c r="U6" s="2">
        <f t="shared" si="5"/>
        <v>0</v>
      </c>
      <c r="V6" s="1">
        <v>0</v>
      </c>
      <c r="W6" s="2">
        <f t="shared" si="6"/>
        <v>0</v>
      </c>
      <c r="X6" s="1">
        <v>1</v>
      </c>
      <c r="Y6" s="2">
        <f t="shared" si="7"/>
        <v>5</v>
      </c>
      <c r="Z6" s="1">
        <v>2</v>
      </c>
      <c r="AA6" s="2">
        <f t="shared" si="8"/>
        <v>6</v>
      </c>
      <c r="AB6" s="1" t="s">
        <v>9</v>
      </c>
      <c r="AC6" s="2">
        <f t="shared" si="9"/>
        <v>5</v>
      </c>
      <c r="AD6" s="1" t="s">
        <v>9</v>
      </c>
      <c r="AE6" s="2">
        <f t="shared" si="10"/>
        <v>5</v>
      </c>
      <c r="AF6" s="2">
        <v>72.5</v>
      </c>
      <c r="AG6" s="2">
        <f t="shared" si="11"/>
        <v>7.25</v>
      </c>
      <c r="AH6" s="3">
        <f t="shared" si="12"/>
        <v>58.25</v>
      </c>
    </row>
    <row r="7" spans="1:34" ht="30" customHeight="1" x14ac:dyDescent="0.3">
      <c r="A7" s="7">
        <v>5</v>
      </c>
      <c r="B7" s="8" t="s">
        <v>76</v>
      </c>
      <c r="C7" s="8" t="s">
        <v>56</v>
      </c>
      <c r="D7" s="8" t="s">
        <v>13</v>
      </c>
      <c r="E7" s="9" t="s">
        <v>71</v>
      </c>
      <c r="F7" s="11" t="s">
        <v>28</v>
      </c>
      <c r="G7" s="12" t="s">
        <v>53</v>
      </c>
      <c r="H7" s="5">
        <v>45194</v>
      </c>
      <c r="I7" s="5">
        <v>45198</v>
      </c>
      <c r="J7" s="1" t="s">
        <v>9</v>
      </c>
      <c r="K7" s="2">
        <f t="shared" si="0"/>
        <v>0</v>
      </c>
      <c r="L7" s="1" t="s">
        <v>8</v>
      </c>
      <c r="M7" s="2">
        <f t="shared" si="1"/>
        <v>5</v>
      </c>
      <c r="N7" s="1" t="s">
        <v>8</v>
      </c>
      <c r="O7" s="2">
        <f t="shared" si="2"/>
        <v>0</v>
      </c>
      <c r="P7" s="1" t="s">
        <v>9</v>
      </c>
      <c r="Q7" s="2">
        <f t="shared" si="3"/>
        <v>-20</v>
      </c>
      <c r="R7" s="1" t="s">
        <v>8</v>
      </c>
      <c r="S7" s="2">
        <f t="shared" si="4"/>
        <v>0</v>
      </c>
      <c r="T7" s="1" t="s">
        <v>8</v>
      </c>
      <c r="U7" s="2">
        <f t="shared" si="5"/>
        <v>0</v>
      </c>
      <c r="V7" s="1">
        <v>6</v>
      </c>
      <c r="W7" s="2">
        <f t="shared" si="6"/>
        <v>15</v>
      </c>
      <c r="X7" s="1">
        <v>6</v>
      </c>
      <c r="Y7" s="2">
        <f t="shared" si="7"/>
        <v>10</v>
      </c>
      <c r="Z7" s="1">
        <v>2</v>
      </c>
      <c r="AA7" s="2">
        <f t="shared" si="8"/>
        <v>6</v>
      </c>
      <c r="AB7" s="1" t="s">
        <v>9</v>
      </c>
      <c r="AC7" s="2">
        <f t="shared" si="9"/>
        <v>5</v>
      </c>
      <c r="AD7" s="1" t="s">
        <v>8</v>
      </c>
      <c r="AE7" s="2">
        <f t="shared" si="10"/>
        <v>0</v>
      </c>
      <c r="AF7" s="2">
        <v>58.75</v>
      </c>
      <c r="AG7" s="2">
        <f t="shared" si="11"/>
        <v>5.875</v>
      </c>
      <c r="AH7" s="3">
        <f t="shared" si="12"/>
        <v>56.875</v>
      </c>
    </row>
    <row r="8" spans="1:34" ht="30" customHeight="1" x14ac:dyDescent="0.3">
      <c r="A8" s="7">
        <v>6</v>
      </c>
      <c r="B8" s="8" t="s">
        <v>77</v>
      </c>
      <c r="C8" s="8" t="s">
        <v>16</v>
      </c>
      <c r="D8" s="8" t="s">
        <v>17</v>
      </c>
      <c r="E8" s="9" t="s">
        <v>71</v>
      </c>
      <c r="F8" s="4" t="s">
        <v>29</v>
      </c>
      <c r="G8" s="10" t="s">
        <v>70</v>
      </c>
      <c r="H8" s="5">
        <v>45187</v>
      </c>
      <c r="I8" s="5">
        <v>45191</v>
      </c>
      <c r="J8" s="1" t="s">
        <v>9</v>
      </c>
      <c r="K8" s="2">
        <f t="shared" si="0"/>
        <v>0</v>
      </c>
      <c r="L8" s="1" t="s">
        <v>9</v>
      </c>
      <c r="M8" s="2">
        <f t="shared" si="1"/>
        <v>0</v>
      </c>
      <c r="N8" s="1" t="s">
        <v>8</v>
      </c>
      <c r="O8" s="2">
        <f t="shared" si="2"/>
        <v>0</v>
      </c>
      <c r="P8" s="1" t="s">
        <v>8</v>
      </c>
      <c r="Q8" s="2">
        <f t="shared" si="3"/>
        <v>0</v>
      </c>
      <c r="R8" s="1" t="s">
        <v>8</v>
      </c>
      <c r="S8" s="2">
        <f t="shared" si="4"/>
        <v>0</v>
      </c>
      <c r="T8" s="1" t="s">
        <v>8</v>
      </c>
      <c r="U8" s="2">
        <f t="shared" si="5"/>
        <v>0</v>
      </c>
      <c r="V8" s="1">
        <v>0</v>
      </c>
      <c r="W8" s="2">
        <f t="shared" si="6"/>
        <v>0</v>
      </c>
      <c r="X8" s="1">
        <v>2</v>
      </c>
      <c r="Y8" s="2">
        <f t="shared" si="7"/>
        <v>6</v>
      </c>
      <c r="Z8" s="1">
        <v>2</v>
      </c>
      <c r="AA8" s="2">
        <f t="shared" si="8"/>
        <v>6</v>
      </c>
      <c r="AB8" s="1" t="s">
        <v>9</v>
      </c>
      <c r="AC8" s="2">
        <f t="shared" si="9"/>
        <v>5</v>
      </c>
      <c r="AD8" s="1" t="s">
        <v>8</v>
      </c>
      <c r="AE8" s="2">
        <f t="shared" si="10"/>
        <v>0</v>
      </c>
      <c r="AF8" s="2">
        <v>93.75</v>
      </c>
      <c r="AG8" s="2">
        <f t="shared" si="11"/>
        <v>9.375</v>
      </c>
      <c r="AH8" s="3">
        <f t="shared" si="12"/>
        <v>56.375</v>
      </c>
    </row>
    <row r="9" spans="1:34" ht="30" customHeight="1" x14ac:dyDescent="0.3">
      <c r="A9" s="7">
        <v>7</v>
      </c>
      <c r="B9" s="8" t="s">
        <v>78</v>
      </c>
      <c r="C9" s="8" t="s">
        <v>64</v>
      </c>
      <c r="D9" s="8" t="s">
        <v>65</v>
      </c>
      <c r="E9" s="9" t="s">
        <v>71</v>
      </c>
      <c r="F9" s="4" t="s">
        <v>27</v>
      </c>
      <c r="G9" s="10" t="s">
        <v>66</v>
      </c>
      <c r="H9" s="5">
        <v>45117</v>
      </c>
      <c r="I9" s="5">
        <v>45121</v>
      </c>
      <c r="J9" s="1" t="s">
        <v>8</v>
      </c>
      <c r="K9" s="2">
        <f t="shared" si="0"/>
        <v>10</v>
      </c>
      <c r="L9" s="1" t="s">
        <v>8</v>
      </c>
      <c r="M9" s="2">
        <f t="shared" si="1"/>
        <v>5</v>
      </c>
      <c r="N9" s="1" t="s">
        <v>8</v>
      </c>
      <c r="O9" s="2">
        <f t="shared" si="2"/>
        <v>0</v>
      </c>
      <c r="P9" s="1" t="s">
        <v>8</v>
      </c>
      <c r="Q9" s="2">
        <f t="shared" si="3"/>
        <v>0</v>
      </c>
      <c r="R9" s="1" t="s">
        <v>8</v>
      </c>
      <c r="S9" s="2">
        <f t="shared" si="4"/>
        <v>0</v>
      </c>
      <c r="T9" s="1" t="s">
        <v>8</v>
      </c>
      <c r="U9" s="2">
        <f t="shared" si="5"/>
        <v>0</v>
      </c>
      <c r="V9" s="1">
        <v>0</v>
      </c>
      <c r="W9" s="2">
        <f t="shared" si="6"/>
        <v>0</v>
      </c>
      <c r="X9" s="1">
        <v>0</v>
      </c>
      <c r="Y9" s="2">
        <f t="shared" si="7"/>
        <v>0</v>
      </c>
      <c r="Z9" s="1">
        <v>0</v>
      </c>
      <c r="AA9" s="2">
        <f t="shared" si="8"/>
        <v>0</v>
      </c>
      <c r="AB9" s="1" t="s">
        <v>8</v>
      </c>
      <c r="AC9" s="2">
        <f t="shared" si="9"/>
        <v>0</v>
      </c>
      <c r="AD9" s="1" t="s">
        <v>8</v>
      </c>
      <c r="AE9" s="2">
        <f t="shared" si="10"/>
        <v>0</v>
      </c>
      <c r="AF9" s="2">
        <v>86</v>
      </c>
      <c r="AG9" s="2">
        <f t="shared" si="11"/>
        <v>8.6</v>
      </c>
      <c r="AH9" s="3">
        <f t="shared" si="12"/>
        <v>53.6</v>
      </c>
    </row>
    <row r="10" spans="1:34" ht="30" customHeight="1" x14ac:dyDescent="0.3">
      <c r="A10" s="7">
        <v>8</v>
      </c>
      <c r="B10" s="8" t="s">
        <v>79</v>
      </c>
      <c r="C10" s="8" t="s">
        <v>20</v>
      </c>
      <c r="D10" s="8" t="s">
        <v>21</v>
      </c>
      <c r="E10" s="9" t="s">
        <v>71</v>
      </c>
      <c r="F10" s="4" t="s">
        <v>29</v>
      </c>
      <c r="G10" s="10" t="s">
        <v>33</v>
      </c>
      <c r="H10" s="5">
        <v>45188</v>
      </c>
      <c r="I10" s="5">
        <v>45192</v>
      </c>
      <c r="J10" s="1" t="s">
        <v>9</v>
      </c>
      <c r="K10" s="2">
        <f t="shared" si="0"/>
        <v>0</v>
      </c>
      <c r="L10" s="1" t="s">
        <v>9</v>
      </c>
      <c r="M10" s="2">
        <f t="shared" si="1"/>
        <v>0</v>
      </c>
      <c r="N10" s="1" t="s">
        <v>8</v>
      </c>
      <c r="O10" s="2">
        <f t="shared" si="2"/>
        <v>0</v>
      </c>
      <c r="P10" s="1" t="s">
        <v>8</v>
      </c>
      <c r="Q10" s="2">
        <f t="shared" si="3"/>
        <v>0</v>
      </c>
      <c r="R10" s="1" t="s">
        <v>8</v>
      </c>
      <c r="S10" s="2">
        <f t="shared" si="4"/>
        <v>0</v>
      </c>
      <c r="T10" s="1" t="s">
        <v>8</v>
      </c>
      <c r="U10" s="2">
        <f t="shared" si="5"/>
        <v>0</v>
      </c>
      <c r="V10" s="1">
        <v>2</v>
      </c>
      <c r="W10" s="2">
        <f t="shared" si="6"/>
        <v>11</v>
      </c>
      <c r="X10" s="1">
        <v>0</v>
      </c>
      <c r="Y10" s="2">
        <f t="shared" si="7"/>
        <v>0</v>
      </c>
      <c r="Z10" s="1">
        <v>0</v>
      </c>
      <c r="AA10" s="2">
        <f t="shared" si="8"/>
        <v>0</v>
      </c>
      <c r="AB10" s="1" t="s">
        <v>9</v>
      </c>
      <c r="AC10" s="2">
        <f t="shared" si="9"/>
        <v>5</v>
      </c>
      <c r="AD10" s="1" t="s">
        <v>8</v>
      </c>
      <c r="AE10" s="2">
        <f t="shared" si="10"/>
        <v>0</v>
      </c>
      <c r="AF10" s="2">
        <v>70</v>
      </c>
      <c r="AG10" s="2">
        <f t="shared" si="11"/>
        <v>7</v>
      </c>
      <c r="AH10" s="3">
        <f t="shared" si="12"/>
        <v>53</v>
      </c>
    </row>
    <row r="11" spans="1:34" ht="30" customHeight="1" x14ac:dyDescent="0.3">
      <c r="A11" s="7">
        <v>9</v>
      </c>
      <c r="B11" s="8" t="s">
        <v>80</v>
      </c>
      <c r="C11" s="8" t="s">
        <v>67</v>
      </c>
      <c r="D11" s="8" t="s">
        <v>68</v>
      </c>
      <c r="E11" s="9" t="s">
        <v>71</v>
      </c>
      <c r="F11" s="4" t="s">
        <v>26</v>
      </c>
      <c r="G11" s="10" t="s">
        <v>62</v>
      </c>
      <c r="H11" s="5">
        <v>45110</v>
      </c>
      <c r="I11" s="5">
        <v>45114</v>
      </c>
      <c r="J11" s="1" t="s">
        <v>8</v>
      </c>
      <c r="K11" s="2">
        <f t="shared" si="0"/>
        <v>10</v>
      </c>
      <c r="L11" s="1" t="s">
        <v>8</v>
      </c>
      <c r="M11" s="2">
        <f t="shared" si="1"/>
        <v>5</v>
      </c>
      <c r="N11" s="1" t="s">
        <v>8</v>
      </c>
      <c r="O11" s="2">
        <f t="shared" si="2"/>
        <v>0</v>
      </c>
      <c r="P11" s="1" t="s">
        <v>8</v>
      </c>
      <c r="Q11" s="2">
        <f t="shared" si="3"/>
        <v>0</v>
      </c>
      <c r="R11" s="1" t="s">
        <v>8</v>
      </c>
      <c r="S11" s="2">
        <f t="shared" si="4"/>
        <v>0</v>
      </c>
      <c r="T11" s="1" t="s">
        <v>8</v>
      </c>
      <c r="U11" s="2">
        <f t="shared" si="5"/>
        <v>0</v>
      </c>
      <c r="V11" s="1">
        <v>0</v>
      </c>
      <c r="W11" s="2">
        <f t="shared" si="6"/>
        <v>0</v>
      </c>
      <c r="X11" s="1">
        <v>0</v>
      </c>
      <c r="Y11" s="2">
        <f t="shared" si="7"/>
        <v>0</v>
      </c>
      <c r="Z11" s="1">
        <v>0</v>
      </c>
      <c r="AA11" s="2">
        <f t="shared" si="8"/>
        <v>0</v>
      </c>
      <c r="AB11" s="1" t="s">
        <v>8</v>
      </c>
      <c r="AC11" s="2">
        <f t="shared" si="9"/>
        <v>0</v>
      </c>
      <c r="AD11" s="1" t="s">
        <v>8</v>
      </c>
      <c r="AE11" s="2">
        <f t="shared" si="10"/>
        <v>0</v>
      </c>
      <c r="AF11" s="2">
        <v>71.25</v>
      </c>
      <c r="AG11" s="2">
        <f t="shared" si="11"/>
        <v>7.125</v>
      </c>
      <c r="AH11" s="3">
        <f t="shared" si="12"/>
        <v>52.125</v>
      </c>
    </row>
    <row r="12" spans="1:34" ht="30" customHeight="1" x14ac:dyDescent="0.3">
      <c r="A12" s="7">
        <v>10</v>
      </c>
      <c r="B12" s="8" t="s">
        <v>81</v>
      </c>
      <c r="C12" s="8" t="s">
        <v>16</v>
      </c>
      <c r="D12" s="8" t="s">
        <v>22</v>
      </c>
      <c r="E12" s="9" t="s">
        <v>71</v>
      </c>
      <c r="F12" s="4" t="s">
        <v>29</v>
      </c>
      <c r="G12" s="10" t="s">
        <v>48</v>
      </c>
      <c r="H12" s="5">
        <v>45110</v>
      </c>
      <c r="I12" s="5">
        <v>45114</v>
      </c>
      <c r="J12" s="1" t="s">
        <v>8</v>
      </c>
      <c r="K12" s="2">
        <f t="shared" si="0"/>
        <v>10</v>
      </c>
      <c r="L12" s="1" t="s">
        <v>8</v>
      </c>
      <c r="M12" s="2">
        <f t="shared" si="1"/>
        <v>5</v>
      </c>
      <c r="N12" s="1" t="s">
        <v>8</v>
      </c>
      <c r="O12" s="2">
        <f t="shared" si="2"/>
        <v>0</v>
      </c>
      <c r="P12" s="1" t="s">
        <v>8</v>
      </c>
      <c r="Q12" s="2">
        <f t="shared" si="3"/>
        <v>0</v>
      </c>
      <c r="R12" s="1" t="s">
        <v>8</v>
      </c>
      <c r="S12" s="2">
        <f t="shared" si="4"/>
        <v>0</v>
      </c>
      <c r="T12" s="1" t="s">
        <v>8</v>
      </c>
      <c r="U12" s="2">
        <f t="shared" si="5"/>
        <v>0</v>
      </c>
      <c r="V12" s="1">
        <v>0</v>
      </c>
      <c r="W12" s="2">
        <f t="shared" si="6"/>
        <v>0</v>
      </c>
      <c r="X12" s="1">
        <v>0</v>
      </c>
      <c r="Y12" s="2">
        <f t="shared" si="7"/>
        <v>0</v>
      </c>
      <c r="Z12" s="1">
        <v>0</v>
      </c>
      <c r="AA12" s="2">
        <f t="shared" si="8"/>
        <v>0</v>
      </c>
      <c r="AB12" s="1" t="s">
        <v>8</v>
      </c>
      <c r="AC12" s="2">
        <f t="shared" si="9"/>
        <v>0</v>
      </c>
      <c r="AD12" s="1" t="s">
        <v>8</v>
      </c>
      <c r="AE12" s="2">
        <f t="shared" si="10"/>
        <v>0</v>
      </c>
      <c r="AF12" s="2">
        <v>69</v>
      </c>
      <c r="AG12" s="2">
        <f t="shared" si="11"/>
        <v>6.9</v>
      </c>
      <c r="AH12" s="3">
        <f t="shared" si="12"/>
        <v>51.9</v>
      </c>
    </row>
    <row r="13" spans="1:34" ht="30" customHeight="1" x14ac:dyDescent="0.3">
      <c r="A13" s="7">
        <v>11</v>
      </c>
      <c r="B13" s="8" t="s">
        <v>82</v>
      </c>
      <c r="C13" s="8" t="s">
        <v>50</v>
      </c>
      <c r="D13" s="8" t="s">
        <v>23</v>
      </c>
      <c r="E13" s="9" t="s">
        <v>71</v>
      </c>
      <c r="F13" s="4" t="s">
        <v>26</v>
      </c>
      <c r="G13" s="10" t="s">
        <v>51</v>
      </c>
      <c r="H13" s="5">
        <v>45096</v>
      </c>
      <c r="I13" s="5">
        <v>45100</v>
      </c>
      <c r="J13" s="1" t="s">
        <v>9</v>
      </c>
      <c r="K13" s="2">
        <f t="shared" si="0"/>
        <v>0</v>
      </c>
      <c r="L13" s="1" t="s">
        <v>9</v>
      </c>
      <c r="M13" s="2">
        <f t="shared" si="1"/>
        <v>0</v>
      </c>
      <c r="N13" s="1" t="s">
        <v>8</v>
      </c>
      <c r="O13" s="2">
        <f t="shared" si="2"/>
        <v>0</v>
      </c>
      <c r="P13" s="1" t="s">
        <v>9</v>
      </c>
      <c r="Q13" s="2">
        <f t="shared" si="3"/>
        <v>-20</v>
      </c>
      <c r="R13" s="1" t="s">
        <v>8</v>
      </c>
      <c r="S13" s="2">
        <f t="shared" si="4"/>
        <v>0</v>
      </c>
      <c r="T13" s="1" t="s">
        <v>8</v>
      </c>
      <c r="U13" s="2">
        <f t="shared" si="5"/>
        <v>0</v>
      </c>
      <c r="V13" s="1">
        <v>5</v>
      </c>
      <c r="W13" s="2">
        <f t="shared" si="6"/>
        <v>14</v>
      </c>
      <c r="X13" s="1">
        <v>0</v>
      </c>
      <c r="Y13" s="2">
        <f t="shared" si="7"/>
        <v>0</v>
      </c>
      <c r="Z13" s="1">
        <v>4</v>
      </c>
      <c r="AA13" s="2">
        <f t="shared" si="8"/>
        <v>8</v>
      </c>
      <c r="AB13" s="1" t="s">
        <v>9</v>
      </c>
      <c r="AC13" s="2">
        <f t="shared" si="9"/>
        <v>5</v>
      </c>
      <c r="AD13" s="1" t="s">
        <v>9</v>
      </c>
      <c r="AE13" s="2">
        <f t="shared" si="10"/>
        <v>5</v>
      </c>
      <c r="AF13" s="2">
        <v>80</v>
      </c>
      <c r="AG13" s="2">
        <f t="shared" si="11"/>
        <v>8</v>
      </c>
      <c r="AH13" s="3">
        <f t="shared" si="12"/>
        <v>50</v>
      </c>
    </row>
    <row r="14" spans="1:34" ht="30" customHeight="1" x14ac:dyDescent="0.3">
      <c r="A14" s="7">
        <v>12</v>
      </c>
      <c r="B14" s="8" t="s">
        <v>83</v>
      </c>
      <c r="C14" s="8" t="s">
        <v>52</v>
      </c>
      <c r="D14" s="8" t="s">
        <v>13</v>
      </c>
      <c r="E14" s="9" t="s">
        <v>71</v>
      </c>
      <c r="F14" s="4" t="s">
        <v>28</v>
      </c>
      <c r="G14" s="10" t="s">
        <v>53</v>
      </c>
      <c r="H14" s="5">
        <v>45194</v>
      </c>
      <c r="I14" s="5">
        <v>45198</v>
      </c>
      <c r="J14" s="1" t="s">
        <v>9</v>
      </c>
      <c r="K14" s="2">
        <f t="shared" si="0"/>
        <v>0</v>
      </c>
      <c r="L14" s="1" t="s">
        <v>9</v>
      </c>
      <c r="M14" s="2">
        <f t="shared" si="1"/>
        <v>0</v>
      </c>
      <c r="N14" s="1" t="s">
        <v>8</v>
      </c>
      <c r="O14" s="2">
        <f t="shared" si="2"/>
        <v>0</v>
      </c>
      <c r="P14" s="1" t="s">
        <v>9</v>
      </c>
      <c r="Q14" s="2">
        <f t="shared" si="3"/>
        <v>-20</v>
      </c>
      <c r="R14" s="1" t="s">
        <v>8</v>
      </c>
      <c r="S14" s="2">
        <f t="shared" si="4"/>
        <v>0</v>
      </c>
      <c r="T14" s="1" t="s">
        <v>8</v>
      </c>
      <c r="U14" s="2">
        <f t="shared" si="5"/>
        <v>0</v>
      </c>
      <c r="V14" s="1">
        <v>4</v>
      </c>
      <c r="W14" s="2">
        <f t="shared" si="6"/>
        <v>13</v>
      </c>
      <c r="X14" s="1">
        <v>4</v>
      </c>
      <c r="Y14" s="2">
        <f t="shared" si="7"/>
        <v>8</v>
      </c>
      <c r="Z14" s="1">
        <v>0</v>
      </c>
      <c r="AA14" s="2">
        <f t="shared" si="8"/>
        <v>0</v>
      </c>
      <c r="AB14" s="1" t="s">
        <v>9</v>
      </c>
      <c r="AC14" s="2">
        <f t="shared" si="9"/>
        <v>5</v>
      </c>
      <c r="AD14" s="1" t="s">
        <v>9</v>
      </c>
      <c r="AE14" s="2">
        <f t="shared" si="10"/>
        <v>5</v>
      </c>
      <c r="AF14" s="2">
        <v>70</v>
      </c>
      <c r="AG14" s="2">
        <f t="shared" si="11"/>
        <v>7</v>
      </c>
      <c r="AH14" s="3">
        <f t="shared" si="12"/>
        <v>48</v>
      </c>
    </row>
    <row r="15" spans="1:34" ht="30" customHeight="1" x14ac:dyDescent="0.3">
      <c r="A15" s="7">
        <v>13</v>
      </c>
      <c r="B15" s="8" t="s">
        <v>84</v>
      </c>
      <c r="C15" s="8" t="s">
        <v>69</v>
      </c>
      <c r="D15" s="8" t="s">
        <v>17</v>
      </c>
      <c r="E15" s="9" t="s">
        <v>71</v>
      </c>
      <c r="F15" s="4" t="s">
        <v>29</v>
      </c>
      <c r="G15" s="10" t="s">
        <v>70</v>
      </c>
      <c r="H15" s="5">
        <v>45187</v>
      </c>
      <c r="I15" s="5">
        <v>45191</v>
      </c>
      <c r="J15" s="1" t="s">
        <v>9</v>
      </c>
      <c r="K15" s="2">
        <f t="shared" si="0"/>
        <v>0</v>
      </c>
      <c r="L15" s="1" t="s">
        <v>9</v>
      </c>
      <c r="M15" s="2">
        <f t="shared" si="1"/>
        <v>0</v>
      </c>
      <c r="N15" s="1" t="s">
        <v>8</v>
      </c>
      <c r="O15" s="2">
        <f t="shared" si="2"/>
        <v>0</v>
      </c>
      <c r="P15" s="1" t="s">
        <v>8</v>
      </c>
      <c r="Q15" s="2">
        <f t="shared" si="3"/>
        <v>0</v>
      </c>
      <c r="R15" s="1" t="s">
        <v>8</v>
      </c>
      <c r="S15" s="2">
        <f t="shared" si="4"/>
        <v>0</v>
      </c>
      <c r="T15" s="1" t="s">
        <v>8</v>
      </c>
      <c r="U15" s="2">
        <f t="shared" si="5"/>
        <v>0</v>
      </c>
      <c r="V15" s="1">
        <v>0</v>
      </c>
      <c r="W15" s="2">
        <f t="shared" si="6"/>
        <v>0</v>
      </c>
      <c r="X15" s="1">
        <v>0</v>
      </c>
      <c r="Y15" s="2">
        <f t="shared" si="7"/>
        <v>0</v>
      </c>
      <c r="Z15" s="1">
        <v>0</v>
      </c>
      <c r="AA15" s="2">
        <f t="shared" si="8"/>
        <v>0</v>
      </c>
      <c r="AB15" s="1" t="s">
        <v>9</v>
      </c>
      <c r="AC15" s="2">
        <f t="shared" si="9"/>
        <v>5</v>
      </c>
      <c r="AD15" s="1" t="s">
        <v>8</v>
      </c>
      <c r="AE15" s="2">
        <f t="shared" si="10"/>
        <v>0</v>
      </c>
      <c r="AF15" s="2">
        <v>93.75</v>
      </c>
      <c r="AG15" s="2">
        <f t="shared" si="11"/>
        <v>9.375</v>
      </c>
      <c r="AH15" s="3">
        <f t="shared" si="12"/>
        <v>44.375</v>
      </c>
    </row>
    <row r="16" spans="1:34" ht="30" customHeight="1" x14ac:dyDescent="0.3">
      <c r="A16" s="7">
        <v>14</v>
      </c>
      <c r="B16" s="8" t="s">
        <v>85</v>
      </c>
      <c r="C16" s="8" t="s">
        <v>30</v>
      </c>
      <c r="D16" s="8" t="s">
        <v>55</v>
      </c>
      <c r="E16" s="9" t="s">
        <v>71</v>
      </c>
      <c r="F16" s="4" t="s">
        <v>27</v>
      </c>
      <c r="G16" s="10" t="s">
        <v>54</v>
      </c>
      <c r="H16" s="5">
        <v>45194</v>
      </c>
      <c r="I16" s="5">
        <v>45198</v>
      </c>
      <c r="J16" s="1" t="s">
        <v>9</v>
      </c>
      <c r="K16" s="2">
        <f t="shared" si="0"/>
        <v>0</v>
      </c>
      <c r="L16" s="1" t="s">
        <v>9</v>
      </c>
      <c r="M16" s="2">
        <f t="shared" si="1"/>
        <v>0</v>
      </c>
      <c r="N16" s="1" t="s">
        <v>8</v>
      </c>
      <c r="O16" s="2">
        <f t="shared" si="2"/>
        <v>0</v>
      </c>
      <c r="P16" s="1" t="s">
        <v>9</v>
      </c>
      <c r="Q16" s="2">
        <f t="shared" si="3"/>
        <v>-20</v>
      </c>
      <c r="R16" s="1" t="s">
        <v>8</v>
      </c>
      <c r="S16" s="2">
        <f t="shared" si="4"/>
        <v>0</v>
      </c>
      <c r="T16" s="1" t="s">
        <v>8</v>
      </c>
      <c r="U16" s="2">
        <f t="shared" si="5"/>
        <v>0</v>
      </c>
      <c r="V16" s="1">
        <v>3</v>
      </c>
      <c r="W16" s="2">
        <f t="shared" si="6"/>
        <v>12</v>
      </c>
      <c r="X16" s="1">
        <v>0</v>
      </c>
      <c r="Y16" s="2">
        <f t="shared" si="7"/>
        <v>0</v>
      </c>
      <c r="Z16" s="1">
        <v>0</v>
      </c>
      <c r="AA16" s="2">
        <f t="shared" si="8"/>
        <v>0</v>
      </c>
      <c r="AB16" s="1" t="s">
        <v>9</v>
      </c>
      <c r="AC16" s="2">
        <f t="shared" si="9"/>
        <v>5</v>
      </c>
      <c r="AD16" s="1" t="s">
        <v>9</v>
      </c>
      <c r="AE16" s="2">
        <f t="shared" si="10"/>
        <v>5</v>
      </c>
      <c r="AF16" s="2">
        <v>77.5</v>
      </c>
      <c r="AG16" s="2">
        <f t="shared" si="11"/>
        <v>7.75</v>
      </c>
      <c r="AH16" s="3">
        <f t="shared" si="12"/>
        <v>39.75</v>
      </c>
    </row>
    <row r="17" spans="1:34" ht="30" customHeight="1" x14ac:dyDescent="0.3">
      <c r="A17" s="7">
        <v>15</v>
      </c>
      <c r="B17" s="8" t="s">
        <v>86</v>
      </c>
      <c r="C17" s="8" t="s">
        <v>46</v>
      </c>
      <c r="D17" s="8" t="s">
        <v>21</v>
      </c>
      <c r="E17" s="9" t="s">
        <v>71</v>
      </c>
      <c r="F17" s="4" t="s">
        <v>25</v>
      </c>
      <c r="G17" s="10" t="s">
        <v>47</v>
      </c>
      <c r="H17" s="5">
        <v>45096</v>
      </c>
      <c r="I17" s="5">
        <v>45102</v>
      </c>
      <c r="J17" s="1" t="s">
        <v>9</v>
      </c>
      <c r="K17" s="2">
        <f t="shared" si="0"/>
        <v>0</v>
      </c>
      <c r="L17" s="1" t="s">
        <v>9</v>
      </c>
      <c r="M17" s="2">
        <f t="shared" si="1"/>
        <v>0</v>
      </c>
      <c r="N17" s="1" t="s">
        <v>8</v>
      </c>
      <c r="O17" s="2">
        <f t="shared" si="2"/>
        <v>0</v>
      </c>
      <c r="P17" s="1" t="s">
        <v>8</v>
      </c>
      <c r="Q17" s="2">
        <f t="shared" si="3"/>
        <v>0</v>
      </c>
      <c r="R17" s="1" t="s">
        <v>8</v>
      </c>
      <c r="S17" s="2">
        <f t="shared" si="4"/>
        <v>0</v>
      </c>
      <c r="T17" s="1" t="s">
        <v>8</v>
      </c>
      <c r="U17" s="2">
        <f t="shared" si="5"/>
        <v>0</v>
      </c>
      <c r="V17" s="1">
        <v>0</v>
      </c>
      <c r="W17" s="2">
        <f t="shared" si="6"/>
        <v>0</v>
      </c>
      <c r="X17" s="1">
        <v>0</v>
      </c>
      <c r="Y17" s="2">
        <f t="shared" si="7"/>
        <v>0</v>
      </c>
      <c r="Z17" s="1">
        <v>0</v>
      </c>
      <c r="AA17" s="2">
        <f t="shared" si="8"/>
        <v>0</v>
      </c>
      <c r="AB17" s="1" t="s">
        <v>8</v>
      </c>
      <c r="AC17" s="2">
        <f t="shared" si="9"/>
        <v>0</v>
      </c>
      <c r="AD17" s="1" t="s">
        <v>8</v>
      </c>
      <c r="AE17" s="2">
        <f t="shared" si="10"/>
        <v>0</v>
      </c>
      <c r="AF17" s="2">
        <v>80</v>
      </c>
      <c r="AG17" s="2">
        <f t="shared" si="11"/>
        <v>8</v>
      </c>
      <c r="AH17" s="3">
        <f t="shared" si="12"/>
        <v>38</v>
      </c>
    </row>
    <row r="18" spans="1:34" ht="30" customHeight="1" x14ac:dyDescent="0.3">
      <c r="A18" s="7">
        <v>16</v>
      </c>
      <c r="B18" s="8" t="s">
        <v>87</v>
      </c>
      <c r="C18" s="8" t="s">
        <v>61</v>
      </c>
      <c r="D18" s="8" t="s">
        <v>63</v>
      </c>
      <c r="E18" s="9" t="s">
        <v>71</v>
      </c>
      <c r="F18" s="4" t="s">
        <v>26</v>
      </c>
      <c r="G18" s="10" t="s">
        <v>62</v>
      </c>
      <c r="H18" s="5">
        <v>45187</v>
      </c>
      <c r="I18" s="5">
        <v>45191</v>
      </c>
      <c r="J18" s="1" t="s">
        <v>9</v>
      </c>
      <c r="K18" s="2">
        <f t="shared" si="0"/>
        <v>0</v>
      </c>
      <c r="L18" s="1" t="s">
        <v>9</v>
      </c>
      <c r="M18" s="2">
        <f t="shared" si="1"/>
        <v>0</v>
      </c>
      <c r="N18" s="1" t="s">
        <v>8</v>
      </c>
      <c r="O18" s="2">
        <f t="shared" si="2"/>
        <v>0</v>
      </c>
      <c r="P18" s="1" t="s">
        <v>9</v>
      </c>
      <c r="Q18" s="2">
        <f t="shared" si="3"/>
        <v>-20</v>
      </c>
      <c r="R18" s="1" t="s">
        <v>8</v>
      </c>
      <c r="S18" s="2">
        <f t="shared" si="4"/>
        <v>0</v>
      </c>
      <c r="T18" s="1" t="s">
        <v>8</v>
      </c>
      <c r="U18" s="2">
        <f t="shared" si="5"/>
        <v>0</v>
      </c>
      <c r="V18" s="1">
        <v>2</v>
      </c>
      <c r="W18" s="2">
        <f t="shared" si="6"/>
        <v>11</v>
      </c>
      <c r="X18" s="1">
        <v>1</v>
      </c>
      <c r="Y18" s="2">
        <f t="shared" si="7"/>
        <v>5</v>
      </c>
      <c r="Z18" s="1">
        <v>0</v>
      </c>
      <c r="AA18" s="2">
        <f t="shared" si="8"/>
        <v>0</v>
      </c>
      <c r="AB18" s="1" t="s">
        <v>8</v>
      </c>
      <c r="AC18" s="2">
        <f t="shared" si="9"/>
        <v>0</v>
      </c>
      <c r="AD18" s="1" t="s">
        <v>9</v>
      </c>
      <c r="AE18" s="2">
        <f t="shared" si="10"/>
        <v>5</v>
      </c>
      <c r="AF18" s="2">
        <v>67.5</v>
      </c>
      <c r="AG18" s="2">
        <f t="shared" si="11"/>
        <v>6.75</v>
      </c>
      <c r="AH18" s="3">
        <f t="shared" si="12"/>
        <v>37.75</v>
      </c>
    </row>
    <row r="19" spans="1:34" ht="30" customHeight="1" x14ac:dyDescent="0.3">
      <c r="A19" s="7">
        <v>17</v>
      </c>
      <c r="B19" s="8" t="s">
        <v>88</v>
      </c>
      <c r="C19" s="8" t="s">
        <v>30</v>
      </c>
      <c r="D19" s="8" t="s">
        <v>55</v>
      </c>
      <c r="E19" s="9" t="s">
        <v>71</v>
      </c>
      <c r="F19" s="4" t="s">
        <v>27</v>
      </c>
      <c r="G19" s="10" t="s">
        <v>54</v>
      </c>
      <c r="H19" s="5">
        <v>45194</v>
      </c>
      <c r="I19" s="5">
        <v>45198</v>
      </c>
      <c r="J19" s="1" t="s">
        <v>9</v>
      </c>
      <c r="K19" s="2">
        <f t="shared" si="0"/>
        <v>0</v>
      </c>
      <c r="L19" s="1" t="s">
        <v>9</v>
      </c>
      <c r="M19" s="2">
        <f t="shared" si="1"/>
        <v>0</v>
      </c>
      <c r="N19" s="1" t="s">
        <v>8</v>
      </c>
      <c r="O19" s="2">
        <f t="shared" si="2"/>
        <v>0</v>
      </c>
      <c r="P19" s="1" t="s">
        <v>9</v>
      </c>
      <c r="Q19" s="2">
        <f t="shared" si="3"/>
        <v>-20</v>
      </c>
      <c r="R19" s="1" t="s">
        <v>8</v>
      </c>
      <c r="S19" s="2">
        <f t="shared" si="4"/>
        <v>0</v>
      </c>
      <c r="T19" s="1" t="s">
        <v>8</v>
      </c>
      <c r="U19" s="2">
        <f t="shared" si="5"/>
        <v>0</v>
      </c>
      <c r="V19" s="1">
        <v>3</v>
      </c>
      <c r="W19" s="2">
        <f t="shared" si="6"/>
        <v>12</v>
      </c>
      <c r="X19" s="1">
        <v>0</v>
      </c>
      <c r="Y19" s="2">
        <f t="shared" si="7"/>
        <v>0</v>
      </c>
      <c r="Z19" s="1">
        <v>0</v>
      </c>
      <c r="AA19" s="2">
        <f t="shared" si="8"/>
        <v>0</v>
      </c>
      <c r="AB19" s="1" t="s">
        <v>8</v>
      </c>
      <c r="AC19" s="2">
        <f t="shared" si="9"/>
        <v>0</v>
      </c>
      <c r="AD19" s="1" t="s">
        <v>8</v>
      </c>
      <c r="AE19" s="2">
        <f t="shared" si="10"/>
        <v>0</v>
      </c>
      <c r="AF19" s="2">
        <v>71.25</v>
      </c>
      <c r="AG19" s="2">
        <f t="shared" si="11"/>
        <v>7.125</v>
      </c>
      <c r="AH19" s="3">
        <f t="shared" si="12"/>
        <v>29.125</v>
      </c>
    </row>
    <row r="20" spans="1:34" ht="30" customHeight="1" x14ac:dyDescent="0.3">
      <c r="A20" s="7">
        <v>18</v>
      </c>
      <c r="B20" s="8" t="s">
        <v>89</v>
      </c>
      <c r="C20" s="8" t="s">
        <v>18</v>
      </c>
      <c r="D20" s="8" t="s">
        <v>13</v>
      </c>
      <c r="E20" s="9" t="s">
        <v>71</v>
      </c>
      <c r="F20" s="5" t="s">
        <v>32</v>
      </c>
      <c r="G20" s="10" t="s">
        <v>31</v>
      </c>
      <c r="H20" s="5">
        <v>45187</v>
      </c>
      <c r="I20" s="5">
        <v>45191</v>
      </c>
      <c r="J20" s="1" t="s">
        <v>9</v>
      </c>
      <c r="K20" s="2">
        <f t="shared" si="0"/>
        <v>0</v>
      </c>
      <c r="L20" s="1" t="s">
        <v>9</v>
      </c>
      <c r="M20" s="2">
        <f t="shared" si="1"/>
        <v>0</v>
      </c>
      <c r="N20" s="1" t="s">
        <v>8</v>
      </c>
      <c r="O20" s="2">
        <f t="shared" si="2"/>
        <v>0</v>
      </c>
      <c r="P20" s="1" t="s">
        <v>9</v>
      </c>
      <c r="Q20" s="2">
        <f t="shared" si="3"/>
        <v>-20</v>
      </c>
      <c r="R20" s="1" t="s">
        <v>8</v>
      </c>
      <c r="S20" s="2">
        <f t="shared" si="4"/>
        <v>0</v>
      </c>
      <c r="T20" s="1" t="s">
        <v>8</v>
      </c>
      <c r="U20" s="2">
        <f t="shared" si="5"/>
        <v>0</v>
      </c>
      <c r="V20" s="1">
        <v>0</v>
      </c>
      <c r="W20" s="2">
        <f t="shared" si="6"/>
        <v>0</v>
      </c>
      <c r="X20" s="1">
        <v>0</v>
      </c>
      <c r="Y20" s="2">
        <f t="shared" si="7"/>
        <v>0</v>
      </c>
      <c r="Z20" s="1">
        <v>0</v>
      </c>
      <c r="AA20" s="2">
        <f t="shared" si="8"/>
        <v>0</v>
      </c>
      <c r="AB20" s="1" t="s">
        <v>8</v>
      </c>
      <c r="AC20" s="2">
        <f t="shared" si="9"/>
        <v>0</v>
      </c>
      <c r="AD20" s="1" t="s">
        <v>8</v>
      </c>
      <c r="AE20" s="2">
        <f t="shared" si="10"/>
        <v>0</v>
      </c>
      <c r="AF20" s="2">
        <v>95</v>
      </c>
      <c r="AG20" s="2">
        <f t="shared" si="11"/>
        <v>9.5</v>
      </c>
      <c r="AH20" s="3">
        <f t="shared" si="12"/>
        <v>19.5</v>
      </c>
    </row>
  </sheetData>
  <autoFilter ref="A1:AH1" xr:uid="{321D059D-EA08-406E-A3E0-7731CEA57D93}"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sortState xmlns:xlrd2="http://schemas.microsoft.com/office/spreadsheetml/2017/richdata2" ref="A4:AH19">
      <sortCondition descending="1" ref="AH1"/>
    </sortState>
  </autoFilter>
  <mergeCells count="21">
    <mergeCell ref="L1:M1"/>
    <mergeCell ref="N1:O1"/>
    <mergeCell ref="P1:Q1"/>
    <mergeCell ref="AD1:AE1"/>
    <mergeCell ref="AF1:AG1"/>
    <mergeCell ref="R1:S1"/>
    <mergeCell ref="T1:U1"/>
    <mergeCell ref="V1:W1"/>
    <mergeCell ref="X1:Y1"/>
    <mergeCell ref="Z1:AA1"/>
    <mergeCell ref="AB1:AC1"/>
    <mergeCell ref="A1:A2"/>
    <mergeCell ref="C1:C2"/>
    <mergeCell ref="D1:D2"/>
    <mergeCell ref="E1:E2"/>
    <mergeCell ref="J1:K1"/>
    <mergeCell ref="B1:B2"/>
    <mergeCell ref="F1:F2"/>
    <mergeCell ref="G1:G2"/>
    <mergeCell ref="H1:H2"/>
    <mergeCell ref="I1:I2"/>
  </mergeCells>
  <dataValidations count="3">
    <dataValidation type="list" allowBlank="1" showInputMessage="1" showErrorMessage="1" sqref="AD3:AD20 J3:J20 L3:L20 N3:N20 P3:P20 R3:R20 T3:T20 AB3:AB20" xr:uid="{9F5F5365-548B-47F1-B8F2-7593C0F3D07B}">
      <formula1>"e,h"</formula1>
    </dataValidation>
    <dataValidation type="list" allowBlank="1" showInputMessage="1" showErrorMessage="1" sqref="V3:V20" xr:uid="{8623C000-AB0A-4034-8E16-8E35405D78EE}">
      <formula1>"0,1,2,3,4,5,6,"</formula1>
    </dataValidation>
    <dataValidation type="list" allowBlank="1" showInputMessage="1" showErrorMessage="1" sqref="Z3:Z20 X3:X20" xr:uid="{3F17119C-498F-4FBF-A2DF-2FF20C723195}">
      <formula1>"0,1,2,3,4,5,6"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Sıralı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2023-06-05T12:53:40Z</dcterms:modified>
</cp:coreProperties>
</file>