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A87F8507-F795-49E7-BB89-C10DD72E0D3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EAH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7" l="1"/>
  <c r="Q22" i="7"/>
  <c r="P22" i="7"/>
  <c r="O22" i="7"/>
  <c r="N22" i="7"/>
  <c r="M22" i="7"/>
  <c r="R21" i="7"/>
  <c r="Q21" i="7"/>
  <c r="P21" i="7"/>
  <c r="O21" i="7"/>
  <c r="N21" i="7"/>
  <c r="M21" i="7"/>
  <c r="R20" i="7"/>
  <c r="Q20" i="7"/>
  <c r="P20" i="7"/>
  <c r="O20" i="7"/>
  <c r="N20" i="7"/>
  <c r="M20" i="7"/>
  <c r="R19" i="7"/>
  <c r="Q19" i="7"/>
  <c r="P19" i="7"/>
  <c r="O19" i="7"/>
  <c r="N19" i="7"/>
  <c r="M19" i="7"/>
  <c r="R18" i="7"/>
  <c r="Q18" i="7"/>
  <c r="P18" i="7"/>
  <c r="O18" i="7"/>
  <c r="N18" i="7"/>
  <c r="M18" i="7"/>
  <c r="R17" i="7"/>
  <c r="Q17" i="7"/>
  <c r="P17" i="7"/>
  <c r="O17" i="7"/>
  <c r="N17" i="7"/>
  <c r="M17" i="7"/>
  <c r="R16" i="7"/>
  <c r="Q16" i="7"/>
  <c r="P16" i="7"/>
  <c r="O16" i="7"/>
  <c r="N16" i="7"/>
  <c r="M16" i="7"/>
  <c r="R15" i="7"/>
  <c r="Q15" i="7"/>
  <c r="P15" i="7"/>
  <c r="O15" i="7"/>
  <c r="N15" i="7"/>
  <c r="M15" i="7"/>
  <c r="R14" i="7"/>
  <c r="Q14" i="7"/>
  <c r="P14" i="7"/>
  <c r="O14" i="7"/>
  <c r="N14" i="7"/>
  <c r="M14" i="7"/>
  <c r="R13" i="7"/>
  <c r="Q13" i="7"/>
  <c r="P13" i="7"/>
  <c r="O13" i="7"/>
  <c r="N13" i="7"/>
  <c r="M13" i="7"/>
  <c r="R12" i="7"/>
  <c r="Q12" i="7"/>
  <c r="P12" i="7"/>
  <c r="O12" i="7"/>
  <c r="N12" i="7"/>
  <c r="M12" i="7"/>
  <c r="R11" i="7"/>
  <c r="Q11" i="7"/>
  <c r="P11" i="7"/>
  <c r="O11" i="7"/>
  <c r="N11" i="7"/>
  <c r="M11" i="7"/>
  <c r="R10" i="7"/>
  <c r="Q10" i="7"/>
  <c r="P10" i="7"/>
  <c r="O10" i="7"/>
  <c r="N10" i="7"/>
  <c r="M10" i="7"/>
  <c r="R9" i="7"/>
  <c r="Q9" i="7"/>
  <c r="P9" i="7"/>
  <c r="O9" i="7"/>
  <c r="N9" i="7"/>
  <c r="M9" i="7"/>
  <c r="R8" i="7"/>
  <c r="Q8" i="7"/>
  <c r="P8" i="7"/>
  <c r="O8" i="7"/>
  <c r="N8" i="7"/>
  <c r="M8" i="7"/>
  <c r="R7" i="7"/>
  <c r="Q7" i="7"/>
  <c r="P7" i="7"/>
  <c r="O7" i="7"/>
  <c r="N7" i="7"/>
  <c r="M7" i="7"/>
  <c r="R6" i="7"/>
  <c r="Q6" i="7"/>
  <c r="P6" i="7"/>
  <c r="O6" i="7"/>
  <c r="N6" i="7"/>
  <c r="M6" i="7"/>
  <c r="R5" i="7"/>
  <c r="Q5" i="7"/>
  <c r="P5" i="7"/>
  <c r="O5" i="7"/>
  <c r="N5" i="7"/>
  <c r="M5" i="7"/>
  <c r="R4" i="7"/>
  <c r="Q4" i="7"/>
  <c r="P4" i="7"/>
  <c r="O4" i="7"/>
  <c r="N4" i="7"/>
  <c r="M4" i="7"/>
  <c r="R3" i="7"/>
  <c r="Q3" i="7"/>
  <c r="P3" i="7"/>
  <c r="O3" i="7"/>
  <c r="N3" i="7"/>
  <c r="M3" i="7"/>
  <c r="R2" i="7"/>
  <c r="Q2" i="7"/>
  <c r="P2" i="7"/>
  <c r="O2" i="7"/>
  <c r="N2" i="7"/>
  <c r="M2" i="7"/>
  <c r="V11" i="7" l="1"/>
  <c r="V3" i="7"/>
  <c r="V19" i="7"/>
  <c r="V17" i="7"/>
  <c r="V10" i="7"/>
  <c r="V5" i="7"/>
  <c r="V13" i="7"/>
  <c r="V16" i="7"/>
  <c r="V8" i="7"/>
  <c r="V18" i="7"/>
  <c r="V2" i="7"/>
  <c r="V6" i="7"/>
  <c r="V14" i="7"/>
  <c r="V4" i="7"/>
  <c r="V12" i="7"/>
  <c r="V7" i="7"/>
  <c r="V9" i="7"/>
  <c r="V20" i="7"/>
  <c r="V15" i="7"/>
</calcChain>
</file>

<file path=xl/sharedStrings.xml><?xml version="1.0" encoding="utf-8"?>
<sst xmlns="http://schemas.openxmlformats.org/spreadsheetml/2006/main" count="277" uniqueCount="102">
  <si>
    <t>Adı Soyadı</t>
  </si>
  <si>
    <t>Birim</t>
  </si>
  <si>
    <t>Daha Önce Erasmus</t>
  </si>
  <si>
    <t>Kabul Mektubu</t>
  </si>
  <si>
    <t>Öğrenim Seviyesi</t>
  </si>
  <si>
    <t>Yabancı Dil</t>
  </si>
  <si>
    <t>Toplam Puan</t>
  </si>
  <si>
    <t>Sıra</t>
  </si>
  <si>
    <t>Kıdem 
(Yıl)</t>
  </si>
  <si>
    <t>Daha Önce Erasmus Puanı</t>
  </si>
  <si>
    <t>Kabul Mektubu Puanı</t>
  </si>
  <si>
    <t>Kıdem Puanı</t>
  </si>
  <si>
    <t>Öğrenim Seviyesi Puanı</t>
  </si>
  <si>
    <t>Yabancı Dil Puanı</t>
  </si>
  <si>
    <t>Durum</t>
  </si>
  <si>
    <t>e</t>
  </si>
  <si>
    <t>h</t>
  </si>
  <si>
    <t>Genel Sekreterlik</t>
  </si>
  <si>
    <t>İtalya</t>
  </si>
  <si>
    <t>Daha Önce Erasmus 2021-2022</t>
  </si>
  <si>
    <t>Daha Önce Erasmus 2020-2021</t>
  </si>
  <si>
    <t>Romanya</t>
  </si>
  <si>
    <t>İspanya</t>
  </si>
  <si>
    <t>Polonya</t>
  </si>
  <si>
    <t>University of Craiova</t>
  </si>
  <si>
    <t>Öğrenci İşleri Daire Başkanlığı</t>
  </si>
  <si>
    <t>Ovidius University of Constanta</t>
  </si>
  <si>
    <t>Escuela de Arte de Sevilla</t>
  </si>
  <si>
    <t>Hırvatistan</t>
  </si>
  <si>
    <t>Doktora</t>
  </si>
  <si>
    <t>Araştırma Uygulama Hastanesi</t>
  </si>
  <si>
    <t>Tercih Ülke</t>
  </si>
  <si>
    <t>Tercih Üniversite</t>
  </si>
  <si>
    <t>Gidiş Tarihi</t>
  </si>
  <si>
    <t>Dönüş Tarihi</t>
  </si>
  <si>
    <t>Daha Önce Erasmus 2022-2023</t>
  </si>
  <si>
    <t>Lisans</t>
  </si>
  <si>
    <t>Çek Cumhuriyeti</t>
  </si>
  <si>
    <t>Y. Lisans</t>
  </si>
  <si>
    <t>Bulgaristan</t>
  </si>
  <si>
    <t>Trakia University</t>
  </si>
  <si>
    <t>Çobiltum</t>
  </si>
  <si>
    <t>Eğitim Fakültesi</t>
  </si>
  <si>
    <t>İdari Personel ya da idari pozisyonlarda tam zamanlı görev alan Akademik Personel Olmak</t>
  </si>
  <si>
    <t>Geçersiz Başvuru</t>
  </si>
  <si>
    <t>Technical University of Varna</t>
  </si>
  <si>
    <t>Bilgi İşlem Daire Başkanlığı</t>
  </si>
  <si>
    <t>Universita Politecnica delle Marche</t>
  </si>
  <si>
    <t>Yabancı Diller Yüksek Okulu</t>
  </si>
  <si>
    <t>Dezavantajlı Kategori (Depremzede, Engelli)</t>
  </si>
  <si>
    <t>Dezavantajlı Kategori Puanı</t>
  </si>
  <si>
    <t>University of Granada</t>
  </si>
  <si>
    <t>Personel Dairesi Başkanlığı</t>
  </si>
  <si>
    <t>Krizevci University of Applied Sciences</t>
  </si>
  <si>
    <t>Çanakkale Teknik Bilimler Yüksekokulu</t>
  </si>
  <si>
    <t>Siyasal Bilimler Fakültesi</t>
  </si>
  <si>
    <t>Portekiz</t>
  </si>
  <si>
    <t>Universidade da Beira</t>
  </si>
  <si>
    <t>University of Applied Science in Walcz</t>
  </si>
  <si>
    <t>Silesian University of Opava</t>
  </si>
  <si>
    <t>Higher Vocational State School in Wloclawek</t>
  </si>
  <si>
    <t>Tömer</t>
  </si>
  <si>
    <t>Powislanska Szkola Wyzsza</t>
  </si>
  <si>
    <t>National University of Political Studies and Public Administration</t>
  </si>
  <si>
    <t>Biga Uygulamalı Bilimler Fakültesi</t>
  </si>
  <si>
    <t>Mykolas Romeris University</t>
  </si>
  <si>
    <t>Litvanya</t>
  </si>
  <si>
    <t>Tıp Fakültesi</t>
  </si>
  <si>
    <t>Hibeli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</si>
  <si>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</si>
  <si>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</si>
  <si>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</si>
  <si>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</si>
  <si>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</si>
  <si>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</si>
  <si>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</si>
  <si>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</si>
  <si>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</si>
  <si>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</si>
  <si>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</si>
  <si>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</si>
  <si>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University of Lapland</t>
  </si>
  <si>
    <t>Finlandiya</t>
  </si>
  <si>
    <t>Mu*****er</t>
  </si>
  <si>
    <t>Mü*****ın</t>
  </si>
  <si>
    <t>De*****ik</t>
  </si>
  <si>
    <t>Şe*****öz</t>
  </si>
  <si>
    <t>De*****ın</t>
  </si>
  <si>
    <t>Nu*****en</t>
  </si>
  <si>
    <t>Al*****an</t>
  </si>
  <si>
    <t>El*****üz</t>
  </si>
  <si>
    <t>Ay*****oz</t>
  </si>
  <si>
    <t>Mu*****ra</t>
  </si>
  <si>
    <t>Iş*****er</t>
  </si>
  <si>
    <t>Ha*****an</t>
  </si>
  <si>
    <t>Bu*****en</t>
  </si>
  <si>
    <t>Er*****cı</t>
  </si>
  <si>
    <t>Ka*****az</t>
  </si>
  <si>
    <t>Gö*****an</t>
  </si>
  <si>
    <t>Sa*****al</t>
  </si>
  <si>
    <t>Mü*****er</t>
  </si>
  <si>
    <t>Rü*****ar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</si>
</sst>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2A83-B5DD-4696-9A78-D51EE3793ABD}">
  <dimension ref="A1:Y22"/>
  <sheetViews>
    <sheetView tabSelected="1" workbookViewId="0">
      <selection activeCell="N14" sqref="N14"/>
    </sheetView>
  </sheetViews>
  <sheetFormatPr defaultRowHeight="14.4" x14ac:dyDescent="0.3"/>
  <cols>
    <col min="1" max="1" width="3.33203125" customWidth="1"/>
    <col min="2" max="2" width="13.6640625" customWidth="1"/>
    <col min="3" max="3" width="18.33203125" customWidth="1"/>
    <col min="4" max="4" width="6.88671875" customWidth="1"/>
    <col min="5" max="5" width="7.33203125" customWidth="1"/>
    <col min="6" max="6" width="8.5546875" customWidth="1"/>
    <col min="7" max="7" width="8.33203125" customWidth="1"/>
    <col min="8" max="8" width="7.109375" customWidth="1"/>
    <col min="9" max="9" width="4.6640625" bestFit="1" customWidth="1"/>
    <col min="10" max="10" width="6.109375" bestFit="1" customWidth="1"/>
    <col min="11" max="11" width="7.33203125" customWidth="1"/>
    <col min="12" max="12" width="8.88671875" customWidth="1"/>
    <col min="13" max="13" width="7.21875" customWidth="1"/>
    <col min="14" max="14" width="6.44140625" customWidth="1"/>
    <col min="15" max="15" width="4.6640625" bestFit="1" customWidth="1"/>
    <col min="16" max="16" width="6.6640625" customWidth="1"/>
    <col min="17" max="17" width="7.21875" customWidth="1"/>
    <col min="18" max="18" width="8" customWidth="1"/>
    <col min="19" max="19" width="11.6640625" customWidth="1"/>
    <col min="20" max="20" width="12.44140625" customWidth="1"/>
    <col min="21" max="21" width="32.6640625" customWidth="1"/>
    <col min="23" max="23" width="8.5546875" customWidth="1"/>
    <col min="24" max="24" width="8.88671875" customWidth="1"/>
    <col min="25" max="25" width="7.21875" bestFit="1" customWidth="1"/>
  </cols>
  <sheetData>
    <row r="1" spans="1:25" ht="65.400000000000006" customHeight="1" x14ac:dyDescent="0.3">
      <c r="A1" s="6" t="s">
        <v>7</v>
      </c>
      <c r="B1" s="6" t="s">
        <v>0</v>
      </c>
      <c r="C1" s="6" t="s">
        <v>1</v>
      </c>
      <c r="D1" s="6" t="s">
        <v>2</v>
      </c>
      <c r="E1" s="6" t="s">
        <v>35</v>
      </c>
      <c r="F1" s="6" t="s">
        <v>19</v>
      </c>
      <c r="G1" s="6" t="s">
        <v>20</v>
      </c>
      <c r="H1" s="6" t="s">
        <v>3</v>
      </c>
      <c r="I1" s="6" t="s">
        <v>8</v>
      </c>
      <c r="J1" s="6" t="s">
        <v>4</v>
      </c>
      <c r="K1" s="6" t="s">
        <v>5</v>
      </c>
      <c r="L1" s="6" t="s">
        <v>49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50</v>
      </c>
      <c r="S1" s="6" t="s">
        <v>43</v>
      </c>
      <c r="T1" s="6" t="s">
        <v>31</v>
      </c>
      <c r="U1" s="6" t="s">
        <v>32</v>
      </c>
      <c r="V1" s="6" t="s">
        <v>6</v>
      </c>
      <c r="W1" s="6" t="s">
        <v>33</v>
      </c>
      <c r="X1" s="6" t="s">
        <v>34</v>
      </c>
      <c r="Y1" s="6" t="s">
        <v>14</v>
      </c>
    </row>
    <row r="2" spans="1:25" ht="20.399999999999999" x14ac:dyDescent="0.3">
      <c r="A2" s="1">
        <v>1</v>
      </c>
      <c r="B2" s="1" t="s">
        <v>83</v>
      </c>
      <c r="C2" s="7" t="s">
        <v>46</v>
      </c>
      <c r="D2" s="7" t="s">
        <v>16</v>
      </c>
      <c r="E2" s="7" t="s">
        <v>16</v>
      </c>
      <c r="F2" s="7" t="s">
        <v>16</v>
      </c>
      <c r="G2" s="7" t="s">
        <v>16</v>
      </c>
      <c r="H2" s="7" t="s">
        <v>15</v>
      </c>
      <c r="I2" s="7">
        <v>4</v>
      </c>
      <c r="J2" s="7" t="s">
        <v>38</v>
      </c>
      <c r="K2" s="8">
        <v>82.5</v>
      </c>
      <c r="L2" s="8" t="s">
        <v>16</v>
      </c>
      <c r="M2" s="7">
        <f t="shared" ref="M2:M22" si="0">IF(D2="H",10, IF(E2="e",-25, IF(F2="e",-20, IF(G2="e",-15,0))))</f>
        <v>10</v>
      </c>
      <c r="N2" s="7">
        <f t="shared" ref="N2:N22" si="1">IF(H2="E",10,0)</f>
        <v>10</v>
      </c>
      <c r="O2" s="9">
        <f t="shared" ref="O2:O22" si="2">IF(I2&lt;5,0,IF(I2&lt;10,3,IF(I2&gt;9,5)))</f>
        <v>0</v>
      </c>
      <c r="P2" s="9">
        <f t="shared" ref="P2:P22" si="3">IF(J2="Lisans",3,IF(J2="Y. Lisans",4,IF(J2="Doktora",5,0)))</f>
        <v>4</v>
      </c>
      <c r="Q2" s="10">
        <f t="shared" ref="Q2:Q22" si="4">K2*0.3</f>
        <v>24.75</v>
      </c>
      <c r="R2" s="10">
        <f t="shared" ref="R2:R22" si="5">IF(L2="E",10,0)</f>
        <v>0</v>
      </c>
      <c r="S2" s="7">
        <v>40</v>
      </c>
      <c r="T2" s="7" t="s">
        <v>18</v>
      </c>
      <c r="U2" s="7" t="s">
        <v>47</v>
      </c>
      <c r="V2" s="10">
        <f>SUM(M2:S2)</f>
        <v>88.75</v>
      </c>
      <c r="W2" s="5">
        <v>45425</v>
      </c>
      <c r="X2" s="5">
        <v>45429</v>
      </c>
      <c r="Y2" s="7" t="s">
        <v>68</v>
      </c>
    </row>
    <row r="3" spans="1:25" x14ac:dyDescent="0.3">
      <c r="A3" s="1">
        <v>2</v>
      </c>
      <c r="B3" s="1" t="s">
        <v>84</v>
      </c>
      <c r="C3" s="1" t="s">
        <v>67</v>
      </c>
      <c r="D3" s="1" t="s">
        <v>16</v>
      </c>
      <c r="E3" s="1" t="s">
        <v>16</v>
      </c>
      <c r="F3" s="1" t="s">
        <v>16</v>
      </c>
      <c r="G3" s="1" t="s">
        <v>16</v>
      </c>
      <c r="H3" s="1" t="s">
        <v>15</v>
      </c>
      <c r="I3" s="1">
        <v>5</v>
      </c>
      <c r="J3" s="1" t="s">
        <v>38</v>
      </c>
      <c r="K3" s="8">
        <v>62.5</v>
      </c>
      <c r="L3" s="8" t="s">
        <v>16</v>
      </c>
      <c r="M3" s="7">
        <f t="shared" si="0"/>
        <v>10</v>
      </c>
      <c r="N3" s="7">
        <f t="shared" si="1"/>
        <v>10</v>
      </c>
      <c r="O3" s="9">
        <f t="shared" si="2"/>
        <v>3</v>
      </c>
      <c r="P3" s="9">
        <f t="shared" si="3"/>
        <v>4</v>
      </c>
      <c r="Q3" s="10">
        <f t="shared" si="4"/>
        <v>18.75</v>
      </c>
      <c r="R3" s="10">
        <f t="shared" si="5"/>
        <v>0</v>
      </c>
      <c r="S3" s="7">
        <v>40</v>
      </c>
      <c r="T3" s="7" t="s">
        <v>39</v>
      </c>
      <c r="U3" s="7" t="s">
        <v>40</v>
      </c>
      <c r="V3" s="10">
        <f>SUM(M3:S3)</f>
        <v>85.75</v>
      </c>
      <c r="W3" s="11">
        <v>45404</v>
      </c>
      <c r="X3" s="11">
        <v>45408</v>
      </c>
      <c r="Y3" s="7" t="s">
        <v>68</v>
      </c>
    </row>
    <row r="4" spans="1:25" ht="20.399999999999999" x14ac:dyDescent="0.3">
      <c r="A4" s="1">
        <v>3</v>
      </c>
      <c r="B4" s="1" t="s">
        <v>85</v>
      </c>
      <c r="C4" s="7" t="s">
        <v>25</v>
      </c>
      <c r="D4" s="7" t="s">
        <v>16</v>
      </c>
      <c r="E4" s="7" t="s">
        <v>16</v>
      </c>
      <c r="F4" s="7" t="s">
        <v>16</v>
      </c>
      <c r="G4" s="7" t="s">
        <v>16</v>
      </c>
      <c r="H4" s="7" t="s">
        <v>15</v>
      </c>
      <c r="I4" s="7">
        <v>9</v>
      </c>
      <c r="J4" s="7" t="s">
        <v>38</v>
      </c>
      <c r="K4" s="8">
        <v>52.5</v>
      </c>
      <c r="L4" s="8" t="s">
        <v>16</v>
      </c>
      <c r="M4" s="7">
        <f t="shared" si="0"/>
        <v>10</v>
      </c>
      <c r="N4" s="7">
        <f t="shared" si="1"/>
        <v>10</v>
      </c>
      <c r="O4" s="9">
        <f t="shared" si="2"/>
        <v>3</v>
      </c>
      <c r="P4" s="9">
        <f t="shared" si="3"/>
        <v>4</v>
      </c>
      <c r="Q4" s="10">
        <f t="shared" si="4"/>
        <v>15.75</v>
      </c>
      <c r="R4" s="10">
        <f t="shared" si="5"/>
        <v>0</v>
      </c>
      <c r="S4" s="7">
        <v>40</v>
      </c>
      <c r="T4" s="7" t="s">
        <v>23</v>
      </c>
      <c r="U4" s="7" t="s">
        <v>58</v>
      </c>
      <c r="V4" s="10">
        <f>SUM(M4:S4)</f>
        <v>82.75</v>
      </c>
      <c r="W4" s="11">
        <v>45418</v>
      </c>
      <c r="X4" s="11">
        <v>45422</v>
      </c>
      <c r="Y4" s="7" t="s">
        <v>68</v>
      </c>
    </row>
    <row r="5" spans="1:25" ht="20.399999999999999" x14ac:dyDescent="0.3">
      <c r="A5" s="1">
        <v>4</v>
      </c>
      <c r="B5" s="1" t="s">
        <v>86</v>
      </c>
      <c r="C5" s="1" t="s">
        <v>30</v>
      </c>
      <c r="D5" s="1" t="s">
        <v>16</v>
      </c>
      <c r="E5" s="1" t="s">
        <v>16</v>
      </c>
      <c r="F5" s="1" t="s">
        <v>16</v>
      </c>
      <c r="G5" s="1" t="s">
        <v>16</v>
      </c>
      <c r="H5" s="1" t="s">
        <v>15</v>
      </c>
      <c r="I5" s="1">
        <v>5</v>
      </c>
      <c r="J5" s="1" t="s">
        <v>38</v>
      </c>
      <c r="K5" s="2">
        <v>50</v>
      </c>
      <c r="L5" s="2" t="s">
        <v>16</v>
      </c>
      <c r="M5" s="1">
        <f t="shared" si="0"/>
        <v>10</v>
      </c>
      <c r="N5" s="1">
        <f t="shared" si="1"/>
        <v>10</v>
      </c>
      <c r="O5" s="3">
        <f t="shared" si="2"/>
        <v>3</v>
      </c>
      <c r="P5" s="3">
        <f t="shared" si="3"/>
        <v>4</v>
      </c>
      <c r="Q5" s="4">
        <f t="shared" si="4"/>
        <v>15</v>
      </c>
      <c r="R5" s="4">
        <f t="shared" si="5"/>
        <v>0</v>
      </c>
      <c r="S5" s="1">
        <v>40</v>
      </c>
      <c r="T5" s="1" t="s">
        <v>21</v>
      </c>
      <c r="U5" s="1" t="s">
        <v>63</v>
      </c>
      <c r="V5" s="4">
        <f>SUM(M5:S5)</f>
        <v>82</v>
      </c>
      <c r="W5" s="5">
        <v>45425</v>
      </c>
      <c r="X5" s="5">
        <v>45429</v>
      </c>
      <c r="Y5" s="7" t="s">
        <v>68</v>
      </c>
    </row>
    <row r="6" spans="1:25" x14ac:dyDescent="0.3">
      <c r="A6" s="1">
        <v>5</v>
      </c>
      <c r="B6" s="1" t="s">
        <v>87</v>
      </c>
      <c r="C6" s="7" t="s">
        <v>55</v>
      </c>
      <c r="D6" s="1" t="s">
        <v>16</v>
      </c>
      <c r="E6" s="1" t="s">
        <v>16</v>
      </c>
      <c r="F6" s="1" t="s">
        <v>16</v>
      </c>
      <c r="G6" s="1" t="s">
        <v>16</v>
      </c>
      <c r="H6" s="1" t="s">
        <v>15</v>
      </c>
      <c r="I6" s="1">
        <v>15</v>
      </c>
      <c r="J6" s="1" t="s">
        <v>38</v>
      </c>
      <c r="K6" s="8">
        <v>18.75</v>
      </c>
      <c r="L6" s="8" t="s">
        <v>16</v>
      </c>
      <c r="M6" s="7">
        <f t="shared" si="0"/>
        <v>10</v>
      </c>
      <c r="N6" s="7">
        <f t="shared" si="1"/>
        <v>10</v>
      </c>
      <c r="O6" s="9">
        <f t="shared" si="2"/>
        <v>5</v>
      </c>
      <c r="P6" s="9">
        <f t="shared" si="3"/>
        <v>4</v>
      </c>
      <c r="Q6" s="10">
        <f t="shared" si="4"/>
        <v>5.625</v>
      </c>
      <c r="R6" s="10">
        <f t="shared" si="5"/>
        <v>0</v>
      </c>
      <c r="S6" s="7">
        <v>40</v>
      </c>
      <c r="T6" s="7" t="s">
        <v>56</v>
      </c>
      <c r="U6" s="7" t="s">
        <v>57</v>
      </c>
      <c r="V6" s="10">
        <f>SUM(M6:S6)</f>
        <v>74.625</v>
      </c>
      <c r="W6" s="11">
        <v>45215</v>
      </c>
      <c r="X6" s="11">
        <v>45219</v>
      </c>
      <c r="Y6" s="7" t="s">
        <v>68</v>
      </c>
    </row>
    <row r="7" spans="1:25" ht="20.399999999999999" x14ac:dyDescent="0.3">
      <c r="A7" s="1">
        <v>6</v>
      </c>
      <c r="B7" s="1" t="s">
        <v>88</v>
      </c>
      <c r="C7" s="7" t="s">
        <v>54</v>
      </c>
      <c r="D7" s="7" t="s">
        <v>16</v>
      </c>
      <c r="E7" s="7" t="s">
        <v>16</v>
      </c>
      <c r="F7" s="7" t="s">
        <v>16</v>
      </c>
      <c r="G7" s="7" t="s">
        <v>16</v>
      </c>
      <c r="H7" s="7" t="s">
        <v>15</v>
      </c>
      <c r="I7" s="7">
        <v>26</v>
      </c>
      <c r="J7" s="7" t="s">
        <v>36</v>
      </c>
      <c r="K7" s="8">
        <v>0</v>
      </c>
      <c r="L7" s="8" t="s">
        <v>16</v>
      </c>
      <c r="M7" s="7">
        <f t="shared" si="0"/>
        <v>10</v>
      </c>
      <c r="N7" s="7">
        <f t="shared" si="1"/>
        <v>10</v>
      </c>
      <c r="O7" s="9">
        <f t="shared" si="2"/>
        <v>5</v>
      </c>
      <c r="P7" s="9">
        <f t="shared" si="3"/>
        <v>3</v>
      </c>
      <c r="Q7" s="10">
        <f t="shared" si="4"/>
        <v>0</v>
      </c>
      <c r="R7" s="10">
        <f t="shared" si="5"/>
        <v>0</v>
      </c>
      <c r="S7" s="7">
        <v>40</v>
      </c>
      <c r="T7" s="7" t="s">
        <v>28</v>
      </c>
      <c r="U7" s="7" t="s">
        <v>53</v>
      </c>
      <c r="V7" s="10">
        <f>SUM(M7:S7)</f>
        <v>68</v>
      </c>
      <c r="W7" s="11">
        <v>45396</v>
      </c>
      <c r="X7" s="11">
        <v>45402</v>
      </c>
      <c r="Y7" s="7" t="s">
        <v>68</v>
      </c>
    </row>
    <row r="8" spans="1:25" ht="20.399999999999999" x14ac:dyDescent="0.3">
      <c r="A8" s="1">
        <v>7</v>
      </c>
      <c r="B8" s="1" t="s">
        <v>89</v>
      </c>
      <c r="C8" s="7" t="s">
        <v>54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15</v>
      </c>
      <c r="I8" s="7">
        <v>26</v>
      </c>
      <c r="J8" s="7" t="s">
        <v>36</v>
      </c>
      <c r="K8" s="8">
        <v>0</v>
      </c>
      <c r="L8" s="8" t="s">
        <v>16</v>
      </c>
      <c r="M8" s="7">
        <f t="shared" si="0"/>
        <v>10</v>
      </c>
      <c r="N8" s="7">
        <f t="shared" si="1"/>
        <v>10</v>
      </c>
      <c r="O8" s="9">
        <f t="shared" si="2"/>
        <v>5</v>
      </c>
      <c r="P8" s="9">
        <f t="shared" si="3"/>
        <v>3</v>
      </c>
      <c r="Q8" s="10">
        <f t="shared" si="4"/>
        <v>0</v>
      </c>
      <c r="R8" s="10">
        <f t="shared" si="5"/>
        <v>0</v>
      </c>
      <c r="S8" s="7">
        <v>40</v>
      </c>
      <c r="T8" s="7" t="s">
        <v>28</v>
      </c>
      <c r="U8" s="7" t="s">
        <v>53</v>
      </c>
      <c r="V8" s="10">
        <f>SUM(M8:S8)</f>
        <v>68</v>
      </c>
      <c r="W8" s="11">
        <v>45396</v>
      </c>
      <c r="X8" s="11">
        <v>45402</v>
      </c>
      <c r="Y8" s="7" t="s">
        <v>68</v>
      </c>
    </row>
    <row r="9" spans="1:25" ht="20.399999999999999" x14ac:dyDescent="0.3">
      <c r="A9" s="1">
        <v>8</v>
      </c>
      <c r="B9" s="1" t="s">
        <v>90</v>
      </c>
      <c r="C9" s="7" t="s">
        <v>64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15</v>
      </c>
      <c r="I9" s="7">
        <v>13</v>
      </c>
      <c r="J9" s="7" t="s">
        <v>36</v>
      </c>
      <c r="K9" s="8">
        <v>0</v>
      </c>
      <c r="L9" s="8" t="s">
        <v>16</v>
      </c>
      <c r="M9" s="7">
        <f t="shared" si="0"/>
        <v>10</v>
      </c>
      <c r="N9" s="7">
        <f t="shared" si="1"/>
        <v>10</v>
      </c>
      <c r="O9" s="9">
        <f t="shared" si="2"/>
        <v>5</v>
      </c>
      <c r="P9" s="9">
        <f t="shared" si="3"/>
        <v>3</v>
      </c>
      <c r="Q9" s="10">
        <f t="shared" si="4"/>
        <v>0</v>
      </c>
      <c r="R9" s="10">
        <f t="shared" si="5"/>
        <v>0</v>
      </c>
      <c r="S9" s="7">
        <v>40</v>
      </c>
      <c r="T9" s="7" t="s">
        <v>66</v>
      </c>
      <c r="U9" s="7" t="s">
        <v>65</v>
      </c>
      <c r="V9" s="10">
        <f>SUM(M9:S9)</f>
        <v>68</v>
      </c>
      <c r="W9" s="11">
        <v>45201</v>
      </c>
      <c r="X9" s="11">
        <v>45205</v>
      </c>
      <c r="Y9" s="7" t="s">
        <v>69</v>
      </c>
    </row>
    <row r="10" spans="1:25" ht="20.399999999999999" x14ac:dyDescent="0.3">
      <c r="A10" s="1">
        <v>9</v>
      </c>
      <c r="B10" s="1" t="s">
        <v>91</v>
      </c>
      <c r="C10" s="7" t="s">
        <v>25</v>
      </c>
      <c r="D10" s="7" t="s">
        <v>16</v>
      </c>
      <c r="E10" s="7" t="s">
        <v>16</v>
      </c>
      <c r="F10" s="7" t="s">
        <v>16</v>
      </c>
      <c r="G10" s="7" t="s">
        <v>16</v>
      </c>
      <c r="H10" s="7" t="s">
        <v>15</v>
      </c>
      <c r="I10" s="7">
        <v>25</v>
      </c>
      <c r="J10" s="7" t="s">
        <v>36</v>
      </c>
      <c r="K10" s="8">
        <v>0</v>
      </c>
      <c r="L10" s="8" t="s">
        <v>16</v>
      </c>
      <c r="M10" s="7">
        <f t="shared" si="0"/>
        <v>10</v>
      </c>
      <c r="N10" s="7">
        <f t="shared" si="1"/>
        <v>10</v>
      </c>
      <c r="O10" s="9">
        <f t="shared" si="2"/>
        <v>5</v>
      </c>
      <c r="P10" s="9">
        <f t="shared" si="3"/>
        <v>3</v>
      </c>
      <c r="Q10" s="10">
        <f t="shared" si="4"/>
        <v>0</v>
      </c>
      <c r="R10" s="10">
        <f t="shared" si="5"/>
        <v>0</v>
      </c>
      <c r="S10" s="7">
        <v>40</v>
      </c>
      <c r="T10" s="7" t="s">
        <v>21</v>
      </c>
      <c r="U10" s="7" t="s">
        <v>24</v>
      </c>
      <c r="V10" s="10">
        <f>SUM(M10:S10)</f>
        <v>68</v>
      </c>
      <c r="W10" s="11">
        <v>45432</v>
      </c>
      <c r="X10" s="11">
        <v>45436</v>
      </c>
      <c r="Y10" s="7" t="s">
        <v>70</v>
      </c>
    </row>
    <row r="11" spans="1:25" ht="20.399999999999999" x14ac:dyDescent="0.3">
      <c r="A11" s="1">
        <v>10</v>
      </c>
      <c r="B11" s="1" t="s">
        <v>92</v>
      </c>
      <c r="C11" s="7" t="s">
        <v>52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15</v>
      </c>
      <c r="I11" s="7">
        <v>29</v>
      </c>
      <c r="J11" s="7" t="s">
        <v>36</v>
      </c>
      <c r="K11" s="8">
        <v>0</v>
      </c>
      <c r="L11" s="8" t="s">
        <v>16</v>
      </c>
      <c r="M11" s="7">
        <f t="shared" si="0"/>
        <v>10</v>
      </c>
      <c r="N11" s="7">
        <f t="shared" si="1"/>
        <v>10</v>
      </c>
      <c r="O11" s="9">
        <f t="shared" si="2"/>
        <v>5</v>
      </c>
      <c r="P11" s="9">
        <f t="shared" si="3"/>
        <v>3</v>
      </c>
      <c r="Q11" s="10">
        <f t="shared" si="4"/>
        <v>0</v>
      </c>
      <c r="R11" s="10">
        <f t="shared" si="5"/>
        <v>0</v>
      </c>
      <c r="S11" s="7">
        <v>40</v>
      </c>
      <c r="T11" s="7" t="s">
        <v>21</v>
      </c>
      <c r="U11" s="7" t="s">
        <v>26</v>
      </c>
      <c r="V11" s="10">
        <f>SUM(M11:S11)</f>
        <v>68</v>
      </c>
      <c r="W11" s="11">
        <v>45201</v>
      </c>
      <c r="X11" s="11">
        <v>45205</v>
      </c>
      <c r="Y11" s="7" t="s">
        <v>71</v>
      </c>
    </row>
    <row r="12" spans="1:25" x14ac:dyDescent="0.3">
      <c r="A12" s="1">
        <v>11</v>
      </c>
      <c r="B12" s="1" t="s">
        <v>93</v>
      </c>
      <c r="C12" s="7" t="s">
        <v>61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15</v>
      </c>
      <c r="I12" s="7">
        <v>5</v>
      </c>
      <c r="J12" s="7" t="s">
        <v>38</v>
      </c>
      <c r="K12" s="8">
        <v>0</v>
      </c>
      <c r="L12" s="8" t="s">
        <v>16</v>
      </c>
      <c r="M12" s="7">
        <f t="shared" si="0"/>
        <v>10</v>
      </c>
      <c r="N12" s="7">
        <f t="shared" si="1"/>
        <v>10</v>
      </c>
      <c r="O12" s="9">
        <f t="shared" si="2"/>
        <v>3</v>
      </c>
      <c r="P12" s="9">
        <f t="shared" si="3"/>
        <v>4</v>
      </c>
      <c r="Q12" s="10">
        <f t="shared" si="4"/>
        <v>0</v>
      </c>
      <c r="R12" s="10">
        <f t="shared" si="5"/>
        <v>0</v>
      </c>
      <c r="S12" s="7">
        <v>40</v>
      </c>
      <c r="T12" s="7" t="s">
        <v>23</v>
      </c>
      <c r="U12" s="7" t="s">
        <v>60</v>
      </c>
      <c r="V12" s="10">
        <f>SUM(M12:S12)</f>
        <v>67</v>
      </c>
      <c r="W12" s="11">
        <v>45404</v>
      </c>
      <c r="X12" s="11">
        <v>45408</v>
      </c>
      <c r="Y12" s="7" t="s">
        <v>72</v>
      </c>
    </row>
    <row r="13" spans="1:25" x14ac:dyDescent="0.3">
      <c r="A13" s="1">
        <v>12</v>
      </c>
      <c r="B13" s="1" t="s">
        <v>94</v>
      </c>
      <c r="C13" s="7" t="s">
        <v>17</v>
      </c>
      <c r="D13" s="7" t="s">
        <v>16</v>
      </c>
      <c r="E13" s="7" t="s">
        <v>16</v>
      </c>
      <c r="F13" s="7" t="s">
        <v>16</v>
      </c>
      <c r="G13" s="7" t="s">
        <v>16</v>
      </c>
      <c r="H13" s="7" t="s">
        <v>15</v>
      </c>
      <c r="I13" s="7">
        <v>9</v>
      </c>
      <c r="J13" s="7" t="s">
        <v>36</v>
      </c>
      <c r="K13" s="8">
        <v>0</v>
      </c>
      <c r="L13" s="8" t="s">
        <v>16</v>
      </c>
      <c r="M13" s="7">
        <f t="shared" si="0"/>
        <v>10</v>
      </c>
      <c r="N13" s="7">
        <f t="shared" si="1"/>
        <v>10</v>
      </c>
      <c r="O13" s="9">
        <f t="shared" si="2"/>
        <v>3</v>
      </c>
      <c r="P13" s="9">
        <f t="shared" si="3"/>
        <v>3</v>
      </c>
      <c r="Q13" s="10">
        <f t="shared" si="4"/>
        <v>0</v>
      </c>
      <c r="R13" s="10">
        <f t="shared" si="5"/>
        <v>0</v>
      </c>
      <c r="S13" s="7">
        <v>40</v>
      </c>
      <c r="T13" s="7" t="s">
        <v>23</v>
      </c>
      <c r="U13" s="7" t="s">
        <v>60</v>
      </c>
      <c r="V13" s="10">
        <f>SUM(M13:S13)</f>
        <v>66</v>
      </c>
      <c r="W13" s="11">
        <v>45404</v>
      </c>
      <c r="X13" s="11">
        <v>45408</v>
      </c>
      <c r="Y13" s="7" t="s">
        <v>73</v>
      </c>
    </row>
    <row r="14" spans="1:25" ht="20.399999999999999" x14ac:dyDescent="0.3">
      <c r="A14" s="1">
        <v>13</v>
      </c>
      <c r="B14" s="1" t="s">
        <v>95</v>
      </c>
      <c r="C14" s="7" t="s">
        <v>52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15</v>
      </c>
      <c r="I14" s="7">
        <v>3</v>
      </c>
      <c r="J14" s="7" t="s">
        <v>38</v>
      </c>
      <c r="K14" s="8">
        <v>0</v>
      </c>
      <c r="L14" s="8" t="s">
        <v>16</v>
      </c>
      <c r="M14" s="7">
        <f t="shared" si="0"/>
        <v>10</v>
      </c>
      <c r="N14" s="7">
        <f t="shared" si="1"/>
        <v>10</v>
      </c>
      <c r="O14" s="9">
        <f t="shared" si="2"/>
        <v>0</v>
      </c>
      <c r="P14" s="9">
        <f t="shared" si="3"/>
        <v>4</v>
      </c>
      <c r="Q14" s="10">
        <f t="shared" si="4"/>
        <v>0</v>
      </c>
      <c r="R14" s="10">
        <f t="shared" si="5"/>
        <v>0</v>
      </c>
      <c r="S14" s="7">
        <v>40</v>
      </c>
      <c r="T14" s="7" t="s">
        <v>28</v>
      </c>
      <c r="U14" s="7" t="s">
        <v>53</v>
      </c>
      <c r="V14" s="10">
        <f>SUM(M14:S14)</f>
        <v>64</v>
      </c>
      <c r="W14" s="11">
        <v>45404</v>
      </c>
      <c r="X14" s="11">
        <v>45408</v>
      </c>
      <c r="Y14" s="7" t="s">
        <v>74</v>
      </c>
    </row>
    <row r="15" spans="1:25" ht="20.399999999999999" x14ac:dyDescent="0.3">
      <c r="A15" s="1">
        <v>14</v>
      </c>
      <c r="B15" s="1" t="s">
        <v>83</v>
      </c>
      <c r="C15" s="7" t="s">
        <v>30</v>
      </c>
      <c r="D15" s="7" t="s">
        <v>15</v>
      </c>
      <c r="E15" s="7" t="s">
        <v>15</v>
      </c>
      <c r="F15" s="7" t="s">
        <v>16</v>
      </c>
      <c r="G15" s="7" t="s">
        <v>16</v>
      </c>
      <c r="H15" s="7" t="s">
        <v>15</v>
      </c>
      <c r="I15" s="7">
        <v>11</v>
      </c>
      <c r="J15" s="7" t="s">
        <v>38</v>
      </c>
      <c r="K15" s="8">
        <v>60</v>
      </c>
      <c r="L15" s="8" t="s">
        <v>15</v>
      </c>
      <c r="M15" s="7">
        <f t="shared" si="0"/>
        <v>-25</v>
      </c>
      <c r="N15" s="7">
        <f t="shared" si="1"/>
        <v>10</v>
      </c>
      <c r="O15" s="9">
        <f t="shared" si="2"/>
        <v>5</v>
      </c>
      <c r="P15" s="9">
        <f t="shared" si="3"/>
        <v>4</v>
      </c>
      <c r="Q15" s="10">
        <f t="shared" si="4"/>
        <v>18</v>
      </c>
      <c r="R15" s="10">
        <f t="shared" si="5"/>
        <v>10</v>
      </c>
      <c r="S15" s="7">
        <v>40</v>
      </c>
      <c r="T15" s="7" t="s">
        <v>39</v>
      </c>
      <c r="U15" s="7" t="s">
        <v>40</v>
      </c>
      <c r="V15" s="10">
        <f>SUM(M15:S15)</f>
        <v>62</v>
      </c>
      <c r="W15" s="11">
        <v>45411</v>
      </c>
      <c r="X15" s="11">
        <v>45415</v>
      </c>
      <c r="Y15" s="7" t="s">
        <v>75</v>
      </c>
    </row>
    <row r="16" spans="1:25" x14ac:dyDescent="0.3">
      <c r="A16" s="1">
        <v>15</v>
      </c>
      <c r="B16" s="1" t="s">
        <v>96</v>
      </c>
      <c r="C16" s="7" t="s">
        <v>17</v>
      </c>
      <c r="D16" s="7" t="s">
        <v>15</v>
      </c>
      <c r="E16" s="7" t="s">
        <v>15</v>
      </c>
      <c r="F16" s="7" t="s">
        <v>16</v>
      </c>
      <c r="G16" s="7" t="s">
        <v>16</v>
      </c>
      <c r="H16" s="7" t="s">
        <v>15</v>
      </c>
      <c r="I16" s="7">
        <v>10</v>
      </c>
      <c r="J16" s="7" t="s">
        <v>38</v>
      </c>
      <c r="K16" s="8">
        <v>67.5</v>
      </c>
      <c r="L16" s="8" t="s">
        <v>16</v>
      </c>
      <c r="M16" s="7">
        <f t="shared" si="0"/>
        <v>-25</v>
      </c>
      <c r="N16" s="7">
        <f t="shared" si="1"/>
        <v>10</v>
      </c>
      <c r="O16" s="9">
        <f t="shared" si="2"/>
        <v>5</v>
      </c>
      <c r="P16" s="9">
        <f t="shared" si="3"/>
        <v>4</v>
      </c>
      <c r="Q16" s="10">
        <f t="shared" si="4"/>
        <v>20.25</v>
      </c>
      <c r="R16" s="10">
        <f t="shared" si="5"/>
        <v>0</v>
      </c>
      <c r="S16" s="7">
        <v>40</v>
      </c>
      <c r="T16" s="7" t="s">
        <v>22</v>
      </c>
      <c r="U16" s="7" t="s">
        <v>27</v>
      </c>
      <c r="V16" s="10">
        <f>SUM(M16:S16)</f>
        <v>54.25</v>
      </c>
      <c r="W16" s="11">
        <v>45425</v>
      </c>
      <c r="X16" s="11">
        <v>45429</v>
      </c>
      <c r="Y16" s="7" t="s">
        <v>76</v>
      </c>
    </row>
    <row r="17" spans="1:25" x14ac:dyDescent="0.3">
      <c r="A17" s="1">
        <v>16</v>
      </c>
      <c r="B17" s="1" t="s">
        <v>97</v>
      </c>
      <c r="C17" s="7" t="s">
        <v>41</v>
      </c>
      <c r="D17" s="7" t="s">
        <v>15</v>
      </c>
      <c r="E17" s="7" t="s">
        <v>15</v>
      </c>
      <c r="F17" s="7" t="s">
        <v>16</v>
      </c>
      <c r="G17" s="7" t="s">
        <v>16</v>
      </c>
      <c r="H17" s="7" t="s">
        <v>15</v>
      </c>
      <c r="I17" s="7">
        <v>3</v>
      </c>
      <c r="J17" s="7" t="s">
        <v>38</v>
      </c>
      <c r="K17" s="8">
        <v>82.5</v>
      </c>
      <c r="L17" s="8" t="s">
        <v>16</v>
      </c>
      <c r="M17" s="7">
        <f t="shared" si="0"/>
        <v>-25</v>
      </c>
      <c r="N17" s="7">
        <f t="shared" si="1"/>
        <v>10</v>
      </c>
      <c r="O17" s="9">
        <f t="shared" si="2"/>
        <v>0</v>
      </c>
      <c r="P17" s="9">
        <f t="shared" si="3"/>
        <v>4</v>
      </c>
      <c r="Q17" s="10">
        <f t="shared" si="4"/>
        <v>24.75</v>
      </c>
      <c r="R17" s="10">
        <f t="shared" si="5"/>
        <v>0</v>
      </c>
      <c r="S17" s="7">
        <v>40</v>
      </c>
      <c r="T17" s="7" t="s">
        <v>39</v>
      </c>
      <c r="U17" s="7" t="s">
        <v>45</v>
      </c>
      <c r="V17" s="10">
        <f>SUM(M17:S17)</f>
        <v>53.75</v>
      </c>
      <c r="W17" s="11">
        <v>45201</v>
      </c>
      <c r="X17" s="11">
        <v>45205</v>
      </c>
      <c r="Y17" s="7" t="s">
        <v>77</v>
      </c>
    </row>
    <row r="18" spans="1:25" x14ac:dyDescent="0.3">
      <c r="A18" s="1">
        <v>17</v>
      </c>
      <c r="B18" s="1" t="s">
        <v>98</v>
      </c>
      <c r="C18" s="7" t="s">
        <v>17</v>
      </c>
      <c r="D18" s="7" t="s">
        <v>15</v>
      </c>
      <c r="E18" s="7" t="s">
        <v>15</v>
      </c>
      <c r="F18" s="7" t="s">
        <v>16</v>
      </c>
      <c r="G18" s="7" t="s">
        <v>16</v>
      </c>
      <c r="H18" s="7" t="s">
        <v>15</v>
      </c>
      <c r="I18" s="7">
        <v>2</v>
      </c>
      <c r="J18" s="7" t="s">
        <v>38</v>
      </c>
      <c r="K18" s="8">
        <v>81.25</v>
      </c>
      <c r="L18" s="8" t="s">
        <v>16</v>
      </c>
      <c r="M18" s="7">
        <f t="shared" si="0"/>
        <v>-25</v>
      </c>
      <c r="N18" s="7">
        <f t="shared" si="1"/>
        <v>10</v>
      </c>
      <c r="O18" s="9">
        <f t="shared" si="2"/>
        <v>0</v>
      </c>
      <c r="P18" s="9">
        <f t="shared" si="3"/>
        <v>4</v>
      </c>
      <c r="Q18" s="10">
        <f t="shared" si="4"/>
        <v>24.375</v>
      </c>
      <c r="R18" s="10">
        <f t="shared" si="5"/>
        <v>0</v>
      </c>
      <c r="S18" s="7">
        <v>40</v>
      </c>
      <c r="T18" s="7" t="s">
        <v>37</v>
      </c>
      <c r="U18" s="7" t="s">
        <v>59</v>
      </c>
      <c r="V18" s="10">
        <f>SUM(M18:S18)</f>
        <v>53.375</v>
      </c>
      <c r="W18" s="11">
        <v>45362</v>
      </c>
      <c r="X18" s="11">
        <v>45366</v>
      </c>
      <c r="Y18" s="7" t="s">
        <v>78</v>
      </c>
    </row>
    <row r="19" spans="1:25" x14ac:dyDescent="0.3">
      <c r="A19" s="1">
        <v>18</v>
      </c>
      <c r="B19" s="1" t="s">
        <v>99</v>
      </c>
      <c r="C19" s="7" t="s">
        <v>41</v>
      </c>
      <c r="D19" s="7" t="s">
        <v>15</v>
      </c>
      <c r="E19" s="7" t="s">
        <v>15</v>
      </c>
      <c r="F19" s="7" t="s">
        <v>16</v>
      </c>
      <c r="G19" s="7" t="s">
        <v>16</v>
      </c>
      <c r="H19" s="7" t="s">
        <v>15</v>
      </c>
      <c r="I19" s="7">
        <v>2</v>
      </c>
      <c r="J19" s="7" t="s">
        <v>29</v>
      </c>
      <c r="K19" s="8">
        <v>65</v>
      </c>
      <c r="L19" s="7" t="s">
        <v>16</v>
      </c>
      <c r="M19" s="7">
        <f t="shared" si="0"/>
        <v>-25</v>
      </c>
      <c r="N19" s="7">
        <f t="shared" si="1"/>
        <v>10</v>
      </c>
      <c r="O19" s="9">
        <f t="shared" si="2"/>
        <v>0</v>
      </c>
      <c r="P19" s="9">
        <f t="shared" si="3"/>
        <v>5</v>
      </c>
      <c r="Q19" s="10">
        <f t="shared" si="4"/>
        <v>19.5</v>
      </c>
      <c r="R19" s="10">
        <f t="shared" si="5"/>
        <v>0</v>
      </c>
      <c r="S19" s="7">
        <v>40</v>
      </c>
      <c r="T19" s="7" t="s">
        <v>39</v>
      </c>
      <c r="U19" s="7" t="s">
        <v>45</v>
      </c>
      <c r="V19" s="10">
        <f>SUM(M19:S19)</f>
        <v>49.5</v>
      </c>
      <c r="W19" s="11">
        <v>45201</v>
      </c>
      <c r="X19" s="11">
        <v>45205</v>
      </c>
      <c r="Y19" s="7" t="s">
        <v>79</v>
      </c>
    </row>
    <row r="20" spans="1:25" ht="20.399999999999999" x14ac:dyDescent="0.3">
      <c r="A20" s="1">
        <v>19</v>
      </c>
      <c r="B20" s="1" t="s">
        <v>89</v>
      </c>
      <c r="C20" s="7" t="s">
        <v>30</v>
      </c>
      <c r="D20" s="7" t="s">
        <v>15</v>
      </c>
      <c r="E20" s="7" t="s">
        <v>15</v>
      </c>
      <c r="F20" s="7" t="s">
        <v>16</v>
      </c>
      <c r="G20" s="7" t="s">
        <v>16</v>
      </c>
      <c r="H20" s="7" t="s">
        <v>15</v>
      </c>
      <c r="I20" s="7">
        <v>4</v>
      </c>
      <c r="J20" s="7" t="s">
        <v>38</v>
      </c>
      <c r="K20" s="8">
        <v>61.25</v>
      </c>
      <c r="L20" s="8" t="s">
        <v>16</v>
      </c>
      <c r="M20" s="7">
        <f t="shared" si="0"/>
        <v>-25</v>
      </c>
      <c r="N20" s="7">
        <f t="shared" si="1"/>
        <v>10</v>
      </c>
      <c r="O20" s="9">
        <f t="shared" si="2"/>
        <v>0</v>
      </c>
      <c r="P20" s="9">
        <f t="shared" si="3"/>
        <v>4</v>
      </c>
      <c r="Q20" s="10">
        <f t="shared" si="4"/>
        <v>18.375</v>
      </c>
      <c r="R20" s="10">
        <f t="shared" si="5"/>
        <v>0</v>
      </c>
      <c r="S20" s="7">
        <v>40</v>
      </c>
      <c r="T20" s="7" t="s">
        <v>23</v>
      </c>
      <c r="U20" s="7" t="s">
        <v>62</v>
      </c>
      <c r="V20" s="10">
        <f>SUM(M20:S20)</f>
        <v>47.375</v>
      </c>
      <c r="W20" s="11">
        <v>45434</v>
      </c>
      <c r="X20" s="11">
        <v>45438</v>
      </c>
      <c r="Y20" s="7" t="s">
        <v>80</v>
      </c>
    </row>
    <row r="21" spans="1:25" ht="20.399999999999999" x14ac:dyDescent="0.3">
      <c r="A21" s="12">
        <v>20</v>
      </c>
      <c r="B21" s="12" t="s">
        <v>100</v>
      </c>
      <c r="C21" s="12" t="s">
        <v>48</v>
      </c>
      <c r="D21" s="12" t="s">
        <v>16</v>
      </c>
      <c r="E21" s="12" t="s">
        <v>16</v>
      </c>
      <c r="F21" s="12" t="s">
        <v>16</v>
      </c>
      <c r="G21" s="12" t="s">
        <v>16</v>
      </c>
      <c r="H21" s="12" t="s">
        <v>15</v>
      </c>
      <c r="I21" s="12">
        <v>4</v>
      </c>
      <c r="J21" s="12" t="s">
        <v>29</v>
      </c>
      <c r="K21" s="13">
        <v>95</v>
      </c>
      <c r="L21" s="13" t="s">
        <v>16</v>
      </c>
      <c r="M21" s="12">
        <f t="shared" si="0"/>
        <v>10</v>
      </c>
      <c r="N21" s="12">
        <f t="shared" si="1"/>
        <v>10</v>
      </c>
      <c r="O21" s="14">
        <f t="shared" si="2"/>
        <v>0</v>
      </c>
      <c r="P21" s="14">
        <f t="shared" si="3"/>
        <v>5</v>
      </c>
      <c r="Q21" s="15">
        <f t="shared" si="4"/>
        <v>28.5</v>
      </c>
      <c r="R21" s="15">
        <f t="shared" si="5"/>
        <v>0</v>
      </c>
      <c r="S21" s="12">
        <v>0</v>
      </c>
      <c r="T21" s="12" t="s">
        <v>82</v>
      </c>
      <c r="U21" s="12" t="s">
        <v>81</v>
      </c>
      <c r="V21" s="15"/>
      <c r="W21" s="16"/>
      <c r="X21" s="16"/>
      <c r="Y21" s="12" t="s">
        <v>44</v>
      </c>
    </row>
    <row r="22" spans="1:25" ht="20.399999999999999" x14ac:dyDescent="0.3">
      <c r="A22" s="12">
        <v>21</v>
      </c>
      <c r="B22" s="12" t="s">
        <v>101</v>
      </c>
      <c r="C22" s="12" t="s">
        <v>42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15</v>
      </c>
      <c r="I22" s="12">
        <v>20</v>
      </c>
      <c r="J22" s="12" t="s">
        <v>29</v>
      </c>
      <c r="K22" s="13">
        <v>68.75</v>
      </c>
      <c r="L22" s="13" t="s">
        <v>16</v>
      </c>
      <c r="M22" s="12">
        <f t="shared" si="0"/>
        <v>10</v>
      </c>
      <c r="N22" s="12">
        <f t="shared" si="1"/>
        <v>10</v>
      </c>
      <c r="O22" s="14">
        <f t="shared" si="2"/>
        <v>5</v>
      </c>
      <c r="P22" s="14">
        <f t="shared" si="3"/>
        <v>5</v>
      </c>
      <c r="Q22" s="15">
        <f t="shared" si="4"/>
        <v>20.625</v>
      </c>
      <c r="R22" s="15">
        <f t="shared" si="5"/>
        <v>0</v>
      </c>
      <c r="S22" s="12">
        <v>0</v>
      </c>
      <c r="T22" s="12" t="s">
        <v>22</v>
      </c>
      <c r="U22" s="12" t="s">
        <v>51</v>
      </c>
      <c r="V22" s="15"/>
      <c r="W22" s="16"/>
      <c r="X22" s="16"/>
      <c r="Y22" s="12" t="s">
        <v>44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EEAH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2023-07-12T11:59:07Z</dcterms:modified>
</cp:coreProperties>
</file>