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80" windowHeight="10035" activeTab="0"/>
  </bookViews>
  <sheets>
    <sheet name="Transkript Örneği " sheetId="1" r:id="rId1"/>
    <sheet name="Başarı Değerlendirme Tablosu" sheetId="2" r:id="rId2"/>
  </sheets>
  <definedNames>
    <definedName name="_xlnm.Print_Area" localSheetId="0">'Transkript Örneği '!$A$1:$S$79</definedName>
  </definedNames>
  <calcPr fullCalcOnLoad="1"/>
</workbook>
</file>

<file path=xl/sharedStrings.xml><?xml version="1.0" encoding="utf-8"?>
<sst xmlns="http://schemas.openxmlformats.org/spreadsheetml/2006/main" count="166" uniqueCount="76">
  <si>
    <t>1. YARIYIL GÜZ YARIYILI</t>
  </si>
  <si>
    <t>2. YARIYIL BAHAR YARIYILI</t>
  </si>
  <si>
    <t>3. YARIYIL GÜZ YARIYILI</t>
  </si>
  <si>
    <t>4. YARIYIL BAHAR YARIYILI</t>
  </si>
  <si>
    <t>5. YARIYIL GÜZ YARIYILI</t>
  </si>
  <si>
    <t>6. YARIYIL BAHAR YARIYILI</t>
  </si>
  <si>
    <t>7. YARIYIL GÜZ YARIYILI</t>
  </si>
  <si>
    <t>8. YARIYIL BAHAR YARIYILI</t>
  </si>
  <si>
    <t>Başarı Notu</t>
  </si>
  <si>
    <t>KR</t>
  </si>
  <si>
    <t>Ağırlıklı Not</t>
  </si>
  <si>
    <t>GNO</t>
  </si>
  <si>
    <t>DNO</t>
  </si>
  <si>
    <t>aa</t>
  </si>
  <si>
    <t>CB</t>
  </si>
  <si>
    <t>DD</t>
  </si>
  <si>
    <t>bb</t>
  </si>
  <si>
    <t>AA</t>
  </si>
  <si>
    <t>FD</t>
  </si>
  <si>
    <t>Genel Toplam Kredisi</t>
  </si>
  <si>
    <t>Genel Toplam Ağırlık Notu</t>
  </si>
  <si>
    <t>Adı Soyadı</t>
  </si>
  <si>
    <t>Öğrenci No</t>
  </si>
  <si>
    <t>Bölüm</t>
  </si>
  <si>
    <t>Genel Not Ortalaması</t>
  </si>
  <si>
    <t>dd</t>
  </si>
  <si>
    <t>Başarı Notu Değerlendirme Tablosu</t>
  </si>
  <si>
    <t>PUAN</t>
  </si>
  <si>
    <t>YARIYIL SONU BAŞARI NOTU</t>
  </si>
  <si>
    <t>KATSAYI</t>
  </si>
  <si>
    <t>AKTS NOTU</t>
  </si>
  <si>
    <t>90 – 100</t>
  </si>
  <si>
    <t>4.00</t>
  </si>
  <si>
    <t>A</t>
  </si>
  <si>
    <t>85 – 89</t>
  </si>
  <si>
    <t>BA</t>
  </si>
  <si>
    <t>B</t>
  </si>
  <si>
    <t>80 – 84</t>
  </si>
  <si>
    <t>BB</t>
  </si>
  <si>
    <t>3.00</t>
  </si>
  <si>
    <t>70 – 79</t>
  </si>
  <si>
    <t>C</t>
  </si>
  <si>
    <t>60 – 69</t>
  </si>
  <si>
    <t>CC</t>
  </si>
  <si>
    <t>2.00</t>
  </si>
  <si>
    <t>55 – 59</t>
  </si>
  <si>
    <t>DC</t>
  </si>
  <si>
    <t>D</t>
  </si>
  <si>
    <t>50 – 54</t>
  </si>
  <si>
    <t>1.00</t>
  </si>
  <si>
    <t>E</t>
  </si>
  <si>
    <t>40 – 49</t>
  </si>
  <si>
    <t>0.50</t>
  </si>
  <si>
    <t>F</t>
  </si>
  <si>
    <t>0 –  39</t>
  </si>
  <si>
    <t>FF</t>
  </si>
  <si>
    <t>0.00</t>
  </si>
  <si>
    <t>FX</t>
  </si>
  <si>
    <t>Yeterli</t>
  </si>
  <si>
    <t>YE</t>
  </si>
  <si>
    <t>-</t>
  </si>
  <si>
    <t>S</t>
  </si>
  <si>
    <t>Yetersiz</t>
  </si>
  <si>
    <t>YS</t>
  </si>
  <si>
    <t>U</t>
  </si>
  <si>
    <t>Devamsız</t>
  </si>
  <si>
    <t>DS</t>
  </si>
  <si>
    <t>0.00 </t>
  </si>
  <si>
    <t>(Kredili Dersler için)</t>
  </si>
  <si>
    <t>NA</t>
  </si>
  <si>
    <t>3.50</t>
  </si>
  <si>
    <t>Kayıt Tarihi</t>
  </si>
  <si>
    <t>Düzenleme Tarihi</t>
  </si>
  <si>
    <t>Mezuniyet Tarihi</t>
  </si>
  <si>
    <t>1.50</t>
  </si>
  <si>
    <t>2.50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</si>
</sst>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0" fillId="33" borderId="10" xfId="49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vertical="center"/>
      <protection/>
    </xf>
    <xf numFmtId="0" fontId="5" fillId="0" borderId="0" xfId="49" applyFont="1" applyFill="1">
      <alignment/>
      <protection/>
    </xf>
    <xf numFmtId="0" fontId="4" fillId="0" borderId="0" xfId="49" applyFont="1" applyFill="1" applyBorder="1">
      <alignment/>
      <protection/>
    </xf>
    <xf numFmtId="0" fontId="5" fillId="0" borderId="0" xfId="49" applyFont="1" applyFill="1" applyAlignment="1">
      <alignment horizontal="left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Fill="1" applyBorder="1" applyAlignment="1">
      <alignment/>
      <protection/>
    </xf>
    <xf numFmtId="0" fontId="5" fillId="0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4" fillId="0" borderId="0" xfId="49" applyFont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0" fontId="4" fillId="0" borderId="0" xfId="49" applyFont="1" applyBorder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left"/>
      <protection/>
    </xf>
    <xf numFmtId="1" fontId="5" fillId="0" borderId="0" xfId="49" applyNumberFormat="1" applyFont="1" applyFill="1" applyBorder="1" applyAlignment="1">
      <alignment horizontal="center" vertical="center"/>
      <protection/>
    </xf>
    <xf numFmtId="0" fontId="50" fillId="33" borderId="10" xfId="49" applyFont="1" applyFill="1" applyBorder="1" applyAlignment="1">
      <alignment horizontal="center" vertical="center" wrapText="1"/>
      <protection/>
    </xf>
    <xf numFmtId="0" fontId="50" fillId="33" borderId="10" xfId="49" applyFont="1" applyFill="1" applyBorder="1" applyAlignment="1">
      <alignment vertical="center"/>
      <protection/>
    </xf>
    <xf numFmtId="4" fontId="5" fillId="0" borderId="10" xfId="49" applyNumberFormat="1" applyFont="1" applyFill="1" applyBorder="1" applyAlignment="1">
      <alignment horizontal="center" vertical="center"/>
      <protection/>
    </xf>
    <xf numFmtId="4" fontId="50" fillId="33" borderId="10" xfId="49" applyNumberFormat="1" applyFont="1" applyFill="1" applyBorder="1" applyAlignment="1">
      <alignment horizontal="center" vertical="center"/>
      <protection/>
    </xf>
    <xf numFmtId="4" fontId="50" fillId="33" borderId="10" xfId="49" applyNumberFormat="1" applyFont="1" applyFill="1" applyBorder="1" applyAlignment="1">
      <alignment horizontal="left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5" fillId="0" borderId="10" xfId="49" applyFont="1" applyFill="1" applyBorder="1" applyAlignment="1" applyProtection="1">
      <alignment horizontal="left" vertical="center"/>
      <protection locked="0"/>
    </xf>
    <xf numFmtId="0" fontId="5" fillId="0" borderId="10" xfId="49" applyFont="1" applyFill="1" applyBorder="1" applyAlignment="1" applyProtection="1">
      <alignment horizontal="center" vertical="center"/>
      <protection locked="0"/>
    </xf>
    <xf numFmtId="4" fontId="5" fillId="0" borderId="10" xfId="49" applyNumberFormat="1" applyFont="1" applyFill="1" applyBorder="1" applyAlignment="1" applyProtection="1">
      <alignment horizontal="center" vertical="center"/>
      <protection locked="0"/>
    </xf>
    <xf numFmtId="0" fontId="5" fillId="0" borderId="12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/>
      <protection locked="0"/>
    </xf>
    <xf numFmtId="0" fontId="50" fillId="33" borderId="12" xfId="49" applyFont="1" applyFill="1" applyBorder="1" applyAlignment="1">
      <alignment horizontal="center" vertical="center"/>
      <protection/>
    </xf>
    <xf numFmtId="0" fontId="50" fillId="33" borderId="14" xfId="49" applyFont="1" applyFill="1" applyBorder="1" applyAlignment="1">
      <alignment horizontal="center" vertical="center"/>
      <protection/>
    </xf>
    <xf numFmtId="0" fontId="50" fillId="33" borderId="13" xfId="49" applyFont="1" applyFill="1" applyBorder="1" applyAlignment="1">
      <alignment horizontal="center" vertical="center"/>
      <protection/>
    </xf>
    <xf numFmtId="0" fontId="50" fillId="33" borderId="15" xfId="49" applyFont="1" applyFill="1" applyBorder="1" applyAlignment="1">
      <alignment horizontal="center" vertical="center"/>
      <protection/>
    </xf>
    <xf numFmtId="0" fontId="50" fillId="33" borderId="11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/>
      <protection/>
    </xf>
    <xf numFmtId="0" fontId="5" fillId="0" borderId="13" xfId="49" applyFont="1" applyFill="1" applyBorder="1" applyAlignment="1">
      <alignment horizontal="center"/>
      <protection/>
    </xf>
    <xf numFmtId="49" fontId="50" fillId="33" borderId="16" xfId="49" applyNumberFormat="1" applyFont="1" applyFill="1" applyBorder="1" applyAlignment="1">
      <alignment horizontal="left" vertical="center"/>
      <protection/>
    </xf>
    <xf numFmtId="49" fontId="50" fillId="33" borderId="17" xfId="49" applyNumberFormat="1" applyFont="1" applyFill="1" applyBorder="1" applyAlignment="1">
      <alignment horizontal="left" vertical="center"/>
      <protection/>
    </xf>
    <xf numFmtId="49" fontId="50" fillId="33" borderId="18" xfId="49" applyNumberFormat="1" applyFont="1" applyFill="1" applyBorder="1" applyAlignment="1">
      <alignment horizontal="left" vertical="center"/>
      <protection/>
    </xf>
    <xf numFmtId="4" fontId="50" fillId="33" borderId="19" xfId="49" applyNumberFormat="1" applyFont="1" applyFill="1" applyBorder="1" applyAlignment="1">
      <alignment horizontal="center" vertical="center"/>
      <protection/>
    </xf>
    <xf numFmtId="4" fontId="50" fillId="33" borderId="20" xfId="49" applyNumberFormat="1" applyFont="1" applyFill="1" applyBorder="1" applyAlignment="1">
      <alignment horizontal="center" vertical="center"/>
      <protection/>
    </xf>
    <xf numFmtId="4" fontId="50" fillId="33" borderId="21" xfId="49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6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0" fillId="0" borderId="29" xfId="0" applyNumberFormat="1" applyBorder="1" applyAlignment="1">
      <alignment/>
    </xf>
    <xf numFmtId="0" fontId="0" fillId="0" borderId="30" xfId="0" applyBorder="1" applyAlignment="1">
      <alignment horizontal="center" vertical="center"/>
    </xf>
    <xf numFmtId="49" fontId="0" fillId="0" borderId="26" xfId="0" applyNumberFormat="1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32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49" applyFont="1" applyAlignment="1">
      <alignment horizontal="left" vertical="center"/>
      <protection/>
    </xf>
    <xf numFmtId="0" fontId="31" fillId="0" borderId="0" xfId="49" applyFont="1" applyAlignment="1" applyProtection="1">
      <alignment vertical="center"/>
      <protection locked="0"/>
    </xf>
    <xf numFmtId="0" fontId="31" fillId="0" borderId="0" xfId="49" applyFont="1" applyAlignment="1" applyProtection="1">
      <alignment horizontal="left" vertical="center"/>
      <protection locked="0"/>
    </xf>
    <xf numFmtId="0" fontId="3" fillId="0" borderId="0" xfId="49" applyFont="1" applyAlignment="1" applyProtection="1">
      <alignment horizontal="left"/>
      <protection locked="0"/>
    </xf>
    <xf numFmtId="14" fontId="31" fillId="0" borderId="0" xfId="49" applyNumberFormat="1" applyFont="1" applyAlignment="1" applyProtection="1">
      <alignment horizontal="left" vertical="center"/>
      <protection/>
    </xf>
    <xf numFmtId="0" fontId="31" fillId="0" borderId="0" xfId="49" applyFont="1" applyAlignment="1" applyProtection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81</xdr:row>
      <xdr:rowOff>38100</xdr:rowOff>
    </xdr:from>
    <xdr:ext cx="6086475" cy="1895475"/>
    <xdr:sp>
      <xdr:nvSpPr>
        <xdr:cNvPr id="1" name="TextBox 1"/>
        <xdr:cNvSpPr txBox="1">
          <a:spLocks noChangeArrowheads="1"/>
        </xdr:cNvSpPr>
      </xdr:nvSpPr>
      <xdr:spPr>
        <a:xfrm>
          <a:off x="257175" y="12353925"/>
          <a:ext cx="60864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AÇIKLAMALAR: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*DNO:Dönem Not Ortalaması;Ağırlıklı Not'un Kredi'ye (KR) Bölünmesi ile bulunur.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*GNO:Genel Not Ortalaması;Okumuş olduğunuz dönemlerdeki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Ağırlıklı Not'ların Kredi'lere (KR) Bölünmesi ile bulunur.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*Tabi olunan Ders Planındaki 8 Yarıyılın Zorunlu ve Seçmeli derslerini alıp,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Genel Toplam Kredi tamalanması ve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GNO 2,00 üstünde olduğu taktirde mezunuyet Hakkı elde etmiş olursunuz.
</a:t>
          </a:r>
          <a:r>
            <a:rPr lang="en-US" cap="none" sz="12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DİKKAT EDİLMESİ GEREKEN HUSUSLAR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*Derslerin çift görünmesinden dolayı Genel Toplam Kredi tamamlandığını düşünüp eksik ders alan öğrenci krediyi tamamlayamadığından dolayı mezun olamaz.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*Ders Planı: Her öğrenci giriş yılına göre tabi olduğu ders planına göre derslerini almıy ve tamamlamış olması gerekir.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4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.7109375" style="1" customWidth="1"/>
    <col min="2" max="4" width="6.140625" style="12" customWidth="1"/>
    <col min="5" max="5" width="6.140625" style="1" customWidth="1"/>
    <col min="6" max="7" width="4.28125" style="13" customWidth="1"/>
    <col min="8" max="8" width="4.8515625" style="13" bestFit="1" customWidth="1"/>
    <col min="9" max="9" width="6.140625" style="13" customWidth="1"/>
    <col min="10" max="10" width="2.421875" style="1" customWidth="1"/>
    <col min="11" max="11" width="6.57421875" style="12" bestFit="1" customWidth="1"/>
    <col min="12" max="13" width="6.140625" style="12" customWidth="1"/>
    <col min="14" max="14" width="6.140625" style="1" customWidth="1"/>
    <col min="15" max="16" width="4.28125" style="13" customWidth="1"/>
    <col min="17" max="17" width="4.8515625" style="13" bestFit="1" customWidth="1"/>
    <col min="18" max="18" width="6.140625" style="13" customWidth="1"/>
    <col min="19" max="19" width="3.7109375" style="1" customWidth="1"/>
    <col min="20" max="16384" width="9.140625" style="1" customWidth="1"/>
  </cols>
  <sheetData>
    <row r="1" spans="2:18" ht="12.75">
      <c r="B1" s="73" t="s">
        <v>21</v>
      </c>
      <c r="C1" s="73"/>
      <c r="D1" s="76"/>
      <c r="E1" s="76"/>
      <c r="F1" s="76"/>
      <c r="G1" s="76"/>
      <c r="H1" s="76"/>
      <c r="I1" s="76"/>
      <c r="J1" s="74"/>
      <c r="K1" s="73" t="s">
        <v>71</v>
      </c>
      <c r="L1" s="73"/>
      <c r="M1" s="73"/>
      <c r="N1" s="75"/>
      <c r="O1" s="75"/>
      <c r="P1" s="75"/>
      <c r="Q1" s="75"/>
      <c r="R1" s="75"/>
    </row>
    <row r="2" spans="2:18" ht="12.75">
      <c r="B2" s="73" t="s">
        <v>22</v>
      </c>
      <c r="C2" s="73"/>
      <c r="D2" s="76"/>
      <c r="E2" s="76"/>
      <c r="F2" s="76"/>
      <c r="G2" s="76"/>
      <c r="H2" s="76"/>
      <c r="I2" s="76"/>
      <c r="J2" s="74"/>
      <c r="K2" s="73" t="s">
        <v>72</v>
      </c>
      <c r="L2" s="73"/>
      <c r="M2" s="73"/>
      <c r="N2" s="77">
        <f ca="1">TODAY()</f>
        <v>41754</v>
      </c>
      <c r="O2" s="78"/>
      <c r="P2" s="78"/>
      <c r="Q2" s="78"/>
      <c r="R2" s="78"/>
    </row>
    <row r="3" spans="2:18" ht="12.75">
      <c r="B3" s="73" t="s">
        <v>23</v>
      </c>
      <c r="C3" s="73"/>
      <c r="D3" s="76"/>
      <c r="E3" s="76"/>
      <c r="F3" s="76"/>
      <c r="G3" s="76"/>
      <c r="H3" s="76"/>
      <c r="I3" s="76"/>
      <c r="J3" s="74"/>
      <c r="K3" s="73" t="s">
        <v>73</v>
      </c>
      <c r="L3" s="73"/>
      <c r="M3" s="73"/>
      <c r="N3" s="75"/>
      <c r="O3" s="75"/>
      <c r="P3" s="75"/>
      <c r="Q3" s="75"/>
      <c r="R3" s="75"/>
    </row>
    <row r="4" spans="2:18" ht="15.75">
      <c r="B4" s="14"/>
      <c r="C4" s="14"/>
      <c r="D4" s="14"/>
      <c r="E4" s="1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18" ht="23.25" customHeight="1">
      <c r="B5" s="31" t="s">
        <v>0</v>
      </c>
      <c r="C5" s="33"/>
      <c r="D5" s="33"/>
      <c r="E5" s="33"/>
      <c r="F5" s="31" t="s">
        <v>8</v>
      </c>
      <c r="G5" s="32"/>
      <c r="H5" s="2" t="s">
        <v>9</v>
      </c>
      <c r="I5" s="19" t="s">
        <v>10</v>
      </c>
      <c r="J5" s="36"/>
      <c r="K5" s="33" t="s">
        <v>1</v>
      </c>
      <c r="L5" s="33"/>
      <c r="M5" s="33"/>
      <c r="N5" s="33"/>
      <c r="O5" s="31" t="s">
        <v>8</v>
      </c>
      <c r="P5" s="32"/>
      <c r="Q5" s="2" t="s">
        <v>9</v>
      </c>
      <c r="R5" s="19" t="s">
        <v>10</v>
      </c>
    </row>
    <row r="6" spans="2:18" ht="11.25">
      <c r="B6" s="25"/>
      <c r="C6" s="28"/>
      <c r="D6" s="29"/>
      <c r="E6" s="30"/>
      <c r="F6" s="21">
        <f>IF(G6="AA",4,IF(G6="BA",3.5,IF(G6="BB",3,IF(G6="CB",2.5,IF(G6="CC",2,IF(G6="DC",1.5,IF(G6="DD",1,IF(G6="FD",0.5,0))))))))</f>
        <v>4</v>
      </c>
      <c r="G6" s="26" t="s">
        <v>17</v>
      </c>
      <c r="H6" s="27">
        <v>2</v>
      </c>
      <c r="I6" s="21">
        <f>PRODUCT(F6,H6)</f>
        <v>8</v>
      </c>
      <c r="J6" s="36"/>
      <c r="K6" s="25"/>
      <c r="L6" s="28"/>
      <c r="M6" s="29"/>
      <c r="N6" s="30"/>
      <c r="O6" s="21">
        <f>IF(P6="AA",4,IF(P6="BA",3.5,IF(P6="BB",3,IF(P6="CB",2.5,IF(P6="CC",2,IF(P6="DC",1.5,IF(P6="DD",1,IF(P6="FD",0.5,0))))))))</f>
        <v>2.5</v>
      </c>
      <c r="P6" s="26" t="s">
        <v>14</v>
      </c>
      <c r="Q6" s="27">
        <v>3</v>
      </c>
      <c r="R6" s="21">
        <f>PRODUCT(O6,Q6)</f>
        <v>7.5</v>
      </c>
    </row>
    <row r="7" spans="2:18" ht="11.25">
      <c r="B7" s="25"/>
      <c r="C7" s="28"/>
      <c r="D7" s="29"/>
      <c r="E7" s="30"/>
      <c r="F7" s="21">
        <f aca="true" t="shared" si="0" ref="F7:F20">IF(G7="AA",4,IF(G7="BA",3.5,IF(G7="BB",3,IF(G7="CB",2.5,IF(G7="CC",2,IF(G7="DC",1.5,IF(G7="DD",1,IF(G7="FD",0.5,0))))))))</f>
        <v>4</v>
      </c>
      <c r="G7" s="26" t="s">
        <v>17</v>
      </c>
      <c r="H7" s="27">
        <v>1</v>
      </c>
      <c r="I7" s="21">
        <f aca="true" t="shared" si="1" ref="I7:I20">PRODUCT(F7,H7)</f>
        <v>4</v>
      </c>
      <c r="J7" s="36"/>
      <c r="K7" s="25"/>
      <c r="L7" s="28"/>
      <c r="M7" s="29"/>
      <c r="N7" s="30"/>
      <c r="O7" s="21">
        <f aca="true" t="shared" si="2" ref="O7:O20">IF(P7="AA",4,IF(P7="BA",3.5,IF(P7="BB",3,IF(P7="CB",2.5,IF(P7="CC",2,IF(P7="DC",1.5,IF(P7="DD",1,IF(P7="FD",0.5,0))))))))</f>
        <v>2.5</v>
      </c>
      <c r="P7" s="26" t="s">
        <v>14</v>
      </c>
      <c r="Q7" s="27">
        <v>4</v>
      </c>
      <c r="R7" s="21">
        <f aca="true" t="shared" si="3" ref="R7:R20">PRODUCT(O7,Q7)</f>
        <v>10</v>
      </c>
    </row>
    <row r="8" spans="2:18" ht="11.25">
      <c r="B8" s="25"/>
      <c r="C8" s="28"/>
      <c r="D8" s="29"/>
      <c r="E8" s="30"/>
      <c r="F8" s="21">
        <f t="shared" si="0"/>
        <v>4</v>
      </c>
      <c r="G8" s="26" t="s">
        <v>17</v>
      </c>
      <c r="H8" s="27">
        <v>4</v>
      </c>
      <c r="I8" s="21">
        <f t="shared" si="1"/>
        <v>16</v>
      </c>
      <c r="J8" s="36"/>
      <c r="K8" s="25"/>
      <c r="L8" s="28"/>
      <c r="M8" s="29"/>
      <c r="N8" s="30"/>
      <c r="O8" s="21">
        <f t="shared" si="2"/>
        <v>2.5</v>
      </c>
      <c r="P8" s="26" t="s">
        <v>14</v>
      </c>
      <c r="Q8" s="27">
        <v>4</v>
      </c>
      <c r="R8" s="21">
        <f t="shared" si="3"/>
        <v>10</v>
      </c>
    </row>
    <row r="9" spans="2:18" ht="11.25">
      <c r="B9" s="25"/>
      <c r="C9" s="28"/>
      <c r="D9" s="29"/>
      <c r="E9" s="30"/>
      <c r="F9" s="21">
        <f t="shared" si="0"/>
        <v>4</v>
      </c>
      <c r="G9" s="26" t="s">
        <v>17</v>
      </c>
      <c r="H9" s="27">
        <v>4</v>
      </c>
      <c r="I9" s="21">
        <f t="shared" si="1"/>
        <v>16</v>
      </c>
      <c r="J9" s="36"/>
      <c r="K9" s="25"/>
      <c r="L9" s="28"/>
      <c r="M9" s="29"/>
      <c r="N9" s="30"/>
      <c r="O9" s="21">
        <f t="shared" si="2"/>
        <v>2.5</v>
      </c>
      <c r="P9" s="26" t="s">
        <v>14</v>
      </c>
      <c r="Q9" s="27">
        <v>4</v>
      </c>
      <c r="R9" s="21">
        <f t="shared" si="3"/>
        <v>10</v>
      </c>
    </row>
    <row r="10" spans="2:18" ht="11.25">
      <c r="B10" s="25"/>
      <c r="C10" s="28"/>
      <c r="D10" s="29"/>
      <c r="E10" s="30"/>
      <c r="F10" s="21">
        <f t="shared" si="0"/>
        <v>4</v>
      </c>
      <c r="G10" s="26" t="s">
        <v>17</v>
      </c>
      <c r="H10" s="27">
        <v>4</v>
      </c>
      <c r="I10" s="21">
        <f t="shared" si="1"/>
        <v>16</v>
      </c>
      <c r="J10" s="36"/>
      <c r="K10" s="25"/>
      <c r="L10" s="28"/>
      <c r="M10" s="29"/>
      <c r="N10" s="30"/>
      <c r="O10" s="21">
        <f t="shared" si="2"/>
        <v>2.5</v>
      </c>
      <c r="P10" s="26" t="s">
        <v>14</v>
      </c>
      <c r="Q10" s="27">
        <v>4</v>
      </c>
      <c r="R10" s="21">
        <f t="shared" si="3"/>
        <v>10</v>
      </c>
    </row>
    <row r="11" spans="2:18" ht="11.25">
      <c r="B11" s="25"/>
      <c r="C11" s="28"/>
      <c r="D11" s="29"/>
      <c r="E11" s="30"/>
      <c r="F11" s="21">
        <f t="shared" si="0"/>
        <v>4</v>
      </c>
      <c r="G11" s="26" t="s">
        <v>17</v>
      </c>
      <c r="H11" s="27">
        <v>4</v>
      </c>
      <c r="I11" s="21">
        <f t="shared" si="1"/>
        <v>16</v>
      </c>
      <c r="J11" s="36"/>
      <c r="K11" s="25"/>
      <c r="L11" s="28"/>
      <c r="M11" s="29"/>
      <c r="N11" s="30"/>
      <c r="O11" s="21">
        <f t="shared" si="2"/>
        <v>0</v>
      </c>
      <c r="P11" s="26"/>
      <c r="Q11" s="27">
        <v>4</v>
      </c>
      <c r="R11" s="21">
        <f t="shared" si="3"/>
        <v>0</v>
      </c>
    </row>
    <row r="12" spans="2:18" ht="11.25">
      <c r="B12" s="25"/>
      <c r="C12" s="28"/>
      <c r="D12" s="29"/>
      <c r="E12" s="30"/>
      <c r="F12" s="21">
        <f t="shared" si="0"/>
        <v>4</v>
      </c>
      <c r="G12" s="26" t="s">
        <v>17</v>
      </c>
      <c r="H12" s="27">
        <v>4</v>
      </c>
      <c r="I12" s="21">
        <f t="shared" si="1"/>
        <v>16</v>
      </c>
      <c r="J12" s="36"/>
      <c r="K12" s="25"/>
      <c r="L12" s="28"/>
      <c r="M12" s="29"/>
      <c r="N12" s="30"/>
      <c r="O12" s="21">
        <f t="shared" si="2"/>
        <v>0</v>
      </c>
      <c r="P12" s="26"/>
      <c r="Q12" s="27">
        <v>4</v>
      </c>
      <c r="R12" s="21">
        <f t="shared" si="3"/>
        <v>0</v>
      </c>
    </row>
    <row r="13" spans="2:18" ht="11.25">
      <c r="B13" s="25"/>
      <c r="C13" s="28"/>
      <c r="D13" s="29"/>
      <c r="E13" s="30"/>
      <c r="F13" s="21">
        <f t="shared" si="0"/>
        <v>4</v>
      </c>
      <c r="G13" s="26" t="s">
        <v>17</v>
      </c>
      <c r="H13" s="27">
        <v>4</v>
      </c>
      <c r="I13" s="21">
        <f t="shared" si="1"/>
        <v>16</v>
      </c>
      <c r="J13" s="36"/>
      <c r="K13" s="25"/>
      <c r="L13" s="28"/>
      <c r="M13" s="29"/>
      <c r="N13" s="30"/>
      <c r="O13" s="21">
        <f t="shared" si="2"/>
        <v>0</v>
      </c>
      <c r="P13" s="26"/>
      <c r="Q13" s="27">
        <v>4</v>
      </c>
      <c r="R13" s="21">
        <f t="shared" si="3"/>
        <v>0</v>
      </c>
    </row>
    <row r="14" spans="2:18" ht="11.25">
      <c r="B14" s="25"/>
      <c r="C14" s="28"/>
      <c r="D14" s="29"/>
      <c r="E14" s="30"/>
      <c r="F14" s="21">
        <f t="shared" si="0"/>
        <v>4</v>
      </c>
      <c r="G14" s="26" t="s">
        <v>17</v>
      </c>
      <c r="H14" s="27">
        <v>4</v>
      </c>
      <c r="I14" s="21">
        <f t="shared" si="1"/>
        <v>16</v>
      </c>
      <c r="J14" s="36"/>
      <c r="K14" s="25"/>
      <c r="L14" s="28"/>
      <c r="M14" s="29"/>
      <c r="N14" s="30"/>
      <c r="O14" s="21">
        <f t="shared" si="2"/>
        <v>0</v>
      </c>
      <c r="P14" s="26"/>
      <c r="Q14" s="27">
        <v>4</v>
      </c>
      <c r="R14" s="21">
        <f t="shared" si="3"/>
        <v>0</v>
      </c>
    </row>
    <row r="15" spans="2:21" ht="11.25">
      <c r="B15" s="25"/>
      <c r="C15" s="28"/>
      <c r="D15" s="29"/>
      <c r="E15" s="30"/>
      <c r="F15" s="21">
        <f t="shared" si="0"/>
        <v>4</v>
      </c>
      <c r="G15" s="26" t="s">
        <v>17</v>
      </c>
      <c r="H15" s="27">
        <v>4</v>
      </c>
      <c r="I15" s="21">
        <f t="shared" si="1"/>
        <v>16</v>
      </c>
      <c r="J15" s="36"/>
      <c r="K15" s="25"/>
      <c r="L15" s="28"/>
      <c r="M15" s="29"/>
      <c r="N15" s="30"/>
      <c r="O15" s="21">
        <f t="shared" si="2"/>
        <v>0</v>
      </c>
      <c r="P15" s="26"/>
      <c r="Q15" s="27">
        <v>4</v>
      </c>
      <c r="R15" s="21">
        <f t="shared" si="3"/>
        <v>0</v>
      </c>
      <c r="U15" s="3"/>
    </row>
    <row r="16" spans="2:18" ht="11.25">
      <c r="B16" s="25"/>
      <c r="C16" s="28"/>
      <c r="D16" s="29"/>
      <c r="E16" s="30"/>
      <c r="F16" s="21">
        <f t="shared" si="0"/>
        <v>0</v>
      </c>
      <c r="G16" s="26"/>
      <c r="H16" s="27">
        <v>4</v>
      </c>
      <c r="I16" s="21">
        <f t="shared" si="1"/>
        <v>0</v>
      </c>
      <c r="J16" s="36"/>
      <c r="K16" s="25"/>
      <c r="L16" s="28"/>
      <c r="M16" s="29"/>
      <c r="N16" s="30"/>
      <c r="O16" s="21">
        <f t="shared" si="2"/>
        <v>0</v>
      </c>
      <c r="P16" s="26"/>
      <c r="Q16" s="27">
        <v>4</v>
      </c>
      <c r="R16" s="21">
        <f t="shared" si="3"/>
        <v>0</v>
      </c>
    </row>
    <row r="17" spans="2:18" ht="11.25">
      <c r="B17" s="25"/>
      <c r="C17" s="28"/>
      <c r="D17" s="29"/>
      <c r="E17" s="30"/>
      <c r="F17" s="21">
        <f t="shared" si="0"/>
        <v>4</v>
      </c>
      <c r="G17" s="26" t="s">
        <v>17</v>
      </c>
      <c r="H17" s="27">
        <v>4</v>
      </c>
      <c r="I17" s="21">
        <f t="shared" si="1"/>
        <v>16</v>
      </c>
      <c r="J17" s="36"/>
      <c r="K17" s="25"/>
      <c r="L17" s="28"/>
      <c r="M17" s="29"/>
      <c r="N17" s="30"/>
      <c r="O17" s="21">
        <f t="shared" si="2"/>
        <v>0</v>
      </c>
      <c r="P17" s="26"/>
      <c r="Q17" s="27">
        <v>4</v>
      </c>
      <c r="R17" s="21">
        <f t="shared" si="3"/>
        <v>0</v>
      </c>
    </row>
    <row r="18" spans="2:18" ht="11.25">
      <c r="B18" s="25"/>
      <c r="C18" s="28"/>
      <c r="D18" s="29"/>
      <c r="E18" s="30"/>
      <c r="F18" s="21">
        <f t="shared" si="0"/>
        <v>4</v>
      </c>
      <c r="G18" s="26" t="s">
        <v>17</v>
      </c>
      <c r="H18" s="27">
        <v>4</v>
      </c>
      <c r="I18" s="21">
        <f t="shared" si="1"/>
        <v>16</v>
      </c>
      <c r="J18" s="36"/>
      <c r="K18" s="25"/>
      <c r="L18" s="28"/>
      <c r="M18" s="29"/>
      <c r="N18" s="30"/>
      <c r="O18" s="21">
        <f t="shared" si="2"/>
        <v>0</v>
      </c>
      <c r="P18" s="26"/>
      <c r="Q18" s="27">
        <v>4</v>
      </c>
      <c r="R18" s="21">
        <f t="shared" si="3"/>
        <v>0</v>
      </c>
    </row>
    <row r="19" spans="2:18" ht="11.25">
      <c r="B19" s="25"/>
      <c r="C19" s="28"/>
      <c r="D19" s="29"/>
      <c r="E19" s="30"/>
      <c r="F19" s="21">
        <f t="shared" si="0"/>
        <v>0</v>
      </c>
      <c r="G19" s="26"/>
      <c r="H19" s="27">
        <v>4</v>
      </c>
      <c r="I19" s="21">
        <f t="shared" si="1"/>
        <v>0</v>
      </c>
      <c r="J19" s="36"/>
      <c r="K19" s="25"/>
      <c r="L19" s="28"/>
      <c r="M19" s="29"/>
      <c r="N19" s="30"/>
      <c r="O19" s="21">
        <f t="shared" si="2"/>
        <v>0</v>
      </c>
      <c r="P19" s="26"/>
      <c r="Q19" s="27">
        <v>4</v>
      </c>
      <c r="R19" s="21">
        <f t="shared" si="3"/>
        <v>0</v>
      </c>
    </row>
    <row r="20" spans="2:18" ht="11.25">
      <c r="B20" s="25"/>
      <c r="C20" s="28"/>
      <c r="D20" s="29"/>
      <c r="E20" s="30"/>
      <c r="F20" s="21">
        <f t="shared" si="0"/>
        <v>0</v>
      </c>
      <c r="G20" s="26"/>
      <c r="H20" s="27">
        <v>4</v>
      </c>
      <c r="I20" s="21">
        <f t="shared" si="1"/>
        <v>0</v>
      </c>
      <c r="J20" s="36"/>
      <c r="K20" s="25"/>
      <c r="L20" s="28"/>
      <c r="M20" s="29"/>
      <c r="N20" s="30"/>
      <c r="O20" s="21">
        <f t="shared" si="2"/>
        <v>0</v>
      </c>
      <c r="P20" s="26"/>
      <c r="Q20" s="27">
        <v>4</v>
      </c>
      <c r="R20" s="21">
        <f t="shared" si="3"/>
        <v>0</v>
      </c>
    </row>
    <row r="21" spans="2:18" ht="11.25">
      <c r="B21" s="20" t="s">
        <v>12</v>
      </c>
      <c r="C21" s="23">
        <f>I21/H21</f>
        <v>3.1272727272727274</v>
      </c>
      <c r="D21" s="20" t="s">
        <v>11</v>
      </c>
      <c r="E21" s="23">
        <f>C21</f>
        <v>3.1272727272727274</v>
      </c>
      <c r="F21" s="2"/>
      <c r="G21" s="2"/>
      <c r="H21" s="22">
        <f>SUM(H6:H20)</f>
        <v>55</v>
      </c>
      <c r="I21" s="22">
        <f>SUM(I6:I20)</f>
        <v>172</v>
      </c>
      <c r="J21" s="36"/>
      <c r="K21" s="20" t="s">
        <v>12</v>
      </c>
      <c r="L21" s="23">
        <f>R21/Q21</f>
        <v>0.8050847457627118</v>
      </c>
      <c r="M21" s="20" t="s">
        <v>11</v>
      </c>
      <c r="N21" s="23">
        <f>(I21+R21)/(H21+Q21)</f>
        <v>1.9254385964912282</v>
      </c>
      <c r="O21" s="2"/>
      <c r="P21" s="2"/>
      <c r="Q21" s="22">
        <f>SUM(Q6:Q20)</f>
        <v>59</v>
      </c>
      <c r="R21" s="22">
        <f>SUM(R6:R20)</f>
        <v>47.5</v>
      </c>
    </row>
    <row r="22" spans="2:18" ht="11.25">
      <c r="B22" s="10"/>
      <c r="C22" s="10"/>
      <c r="D22" s="10"/>
      <c r="E22" s="10"/>
      <c r="F22" s="10"/>
      <c r="G22" s="10"/>
      <c r="H22" s="10"/>
      <c r="I22" s="10"/>
      <c r="J22" s="37"/>
      <c r="K22" s="10"/>
      <c r="L22" s="10"/>
      <c r="M22" s="10"/>
      <c r="N22" s="10"/>
      <c r="O22" s="10"/>
      <c r="P22" s="10"/>
      <c r="Q22" s="10"/>
      <c r="R22" s="10"/>
    </row>
    <row r="23" spans="2:18" ht="22.5">
      <c r="B23" s="34" t="s">
        <v>2</v>
      </c>
      <c r="C23" s="35"/>
      <c r="D23" s="35"/>
      <c r="E23" s="35"/>
      <c r="F23" s="31" t="s">
        <v>8</v>
      </c>
      <c r="G23" s="32"/>
      <c r="H23" s="2" t="s">
        <v>9</v>
      </c>
      <c r="I23" s="19" t="s">
        <v>10</v>
      </c>
      <c r="J23" s="36"/>
      <c r="K23" s="35" t="s">
        <v>3</v>
      </c>
      <c r="L23" s="35"/>
      <c r="M23" s="35"/>
      <c r="N23" s="35"/>
      <c r="O23" s="31" t="s">
        <v>8</v>
      </c>
      <c r="P23" s="32"/>
      <c r="Q23" s="2" t="s">
        <v>9</v>
      </c>
      <c r="R23" s="19" t="s">
        <v>10</v>
      </c>
    </row>
    <row r="24" spans="2:18" ht="11.25">
      <c r="B24" s="25"/>
      <c r="C24" s="28"/>
      <c r="D24" s="29"/>
      <c r="E24" s="30"/>
      <c r="F24" s="21">
        <f>IF(G24="AA",4,IF(G24="BA",3.5,IF(G24="BB",3,IF(G24="CB",2.5,IF(G24="CC",2,IF(G24="DC",1.5,IF(G24="DD",1,IF(G24="FD",0.5,0))))))))</f>
        <v>4</v>
      </c>
      <c r="G24" s="26" t="s">
        <v>17</v>
      </c>
      <c r="H24" s="27">
        <v>3</v>
      </c>
      <c r="I24" s="21">
        <f>PRODUCT(F24,H24)</f>
        <v>12</v>
      </c>
      <c r="J24" s="36"/>
      <c r="K24" s="25"/>
      <c r="L24" s="28"/>
      <c r="M24" s="29"/>
      <c r="N24" s="30"/>
      <c r="O24" s="21">
        <f>IF(P24="AA",4,IF(P24="BA",3.5,IF(P24="BB",3,IF(P24="CB",2.5,IF(P24="CC",2,IF(P24="DC",1.5,IF(P24="DD",1,IF(P24="FD",0.5,0))))))))</f>
        <v>2.5</v>
      </c>
      <c r="P24" s="26" t="s">
        <v>14</v>
      </c>
      <c r="Q24" s="27">
        <v>3</v>
      </c>
      <c r="R24" s="21">
        <f>PRODUCT(O24,Q24)</f>
        <v>7.5</v>
      </c>
    </row>
    <row r="25" spans="2:18" ht="11.25">
      <c r="B25" s="25"/>
      <c r="C25" s="28"/>
      <c r="D25" s="29"/>
      <c r="E25" s="30"/>
      <c r="F25" s="21">
        <f aca="true" t="shared" si="4" ref="F25:F38">IF(G25="AA",4,IF(G25="BA",3.5,IF(G25="BB",3,IF(G25="CB",2.5,IF(G25="CC",2,IF(G25="DC",1.5,IF(G25="DD",1,IF(G25="FD",0.5,0))))))))</f>
        <v>4</v>
      </c>
      <c r="G25" s="26" t="s">
        <v>17</v>
      </c>
      <c r="H25" s="27">
        <v>4</v>
      </c>
      <c r="I25" s="21">
        <f aca="true" t="shared" si="5" ref="I25:I38">PRODUCT(F25,H25)</f>
        <v>16</v>
      </c>
      <c r="J25" s="36"/>
      <c r="K25" s="25"/>
      <c r="L25" s="28"/>
      <c r="M25" s="29"/>
      <c r="N25" s="30"/>
      <c r="O25" s="21">
        <f aca="true" t="shared" si="6" ref="O25:O38">IF(P25="AA",4,IF(P25="BA",3.5,IF(P25="BB",3,IF(P25="CB",2.5,IF(P25="CC",2,IF(P25="DC",1.5,IF(P25="DD",1,IF(P25="FD",0.5,0))))))))</f>
        <v>2.5</v>
      </c>
      <c r="P25" s="26" t="s">
        <v>14</v>
      </c>
      <c r="Q25" s="27">
        <v>4</v>
      </c>
      <c r="R25" s="21">
        <f aca="true" t="shared" si="7" ref="R25:R38">PRODUCT(O25,Q25)</f>
        <v>10</v>
      </c>
    </row>
    <row r="26" spans="2:18" ht="11.25">
      <c r="B26" s="25"/>
      <c r="C26" s="28"/>
      <c r="D26" s="29"/>
      <c r="E26" s="30"/>
      <c r="F26" s="21">
        <f t="shared" si="4"/>
        <v>4</v>
      </c>
      <c r="G26" s="26" t="s">
        <v>17</v>
      </c>
      <c r="H26" s="27">
        <v>4</v>
      </c>
      <c r="I26" s="21">
        <f t="shared" si="5"/>
        <v>16</v>
      </c>
      <c r="J26" s="36"/>
      <c r="K26" s="25"/>
      <c r="L26" s="28"/>
      <c r="M26" s="29"/>
      <c r="N26" s="30"/>
      <c r="O26" s="21">
        <f t="shared" si="6"/>
        <v>2.5</v>
      </c>
      <c r="P26" s="26" t="s">
        <v>14</v>
      </c>
      <c r="Q26" s="27">
        <v>4</v>
      </c>
      <c r="R26" s="21">
        <f t="shared" si="7"/>
        <v>10</v>
      </c>
    </row>
    <row r="27" spans="2:18" ht="11.25">
      <c r="B27" s="25"/>
      <c r="C27" s="28"/>
      <c r="D27" s="29"/>
      <c r="E27" s="30"/>
      <c r="F27" s="21">
        <f t="shared" si="4"/>
        <v>4</v>
      </c>
      <c r="G27" s="26" t="s">
        <v>17</v>
      </c>
      <c r="H27" s="27">
        <v>4</v>
      </c>
      <c r="I27" s="21">
        <f t="shared" si="5"/>
        <v>16</v>
      </c>
      <c r="J27" s="36"/>
      <c r="K27" s="25"/>
      <c r="L27" s="28"/>
      <c r="M27" s="29"/>
      <c r="N27" s="30"/>
      <c r="O27" s="21">
        <f t="shared" si="6"/>
        <v>2.5</v>
      </c>
      <c r="P27" s="26" t="s">
        <v>14</v>
      </c>
      <c r="Q27" s="27">
        <v>4</v>
      </c>
      <c r="R27" s="21">
        <f t="shared" si="7"/>
        <v>10</v>
      </c>
    </row>
    <row r="28" spans="2:18" ht="11.25">
      <c r="B28" s="25"/>
      <c r="C28" s="28"/>
      <c r="D28" s="29"/>
      <c r="E28" s="30"/>
      <c r="F28" s="21">
        <f t="shared" si="4"/>
        <v>4</v>
      </c>
      <c r="G28" s="26" t="s">
        <v>17</v>
      </c>
      <c r="H28" s="27">
        <v>4</v>
      </c>
      <c r="I28" s="21">
        <f t="shared" si="5"/>
        <v>16</v>
      </c>
      <c r="J28" s="36"/>
      <c r="K28" s="25"/>
      <c r="L28" s="28"/>
      <c r="M28" s="29"/>
      <c r="N28" s="30"/>
      <c r="O28" s="21">
        <f t="shared" si="6"/>
        <v>2.5</v>
      </c>
      <c r="P28" s="26" t="s">
        <v>14</v>
      </c>
      <c r="Q28" s="27">
        <v>4</v>
      </c>
      <c r="R28" s="21">
        <f t="shared" si="7"/>
        <v>10</v>
      </c>
    </row>
    <row r="29" spans="2:18" ht="11.25">
      <c r="B29" s="25"/>
      <c r="C29" s="28"/>
      <c r="D29" s="29"/>
      <c r="E29" s="30"/>
      <c r="F29" s="21">
        <f t="shared" si="4"/>
        <v>4</v>
      </c>
      <c r="G29" s="26" t="s">
        <v>17</v>
      </c>
      <c r="H29" s="27">
        <v>4</v>
      </c>
      <c r="I29" s="21">
        <f t="shared" si="5"/>
        <v>16</v>
      </c>
      <c r="J29" s="36"/>
      <c r="K29" s="25"/>
      <c r="L29" s="28"/>
      <c r="M29" s="29"/>
      <c r="N29" s="30"/>
      <c r="O29" s="21">
        <f t="shared" si="6"/>
        <v>0</v>
      </c>
      <c r="P29" s="26"/>
      <c r="Q29" s="27">
        <v>4</v>
      </c>
      <c r="R29" s="21">
        <f t="shared" si="7"/>
        <v>0</v>
      </c>
    </row>
    <row r="30" spans="2:18" ht="11.25">
      <c r="B30" s="25"/>
      <c r="C30" s="28"/>
      <c r="D30" s="29"/>
      <c r="E30" s="30"/>
      <c r="F30" s="21">
        <f t="shared" si="4"/>
        <v>4</v>
      </c>
      <c r="G30" s="26" t="s">
        <v>17</v>
      </c>
      <c r="H30" s="27">
        <v>4</v>
      </c>
      <c r="I30" s="21">
        <f t="shared" si="5"/>
        <v>16</v>
      </c>
      <c r="J30" s="36"/>
      <c r="K30" s="25"/>
      <c r="L30" s="28"/>
      <c r="M30" s="29"/>
      <c r="N30" s="30"/>
      <c r="O30" s="21">
        <f t="shared" si="6"/>
        <v>0</v>
      </c>
      <c r="P30" s="26"/>
      <c r="Q30" s="27">
        <v>4</v>
      </c>
      <c r="R30" s="21">
        <f t="shared" si="7"/>
        <v>0</v>
      </c>
    </row>
    <row r="31" spans="2:18" ht="11.25">
      <c r="B31" s="25"/>
      <c r="C31" s="28"/>
      <c r="D31" s="29"/>
      <c r="E31" s="30"/>
      <c r="F31" s="21">
        <f t="shared" si="4"/>
        <v>4</v>
      </c>
      <c r="G31" s="26" t="s">
        <v>17</v>
      </c>
      <c r="H31" s="27">
        <v>4</v>
      </c>
      <c r="I31" s="21">
        <f t="shared" si="5"/>
        <v>16</v>
      </c>
      <c r="J31" s="36"/>
      <c r="K31" s="25"/>
      <c r="L31" s="28"/>
      <c r="M31" s="29"/>
      <c r="N31" s="30"/>
      <c r="O31" s="21">
        <f t="shared" si="6"/>
        <v>0</v>
      </c>
      <c r="P31" s="26"/>
      <c r="Q31" s="27">
        <v>4</v>
      </c>
      <c r="R31" s="21">
        <f t="shared" si="7"/>
        <v>0</v>
      </c>
    </row>
    <row r="32" spans="2:18" ht="11.25">
      <c r="B32" s="25"/>
      <c r="C32" s="28"/>
      <c r="D32" s="29"/>
      <c r="E32" s="30"/>
      <c r="F32" s="21">
        <f t="shared" si="4"/>
        <v>0</v>
      </c>
      <c r="G32" s="26"/>
      <c r="H32" s="27">
        <v>4</v>
      </c>
      <c r="I32" s="21">
        <f t="shared" si="5"/>
        <v>0</v>
      </c>
      <c r="J32" s="36"/>
      <c r="K32" s="25"/>
      <c r="L32" s="28"/>
      <c r="M32" s="29"/>
      <c r="N32" s="30"/>
      <c r="O32" s="21">
        <f t="shared" si="6"/>
        <v>0</v>
      </c>
      <c r="P32" s="26"/>
      <c r="Q32" s="27">
        <v>4</v>
      </c>
      <c r="R32" s="21">
        <f t="shared" si="7"/>
        <v>0</v>
      </c>
    </row>
    <row r="33" spans="2:21" ht="11.25">
      <c r="B33" s="25"/>
      <c r="C33" s="28"/>
      <c r="D33" s="29"/>
      <c r="E33" s="30"/>
      <c r="F33" s="21">
        <f t="shared" si="4"/>
        <v>4</v>
      </c>
      <c r="G33" s="26" t="s">
        <v>17</v>
      </c>
      <c r="H33" s="27">
        <v>4</v>
      </c>
      <c r="I33" s="21">
        <f t="shared" si="5"/>
        <v>16</v>
      </c>
      <c r="J33" s="36"/>
      <c r="K33" s="25"/>
      <c r="L33" s="28"/>
      <c r="M33" s="29"/>
      <c r="N33" s="30"/>
      <c r="O33" s="21">
        <f t="shared" si="6"/>
        <v>0</v>
      </c>
      <c r="P33" s="26"/>
      <c r="Q33" s="27">
        <v>4</v>
      </c>
      <c r="R33" s="21">
        <f t="shared" si="7"/>
        <v>0</v>
      </c>
      <c r="U33" s="3"/>
    </row>
    <row r="34" spans="2:18" ht="11.25">
      <c r="B34" s="25"/>
      <c r="C34" s="28"/>
      <c r="D34" s="29"/>
      <c r="E34" s="30"/>
      <c r="F34" s="21">
        <f t="shared" si="4"/>
        <v>0</v>
      </c>
      <c r="G34" s="26"/>
      <c r="H34" s="27">
        <v>4</v>
      </c>
      <c r="I34" s="21">
        <f t="shared" si="5"/>
        <v>0</v>
      </c>
      <c r="J34" s="36"/>
      <c r="K34" s="25"/>
      <c r="L34" s="28"/>
      <c r="M34" s="29"/>
      <c r="N34" s="30"/>
      <c r="O34" s="21">
        <f t="shared" si="6"/>
        <v>0</v>
      </c>
      <c r="P34" s="26"/>
      <c r="Q34" s="27">
        <v>4</v>
      </c>
      <c r="R34" s="21">
        <f t="shared" si="7"/>
        <v>0</v>
      </c>
    </row>
    <row r="35" spans="2:18" ht="11.25">
      <c r="B35" s="25"/>
      <c r="C35" s="28"/>
      <c r="D35" s="29"/>
      <c r="E35" s="30"/>
      <c r="F35" s="21">
        <f t="shared" si="4"/>
        <v>0</v>
      </c>
      <c r="G35" s="26"/>
      <c r="H35" s="27">
        <v>4</v>
      </c>
      <c r="I35" s="21">
        <f t="shared" si="5"/>
        <v>0</v>
      </c>
      <c r="J35" s="36"/>
      <c r="K35" s="25"/>
      <c r="L35" s="28"/>
      <c r="M35" s="29"/>
      <c r="N35" s="30"/>
      <c r="O35" s="21">
        <f t="shared" si="6"/>
        <v>0</v>
      </c>
      <c r="P35" s="26"/>
      <c r="Q35" s="27">
        <v>4</v>
      </c>
      <c r="R35" s="21">
        <f t="shared" si="7"/>
        <v>0</v>
      </c>
    </row>
    <row r="36" spans="2:18" ht="11.25">
      <c r="B36" s="25"/>
      <c r="C36" s="28"/>
      <c r="D36" s="29"/>
      <c r="E36" s="30"/>
      <c r="F36" s="21">
        <f t="shared" si="4"/>
        <v>0</v>
      </c>
      <c r="G36" s="26"/>
      <c r="H36" s="27">
        <v>4</v>
      </c>
      <c r="I36" s="21">
        <f t="shared" si="5"/>
        <v>0</v>
      </c>
      <c r="J36" s="36"/>
      <c r="K36" s="25"/>
      <c r="L36" s="28"/>
      <c r="M36" s="29"/>
      <c r="N36" s="30"/>
      <c r="O36" s="21">
        <f t="shared" si="6"/>
        <v>0</v>
      </c>
      <c r="P36" s="26"/>
      <c r="Q36" s="27">
        <v>4</v>
      </c>
      <c r="R36" s="21">
        <f t="shared" si="7"/>
        <v>0</v>
      </c>
    </row>
    <row r="37" spans="2:18" ht="11.25">
      <c r="B37" s="25"/>
      <c r="C37" s="28"/>
      <c r="D37" s="29"/>
      <c r="E37" s="30"/>
      <c r="F37" s="21">
        <f t="shared" si="4"/>
        <v>0</v>
      </c>
      <c r="G37" s="26"/>
      <c r="H37" s="27">
        <v>4</v>
      </c>
      <c r="I37" s="21">
        <f t="shared" si="5"/>
        <v>0</v>
      </c>
      <c r="J37" s="36"/>
      <c r="K37" s="25"/>
      <c r="L37" s="28"/>
      <c r="M37" s="29"/>
      <c r="N37" s="30"/>
      <c r="O37" s="21">
        <f t="shared" si="6"/>
        <v>0</v>
      </c>
      <c r="P37" s="26"/>
      <c r="Q37" s="27">
        <v>4</v>
      </c>
      <c r="R37" s="21">
        <f t="shared" si="7"/>
        <v>0</v>
      </c>
    </row>
    <row r="38" spans="2:18" ht="11.25">
      <c r="B38" s="25"/>
      <c r="C38" s="28"/>
      <c r="D38" s="29"/>
      <c r="E38" s="30"/>
      <c r="F38" s="21">
        <f t="shared" si="4"/>
        <v>0</v>
      </c>
      <c r="G38" s="26"/>
      <c r="H38" s="27">
        <v>4</v>
      </c>
      <c r="I38" s="21">
        <f t="shared" si="5"/>
        <v>0</v>
      </c>
      <c r="J38" s="36"/>
      <c r="K38" s="25"/>
      <c r="L38" s="28"/>
      <c r="M38" s="29"/>
      <c r="N38" s="30"/>
      <c r="O38" s="21">
        <f t="shared" si="6"/>
        <v>0</v>
      </c>
      <c r="P38" s="26"/>
      <c r="Q38" s="27">
        <v>4</v>
      </c>
      <c r="R38" s="21">
        <f t="shared" si="7"/>
        <v>0</v>
      </c>
    </row>
    <row r="39" spans="2:18" ht="11.25">
      <c r="B39" s="20" t="s">
        <v>12</v>
      </c>
      <c r="C39" s="23">
        <f>I39/H39</f>
        <v>2.3728813559322033</v>
      </c>
      <c r="D39" s="20" t="s">
        <v>11</v>
      </c>
      <c r="E39" s="23">
        <f>(I21+R21+I39)/(H21+Q21+H39)</f>
        <v>2.078034682080925</v>
      </c>
      <c r="F39" s="2"/>
      <c r="G39" s="2"/>
      <c r="H39" s="22">
        <f>SUM(H24:H38)</f>
        <v>59</v>
      </c>
      <c r="I39" s="22">
        <f>SUM(I24:I38)</f>
        <v>140</v>
      </c>
      <c r="J39" s="36"/>
      <c r="K39" s="20" t="s">
        <v>12</v>
      </c>
      <c r="L39" s="23">
        <f>R39/Q39</f>
        <v>0.8050847457627118</v>
      </c>
      <c r="M39" s="20" t="s">
        <v>11</v>
      </c>
      <c r="N39" s="23">
        <f>(I21+R21+I39+R39)/(H21+Q21+H39+Q39)</f>
        <v>1.7543103448275863</v>
      </c>
      <c r="O39" s="2"/>
      <c r="P39" s="2"/>
      <c r="Q39" s="22">
        <f>SUM(Q24:Q38)</f>
        <v>59</v>
      </c>
      <c r="R39" s="22">
        <f>SUM(R24:R38)</f>
        <v>47.5</v>
      </c>
    </row>
    <row r="40" spans="2:28" ht="11.25">
      <c r="B40" s="10"/>
      <c r="C40" s="10"/>
      <c r="D40" s="10"/>
      <c r="E40" s="10"/>
      <c r="F40" s="10"/>
      <c r="G40" s="10"/>
      <c r="H40" s="10"/>
      <c r="I40" s="18"/>
      <c r="J40" s="37"/>
      <c r="K40" s="10"/>
      <c r="L40" s="10"/>
      <c r="M40" s="10"/>
      <c r="N40" s="10"/>
      <c r="O40" s="10"/>
      <c r="P40" s="10"/>
      <c r="Q40" s="10"/>
      <c r="R40" s="10"/>
      <c r="T40" s="5"/>
      <c r="U40" s="5"/>
      <c r="V40" s="5"/>
      <c r="W40" s="5"/>
      <c r="X40" s="5"/>
      <c r="Y40" s="5"/>
      <c r="Z40" s="5"/>
      <c r="AA40" s="5"/>
      <c r="AB40" s="5"/>
    </row>
    <row r="41" spans="2:28" ht="22.5">
      <c r="B41" s="34" t="s">
        <v>4</v>
      </c>
      <c r="C41" s="35"/>
      <c r="D41" s="35"/>
      <c r="E41" s="35"/>
      <c r="F41" s="31" t="s">
        <v>8</v>
      </c>
      <c r="G41" s="32"/>
      <c r="H41" s="2" t="s">
        <v>9</v>
      </c>
      <c r="I41" s="19" t="s">
        <v>10</v>
      </c>
      <c r="J41" s="36"/>
      <c r="K41" s="35" t="s">
        <v>5</v>
      </c>
      <c r="L41" s="35"/>
      <c r="M41" s="35"/>
      <c r="N41" s="35"/>
      <c r="O41" s="31" t="s">
        <v>8</v>
      </c>
      <c r="P41" s="32"/>
      <c r="Q41" s="2" t="s">
        <v>9</v>
      </c>
      <c r="R41" s="19" t="s">
        <v>10</v>
      </c>
      <c r="T41" s="5"/>
      <c r="U41" s="5"/>
      <c r="V41" s="5"/>
      <c r="W41" s="5"/>
      <c r="X41" s="5"/>
      <c r="Y41" s="5"/>
      <c r="Z41" s="5"/>
      <c r="AA41" s="5"/>
      <c r="AB41" s="5"/>
    </row>
    <row r="42" spans="2:18" ht="11.25">
      <c r="B42" s="25"/>
      <c r="C42" s="28"/>
      <c r="D42" s="29"/>
      <c r="E42" s="30"/>
      <c r="F42" s="21">
        <f>IF(G42="AA",4,IF(G42="BA",3.5,IF(G42="BB",3,IF(G42="CB",2.5,IF(G42="CC",2,IF(G42="DC",1.5,IF(G42="DD",1,IF(G42="FD",0.5,0))))))))</f>
        <v>4</v>
      </c>
      <c r="G42" s="26" t="s">
        <v>17</v>
      </c>
      <c r="H42" s="27">
        <v>3</v>
      </c>
      <c r="I42" s="21">
        <f>PRODUCT(F42,H42)</f>
        <v>12</v>
      </c>
      <c r="J42" s="36"/>
      <c r="K42" s="25"/>
      <c r="L42" s="28"/>
      <c r="M42" s="29"/>
      <c r="N42" s="30"/>
      <c r="O42" s="21">
        <f>IF(P42="AA",4,IF(P42="BA",3.5,IF(P42="BB",3,IF(P42="CB",2.5,IF(P42="CC",2,IF(P42="DC",1.5,IF(P42="DD",1,IF(P42="FD",0.5,0))))))))</f>
        <v>2.5</v>
      </c>
      <c r="P42" s="26" t="s">
        <v>14</v>
      </c>
      <c r="Q42" s="27">
        <v>3</v>
      </c>
      <c r="R42" s="21">
        <f>PRODUCT(O42,Q42)</f>
        <v>7.5</v>
      </c>
    </row>
    <row r="43" spans="2:18" ht="11.25">
      <c r="B43" s="25"/>
      <c r="C43" s="28"/>
      <c r="D43" s="29"/>
      <c r="E43" s="30"/>
      <c r="F43" s="21">
        <f aca="true" t="shared" si="8" ref="F43:F56">IF(G43="AA",4,IF(G43="BA",3.5,IF(G43="BB",3,IF(G43="CB",2.5,IF(G43="CC",2,IF(G43="DC",1.5,IF(G43="DD",1,IF(G43="FD",0.5,0))))))))</f>
        <v>4</v>
      </c>
      <c r="G43" s="26" t="s">
        <v>17</v>
      </c>
      <c r="H43" s="27">
        <v>4</v>
      </c>
      <c r="I43" s="21">
        <f aca="true" t="shared" si="9" ref="I43:I56">PRODUCT(F43,H43)</f>
        <v>16</v>
      </c>
      <c r="J43" s="36"/>
      <c r="K43" s="25"/>
      <c r="L43" s="28"/>
      <c r="M43" s="29"/>
      <c r="N43" s="30"/>
      <c r="O43" s="21">
        <f aca="true" t="shared" si="10" ref="O43:O56">IF(P43="AA",4,IF(P43="BA",3.5,IF(P43="BB",3,IF(P43="CB",2.5,IF(P43="CC",2,IF(P43="DC",1.5,IF(P43="DD",1,IF(P43="FD",0.5,0))))))))</f>
        <v>2.5</v>
      </c>
      <c r="P43" s="26" t="s">
        <v>14</v>
      </c>
      <c r="Q43" s="27">
        <v>4</v>
      </c>
      <c r="R43" s="21">
        <f aca="true" t="shared" si="11" ref="R43:R56">PRODUCT(O43,Q43)</f>
        <v>10</v>
      </c>
    </row>
    <row r="44" spans="2:18" ht="11.25">
      <c r="B44" s="25"/>
      <c r="C44" s="28"/>
      <c r="D44" s="29"/>
      <c r="E44" s="30"/>
      <c r="F44" s="21">
        <f t="shared" si="8"/>
        <v>4</v>
      </c>
      <c r="G44" s="26" t="s">
        <v>17</v>
      </c>
      <c r="H44" s="27">
        <v>4</v>
      </c>
      <c r="I44" s="21">
        <f t="shared" si="9"/>
        <v>16</v>
      </c>
      <c r="J44" s="36"/>
      <c r="K44" s="25"/>
      <c r="L44" s="28"/>
      <c r="M44" s="29"/>
      <c r="N44" s="30"/>
      <c r="O44" s="21">
        <f t="shared" si="10"/>
        <v>2.5</v>
      </c>
      <c r="P44" s="26" t="s">
        <v>14</v>
      </c>
      <c r="Q44" s="27">
        <v>4</v>
      </c>
      <c r="R44" s="21">
        <f t="shared" si="11"/>
        <v>10</v>
      </c>
    </row>
    <row r="45" spans="2:18" ht="11.25">
      <c r="B45" s="25"/>
      <c r="C45" s="28"/>
      <c r="D45" s="29"/>
      <c r="E45" s="30"/>
      <c r="F45" s="21">
        <f t="shared" si="8"/>
        <v>2.5</v>
      </c>
      <c r="G45" s="26" t="s">
        <v>14</v>
      </c>
      <c r="H45" s="27">
        <v>4</v>
      </c>
      <c r="I45" s="21">
        <f t="shared" si="9"/>
        <v>10</v>
      </c>
      <c r="J45" s="36"/>
      <c r="K45" s="25"/>
      <c r="L45" s="28"/>
      <c r="M45" s="29"/>
      <c r="N45" s="30"/>
      <c r="O45" s="21">
        <f t="shared" si="10"/>
        <v>2.5</v>
      </c>
      <c r="P45" s="26" t="s">
        <v>14</v>
      </c>
      <c r="Q45" s="27">
        <v>4</v>
      </c>
      <c r="R45" s="21">
        <f t="shared" si="11"/>
        <v>10</v>
      </c>
    </row>
    <row r="46" spans="2:18" ht="11.25">
      <c r="B46" s="25"/>
      <c r="C46" s="28"/>
      <c r="D46" s="29"/>
      <c r="E46" s="30"/>
      <c r="F46" s="21">
        <f t="shared" si="8"/>
        <v>4</v>
      </c>
      <c r="G46" s="26" t="s">
        <v>17</v>
      </c>
      <c r="H46" s="27">
        <v>4</v>
      </c>
      <c r="I46" s="21">
        <f t="shared" si="9"/>
        <v>16</v>
      </c>
      <c r="J46" s="36"/>
      <c r="K46" s="25"/>
      <c r="L46" s="28"/>
      <c r="M46" s="29"/>
      <c r="N46" s="30"/>
      <c r="O46" s="21">
        <f t="shared" si="10"/>
        <v>3</v>
      </c>
      <c r="P46" s="26" t="s">
        <v>16</v>
      </c>
      <c r="Q46" s="27">
        <v>4</v>
      </c>
      <c r="R46" s="21">
        <f t="shared" si="11"/>
        <v>12</v>
      </c>
    </row>
    <row r="47" spans="2:18" ht="11.25">
      <c r="B47" s="25"/>
      <c r="C47" s="28"/>
      <c r="D47" s="29"/>
      <c r="E47" s="30"/>
      <c r="F47" s="21">
        <f t="shared" si="8"/>
        <v>0</v>
      </c>
      <c r="G47" s="26"/>
      <c r="H47" s="27">
        <v>4</v>
      </c>
      <c r="I47" s="21">
        <f t="shared" si="9"/>
        <v>0</v>
      </c>
      <c r="J47" s="36"/>
      <c r="K47" s="25"/>
      <c r="L47" s="28"/>
      <c r="M47" s="29"/>
      <c r="N47" s="30"/>
      <c r="O47" s="21">
        <f t="shared" si="10"/>
        <v>4</v>
      </c>
      <c r="P47" s="26" t="s">
        <v>13</v>
      </c>
      <c r="Q47" s="27">
        <v>4</v>
      </c>
      <c r="R47" s="21">
        <f t="shared" si="11"/>
        <v>16</v>
      </c>
    </row>
    <row r="48" spans="2:18" ht="11.25">
      <c r="B48" s="25"/>
      <c r="C48" s="28"/>
      <c r="D48" s="29"/>
      <c r="E48" s="30"/>
      <c r="F48" s="21">
        <f t="shared" si="8"/>
        <v>0</v>
      </c>
      <c r="G48" s="26"/>
      <c r="H48" s="27">
        <v>4</v>
      </c>
      <c r="I48" s="21">
        <f t="shared" si="9"/>
        <v>0</v>
      </c>
      <c r="J48" s="36"/>
      <c r="K48" s="25"/>
      <c r="L48" s="28"/>
      <c r="M48" s="29"/>
      <c r="N48" s="30"/>
      <c r="O48" s="21">
        <f t="shared" si="10"/>
        <v>0</v>
      </c>
      <c r="P48" s="26"/>
      <c r="Q48" s="27">
        <v>4</v>
      </c>
      <c r="R48" s="21">
        <f t="shared" si="11"/>
        <v>0</v>
      </c>
    </row>
    <row r="49" spans="2:18" ht="11.25">
      <c r="B49" s="25"/>
      <c r="C49" s="28"/>
      <c r="D49" s="29"/>
      <c r="E49" s="30"/>
      <c r="F49" s="21">
        <f t="shared" si="8"/>
        <v>0</v>
      </c>
      <c r="G49" s="26"/>
      <c r="H49" s="27">
        <v>4</v>
      </c>
      <c r="I49" s="21">
        <f t="shared" si="9"/>
        <v>0</v>
      </c>
      <c r="J49" s="36"/>
      <c r="K49" s="25"/>
      <c r="L49" s="28"/>
      <c r="M49" s="29"/>
      <c r="N49" s="30"/>
      <c r="O49" s="21">
        <f t="shared" si="10"/>
        <v>0</v>
      </c>
      <c r="P49" s="26"/>
      <c r="Q49" s="27">
        <v>4</v>
      </c>
      <c r="R49" s="21">
        <f t="shared" si="11"/>
        <v>0</v>
      </c>
    </row>
    <row r="50" spans="2:18" ht="11.25">
      <c r="B50" s="25"/>
      <c r="C50" s="28"/>
      <c r="D50" s="29"/>
      <c r="E50" s="30"/>
      <c r="F50" s="21">
        <f t="shared" si="8"/>
        <v>0</v>
      </c>
      <c r="G50" s="26"/>
      <c r="H50" s="27">
        <v>4</v>
      </c>
      <c r="I50" s="21">
        <f t="shared" si="9"/>
        <v>0</v>
      </c>
      <c r="J50" s="36"/>
      <c r="K50" s="25"/>
      <c r="L50" s="28"/>
      <c r="M50" s="29"/>
      <c r="N50" s="30"/>
      <c r="O50" s="21">
        <f t="shared" si="10"/>
        <v>0</v>
      </c>
      <c r="P50" s="26"/>
      <c r="Q50" s="27">
        <v>4</v>
      </c>
      <c r="R50" s="21">
        <f t="shared" si="11"/>
        <v>0</v>
      </c>
    </row>
    <row r="51" spans="2:21" ht="11.25">
      <c r="B51" s="25"/>
      <c r="C51" s="28"/>
      <c r="D51" s="29"/>
      <c r="E51" s="30"/>
      <c r="F51" s="21">
        <f t="shared" si="8"/>
        <v>0</v>
      </c>
      <c r="G51" s="26"/>
      <c r="H51" s="27">
        <v>4</v>
      </c>
      <c r="I51" s="21">
        <f t="shared" si="9"/>
        <v>0</v>
      </c>
      <c r="J51" s="36"/>
      <c r="K51" s="25"/>
      <c r="L51" s="28"/>
      <c r="M51" s="29"/>
      <c r="N51" s="30"/>
      <c r="O51" s="21">
        <f t="shared" si="10"/>
        <v>0</v>
      </c>
      <c r="P51" s="26"/>
      <c r="Q51" s="27">
        <v>4</v>
      </c>
      <c r="R51" s="21">
        <f t="shared" si="11"/>
        <v>0</v>
      </c>
      <c r="U51" s="3"/>
    </row>
    <row r="52" spans="2:18" ht="11.25">
      <c r="B52" s="25"/>
      <c r="C52" s="28"/>
      <c r="D52" s="29"/>
      <c r="E52" s="30"/>
      <c r="F52" s="21">
        <f t="shared" si="8"/>
        <v>0</v>
      </c>
      <c r="G52" s="26"/>
      <c r="H52" s="27">
        <v>4</v>
      </c>
      <c r="I52" s="21">
        <f t="shared" si="9"/>
        <v>0</v>
      </c>
      <c r="J52" s="36"/>
      <c r="K52" s="25"/>
      <c r="L52" s="28"/>
      <c r="M52" s="29"/>
      <c r="N52" s="30"/>
      <c r="O52" s="21">
        <f t="shared" si="10"/>
        <v>0</v>
      </c>
      <c r="P52" s="26"/>
      <c r="Q52" s="27">
        <v>4</v>
      </c>
      <c r="R52" s="21">
        <f t="shared" si="11"/>
        <v>0</v>
      </c>
    </row>
    <row r="53" spans="2:18" ht="11.25">
      <c r="B53" s="25"/>
      <c r="C53" s="28"/>
      <c r="D53" s="29"/>
      <c r="E53" s="30"/>
      <c r="F53" s="21">
        <f t="shared" si="8"/>
        <v>0</v>
      </c>
      <c r="G53" s="26"/>
      <c r="H53" s="27">
        <v>4</v>
      </c>
      <c r="I53" s="21">
        <f t="shared" si="9"/>
        <v>0</v>
      </c>
      <c r="J53" s="36"/>
      <c r="K53" s="25"/>
      <c r="L53" s="28"/>
      <c r="M53" s="29"/>
      <c r="N53" s="30"/>
      <c r="O53" s="21">
        <f t="shared" si="10"/>
        <v>0</v>
      </c>
      <c r="P53" s="26"/>
      <c r="Q53" s="27">
        <v>4</v>
      </c>
      <c r="R53" s="21">
        <f t="shared" si="11"/>
        <v>0</v>
      </c>
    </row>
    <row r="54" spans="2:18" ht="11.25">
      <c r="B54" s="25"/>
      <c r="C54" s="28"/>
      <c r="D54" s="29"/>
      <c r="E54" s="30"/>
      <c r="F54" s="21">
        <f t="shared" si="8"/>
        <v>0</v>
      </c>
      <c r="G54" s="26"/>
      <c r="H54" s="27">
        <v>4</v>
      </c>
      <c r="I54" s="21">
        <f t="shared" si="9"/>
        <v>0</v>
      </c>
      <c r="J54" s="36"/>
      <c r="K54" s="25"/>
      <c r="L54" s="28"/>
      <c r="M54" s="29"/>
      <c r="N54" s="30"/>
      <c r="O54" s="21">
        <f t="shared" si="10"/>
        <v>0</v>
      </c>
      <c r="P54" s="26"/>
      <c r="Q54" s="27">
        <v>4</v>
      </c>
      <c r="R54" s="21">
        <f t="shared" si="11"/>
        <v>0</v>
      </c>
    </row>
    <row r="55" spans="2:18" ht="11.25">
      <c r="B55" s="25"/>
      <c r="C55" s="28"/>
      <c r="D55" s="29"/>
      <c r="E55" s="30"/>
      <c r="F55" s="21">
        <f t="shared" si="8"/>
        <v>0</v>
      </c>
      <c r="G55" s="26"/>
      <c r="H55" s="27">
        <v>4</v>
      </c>
      <c r="I55" s="21">
        <f t="shared" si="9"/>
        <v>0</v>
      </c>
      <c r="J55" s="36"/>
      <c r="K55" s="25"/>
      <c r="L55" s="28"/>
      <c r="M55" s="29"/>
      <c r="N55" s="30"/>
      <c r="O55" s="21">
        <f t="shared" si="10"/>
        <v>0</v>
      </c>
      <c r="P55" s="26"/>
      <c r="Q55" s="27">
        <v>4</v>
      </c>
      <c r="R55" s="21">
        <f t="shared" si="11"/>
        <v>0</v>
      </c>
    </row>
    <row r="56" spans="2:18" ht="11.25">
      <c r="B56" s="25"/>
      <c r="C56" s="28"/>
      <c r="D56" s="29"/>
      <c r="E56" s="30"/>
      <c r="F56" s="21">
        <f t="shared" si="8"/>
        <v>0</v>
      </c>
      <c r="G56" s="26"/>
      <c r="H56" s="27">
        <v>4</v>
      </c>
      <c r="I56" s="21">
        <f t="shared" si="9"/>
        <v>0</v>
      </c>
      <c r="J56" s="36"/>
      <c r="K56" s="25"/>
      <c r="L56" s="28"/>
      <c r="M56" s="29"/>
      <c r="N56" s="30"/>
      <c r="O56" s="21">
        <f t="shared" si="10"/>
        <v>0</v>
      </c>
      <c r="P56" s="26"/>
      <c r="Q56" s="27">
        <v>4</v>
      </c>
      <c r="R56" s="21">
        <f t="shared" si="11"/>
        <v>0</v>
      </c>
    </row>
    <row r="57" spans="2:18" ht="11.25">
      <c r="B57" s="20" t="s">
        <v>12</v>
      </c>
      <c r="C57" s="23">
        <f>I57/H57</f>
        <v>1.1864406779661016</v>
      </c>
      <c r="D57" s="20" t="s">
        <v>11</v>
      </c>
      <c r="E57" s="23">
        <f>(I21+R21+I39+R39+I57)/(H21+Q21+H39+Q39+H57)</f>
        <v>1.6391752577319587</v>
      </c>
      <c r="F57" s="2"/>
      <c r="G57" s="2"/>
      <c r="H57" s="22">
        <f>SUM(H42:H56)</f>
        <v>59</v>
      </c>
      <c r="I57" s="22">
        <f>SUM(I42:I56)</f>
        <v>70</v>
      </c>
      <c r="J57" s="36"/>
      <c r="K57" s="20" t="s">
        <v>12</v>
      </c>
      <c r="L57" s="23">
        <f>R57/Q57</f>
        <v>1.1101694915254237</v>
      </c>
      <c r="M57" s="20" t="s">
        <v>11</v>
      </c>
      <c r="N57" s="23">
        <f>(I21+R21+I39+R39+I57+R57)/(H21+Q21+H39+Q39+H57+Q57)</f>
        <v>1.55</v>
      </c>
      <c r="O57" s="2"/>
      <c r="P57" s="2"/>
      <c r="Q57" s="22">
        <f>SUM(Q42:Q56)</f>
        <v>59</v>
      </c>
      <c r="R57" s="22">
        <f>SUM(R42:R56)</f>
        <v>65.5</v>
      </c>
    </row>
    <row r="58" spans="2:18" ht="11.25">
      <c r="B58" s="10"/>
      <c r="C58" s="10"/>
      <c r="D58" s="10"/>
      <c r="E58" s="10"/>
      <c r="F58" s="10"/>
      <c r="G58" s="10"/>
      <c r="H58" s="10"/>
      <c r="I58" s="10"/>
      <c r="J58" s="37"/>
      <c r="K58" s="10"/>
      <c r="L58" s="10"/>
      <c r="M58" s="10"/>
      <c r="N58" s="10"/>
      <c r="O58" s="10"/>
      <c r="P58" s="10"/>
      <c r="Q58" s="10"/>
      <c r="R58" s="10"/>
    </row>
    <row r="59" spans="2:28" ht="22.5">
      <c r="B59" s="34" t="s">
        <v>6</v>
      </c>
      <c r="C59" s="35"/>
      <c r="D59" s="35"/>
      <c r="E59" s="35"/>
      <c r="F59" s="31" t="s">
        <v>8</v>
      </c>
      <c r="G59" s="32"/>
      <c r="H59" s="2" t="s">
        <v>9</v>
      </c>
      <c r="I59" s="19" t="s">
        <v>10</v>
      </c>
      <c r="J59" s="36"/>
      <c r="K59" s="35" t="s">
        <v>7</v>
      </c>
      <c r="L59" s="35"/>
      <c r="M59" s="35"/>
      <c r="N59" s="35"/>
      <c r="O59" s="31" t="s">
        <v>8</v>
      </c>
      <c r="P59" s="32"/>
      <c r="Q59" s="2" t="s">
        <v>9</v>
      </c>
      <c r="R59" s="19" t="s">
        <v>10</v>
      </c>
      <c r="T59" s="5"/>
      <c r="U59" s="5"/>
      <c r="V59" s="5"/>
      <c r="W59" s="5"/>
      <c r="X59" s="5"/>
      <c r="Y59" s="5"/>
      <c r="Z59" s="5"/>
      <c r="AA59" s="5"/>
      <c r="AB59" s="5"/>
    </row>
    <row r="60" spans="2:28" ht="11.25">
      <c r="B60" s="25"/>
      <c r="C60" s="28"/>
      <c r="D60" s="29"/>
      <c r="E60" s="30"/>
      <c r="F60" s="21">
        <f>IF(G60="AA",4,IF(G60="BA",3.5,IF(G60="BB",3,IF(G60="CB",2.5,IF(G60="CC",2,IF(G60="DC",1.5,IF(G60="DD",1,IF(G60="FD",0.5,0))))))))</f>
        <v>2.5</v>
      </c>
      <c r="G60" s="26" t="s">
        <v>14</v>
      </c>
      <c r="H60" s="27">
        <v>3</v>
      </c>
      <c r="I60" s="21">
        <f>PRODUCT(F60,H60)</f>
        <v>7.5</v>
      </c>
      <c r="J60" s="36"/>
      <c r="K60" s="25"/>
      <c r="L60" s="28"/>
      <c r="M60" s="29"/>
      <c r="N60" s="30"/>
      <c r="O60" s="21">
        <f>IF(P60="AA",4,IF(P60="BA",3.5,IF(P60="BB",3,IF(P60="CB",2.5,IF(P60="CC",2,IF(P60="DC",1.5,IF(P60="DD",1,IF(P60="FD",0.5,0))))))))</f>
        <v>2.5</v>
      </c>
      <c r="P60" s="26" t="s">
        <v>14</v>
      </c>
      <c r="Q60" s="27">
        <v>3</v>
      </c>
      <c r="R60" s="21">
        <f>PRODUCT(O60,Q60)</f>
        <v>7.5</v>
      </c>
      <c r="T60" s="5"/>
      <c r="U60" s="5"/>
      <c r="V60" s="5"/>
      <c r="W60" s="5"/>
      <c r="X60" s="5"/>
      <c r="Y60" s="5"/>
      <c r="Z60" s="5"/>
      <c r="AA60" s="5"/>
      <c r="AB60" s="5"/>
    </row>
    <row r="61" spans="2:28" ht="11.25">
      <c r="B61" s="25"/>
      <c r="C61" s="28"/>
      <c r="D61" s="29"/>
      <c r="E61" s="30"/>
      <c r="F61" s="21">
        <f aca="true" t="shared" si="12" ref="F61:F74">IF(G61="AA",4,IF(G61="BA",3.5,IF(G61="BB",3,IF(G61="CB",2.5,IF(G61="CC",2,IF(G61="DC",1.5,IF(G61="DD",1,IF(G61="FD",0.5,0))))))))</f>
        <v>2.5</v>
      </c>
      <c r="G61" s="26" t="s">
        <v>14</v>
      </c>
      <c r="H61" s="27">
        <v>4</v>
      </c>
      <c r="I61" s="21">
        <f aca="true" t="shared" si="13" ref="I61:I74">PRODUCT(F61,H61)</f>
        <v>10</v>
      </c>
      <c r="J61" s="36"/>
      <c r="K61" s="25"/>
      <c r="L61" s="28"/>
      <c r="M61" s="29"/>
      <c r="N61" s="30"/>
      <c r="O61" s="21">
        <f aca="true" t="shared" si="14" ref="O61:O74">IF(P61="AA",4,IF(P61="BA",3.5,IF(P61="BB",3,IF(P61="CB",2.5,IF(P61="CC",2,IF(P61="DC",1.5,IF(P61="DD",1,IF(P61="FD",0.5,0))))))))</f>
        <v>2.5</v>
      </c>
      <c r="P61" s="26" t="s">
        <v>14</v>
      </c>
      <c r="Q61" s="27">
        <v>4</v>
      </c>
      <c r="R61" s="21">
        <f aca="true" t="shared" si="15" ref="R61:R74">PRODUCT(O61,Q61)</f>
        <v>10</v>
      </c>
      <c r="T61" s="5"/>
      <c r="U61" s="5"/>
      <c r="V61" s="5"/>
      <c r="W61" s="5"/>
      <c r="X61" s="5"/>
      <c r="Y61" s="5"/>
      <c r="Z61" s="5"/>
      <c r="AA61" s="5"/>
      <c r="AB61" s="5"/>
    </row>
    <row r="62" spans="2:28" ht="11.25">
      <c r="B62" s="25"/>
      <c r="C62" s="28"/>
      <c r="D62" s="29"/>
      <c r="E62" s="30"/>
      <c r="F62" s="21">
        <f t="shared" si="12"/>
        <v>2.5</v>
      </c>
      <c r="G62" s="26" t="s">
        <v>14</v>
      </c>
      <c r="H62" s="27">
        <v>4</v>
      </c>
      <c r="I62" s="21">
        <f t="shared" si="13"/>
        <v>10</v>
      </c>
      <c r="J62" s="36"/>
      <c r="K62" s="25"/>
      <c r="L62" s="28"/>
      <c r="M62" s="29"/>
      <c r="N62" s="30"/>
      <c r="O62" s="21">
        <f t="shared" si="14"/>
        <v>2.5</v>
      </c>
      <c r="P62" s="26" t="s">
        <v>14</v>
      </c>
      <c r="Q62" s="27">
        <v>4</v>
      </c>
      <c r="R62" s="21">
        <f t="shared" si="15"/>
        <v>10</v>
      </c>
      <c r="T62" s="5"/>
      <c r="U62" s="5"/>
      <c r="V62" s="5"/>
      <c r="W62" s="5"/>
      <c r="X62" s="5"/>
      <c r="Y62" s="5"/>
      <c r="Z62" s="5"/>
      <c r="AA62" s="5"/>
      <c r="AB62" s="5"/>
    </row>
    <row r="63" spans="2:18" ht="11.25">
      <c r="B63" s="25"/>
      <c r="C63" s="28"/>
      <c r="D63" s="29"/>
      <c r="E63" s="30"/>
      <c r="F63" s="21">
        <f t="shared" si="12"/>
        <v>2.5</v>
      </c>
      <c r="G63" s="26" t="s">
        <v>14</v>
      </c>
      <c r="H63" s="27">
        <v>4</v>
      </c>
      <c r="I63" s="21">
        <f t="shared" si="13"/>
        <v>10</v>
      </c>
      <c r="J63" s="36"/>
      <c r="K63" s="25"/>
      <c r="L63" s="28"/>
      <c r="M63" s="29"/>
      <c r="N63" s="30"/>
      <c r="O63" s="21">
        <f t="shared" si="14"/>
        <v>2.5</v>
      </c>
      <c r="P63" s="26" t="s">
        <v>14</v>
      </c>
      <c r="Q63" s="27">
        <v>4</v>
      </c>
      <c r="R63" s="21">
        <f t="shared" si="15"/>
        <v>10</v>
      </c>
    </row>
    <row r="64" spans="2:18" ht="11.25">
      <c r="B64" s="25"/>
      <c r="C64" s="28"/>
      <c r="D64" s="29"/>
      <c r="E64" s="30"/>
      <c r="F64" s="21">
        <f t="shared" si="12"/>
        <v>2.5</v>
      </c>
      <c r="G64" s="26" t="s">
        <v>14</v>
      </c>
      <c r="H64" s="27">
        <v>4</v>
      </c>
      <c r="I64" s="21">
        <f t="shared" si="13"/>
        <v>10</v>
      </c>
      <c r="J64" s="36"/>
      <c r="K64" s="25"/>
      <c r="L64" s="28"/>
      <c r="M64" s="29"/>
      <c r="N64" s="30"/>
      <c r="O64" s="21">
        <f t="shared" si="14"/>
        <v>2.5</v>
      </c>
      <c r="P64" s="26" t="s">
        <v>14</v>
      </c>
      <c r="Q64" s="27">
        <v>4</v>
      </c>
      <c r="R64" s="21">
        <f t="shared" si="15"/>
        <v>10</v>
      </c>
    </row>
    <row r="65" spans="2:28" ht="11.25">
      <c r="B65" s="25"/>
      <c r="C65" s="28"/>
      <c r="D65" s="29"/>
      <c r="E65" s="30"/>
      <c r="F65" s="21">
        <f t="shared" si="12"/>
        <v>4</v>
      </c>
      <c r="G65" s="26" t="s">
        <v>17</v>
      </c>
      <c r="H65" s="27">
        <v>4</v>
      </c>
      <c r="I65" s="21">
        <f t="shared" si="13"/>
        <v>16</v>
      </c>
      <c r="J65" s="36"/>
      <c r="K65" s="25"/>
      <c r="L65" s="28"/>
      <c r="M65" s="29"/>
      <c r="N65" s="30"/>
      <c r="O65" s="21">
        <f t="shared" si="14"/>
        <v>1</v>
      </c>
      <c r="P65" s="26" t="s">
        <v>25</v>
      </c>
      <c r="Q65" s="27">
        <v>4</v>
      </c>
      <c r="R65" s="21">
        <f t="shared" si="15"/>
        <v>4</v>
      </c>
      <c r="T65" s="5"/>
      <c r="U65" s="5"/>
      <c r="V65" s="5"/>
      <c r="W65" s="5"/>
      <c r="X65" s="5"/>
      <c r="Y65" s="5"/>
      <c r="Z65" s="5"/>
      <c r="AA65" s="5"/>
      <c r="AB65" s="5"/>
    </row>
    <row r="66" spans="2:28" ht="11.25">
      <c r="B66" s="25"/>
      <c r="C66" s="28"/>
      <c r="D66" s="29"/>
      <c r="E66" s="30"/>
      <c r="F66" s="21">
        <f t="shared" si="12"/>
        <v>1</v>
      </c>
      <c r="G66" s="26" t="s">
        <v>15</v>
      </c>
      <c r="H66" s="27">
        <v>4</v>
      </c>
      <c r="I66" s="21">
        <f t="shared" si="13"/>
        <v>4</v>
      </c>
      <c r="J66" s="36"/>
      <c r="K66" s="25"/>
      <c r="L66" s="28"/>
      <c r="M66" s="29"/>
      <c r="N66" s="30"/>
      <c r="O66" s="21">
        <f t="shared" si="14"/>
        <v>4</v>
      </c>
      <c r="P66" s="26" t="s">
        <v>13</v>
      </c>
      <c r="Q66" s="27">
        <v>4</v>
      </c>
      <c r="R66" s="21">
        <f t="shared" si="15"/>
        <v>16</v>
      </c>
      <c r="T66" s="5"/>
      <c r="U66" s="5"/>
      <c r="V66" s="5"/>
      <c r="W66" s="5"/>
      <c r="X66" s="5"/>
      <c r="Y66" s="5"/>
      <c r="Z66" s="5"/>
      <c r="AA66" s="5"/>
      <c r="AB66" s="5"/>
    </row>
    <row r="67" spans="2:18" ht="11.25">
      <c r="B67" s="25"/>
      <c r="C67" s="28"/>
      <c r="D67" s="29"/>
      <c r="E67" s="30"/>
      <c r="F67" s="21">
        <f t="shared" si="12"/>
        <v>0.5</v>
      </c>
      <c r="G67" s="26" t="s">
        <v>18</v>
      </c>
      <c r="H67" s="27">
        <v>4</v>
      </c>
      <c r="I67" s="21">
        <f t="shared" si="13"/>
        <v>2</v>
      </c>
      <c r="J67" s="36"/>
      <c r="K67" s="25"/>
      <c r="L67" s="28"/>
      <c r="M67" s="29"/>
      <c r="N67" s="30"/>
      <c r="O67" s="21">
        <f t="shared" si="14"/>
        <v>0</v>
      </c>
      <c r="P67" s="26"/>
      <c r="Q67" s="27">
        <v>4</v>
      </c>
      <c r="R67" s="21">
        <f t="shared" si="15"/>
        <v>0</v>
      </c>
    </row>
    <row r="68" spans="2:18" ht="11.25">
      <c r="B68" s="25"/>
      <c r="C68" s="28"/>
      <c r="D68" s="29"/>
      <c r="E68" s="30"/>
      <c r="F68" s="21">
        <f t="shared" si="12"/>
        <v>0</v>
      </c>
      <c r="G68" s="26"/>
      <c r="H68" s="27">
        <v>4</v>
      </c>
      <c r="I68" s="21">
        <f t="shared" si="13"/>
        <v>0</v>
      </c>
      <c r="J68" s="36"/>
      <c r="K68" s="25"/>
      <c r="L68" s="28"/>
      <c r="M68" s="29"/>
      <c r="N68" s="30"/>
      <c r="O68" s="21">
        <f t="shared" si="14"/>
        <v>0</v>
      </c>
      <c r="P68" s="26"/>
      <c r="Q68" s="27">
        <v>4</v>
      </c>
      <c r="R68" s="21">
        <f t="shared" si="15"/>
        <v>0</v>
      </c>
    </row>
    <row r="69" spans="2:18" ht="11.25">
      <c r="B69" s="25"/>
      <c r="C69" s="28"/>
      <c r="D69" s="29"/>
      <c r="E69" s="30"/>
      <c r="F69" s="21">
        <f t="shared" si="12"/>
        <v>0</v>
      </c>
      <c r="G69" s="26"/>
      <c r="H69" s="27">
        <v>4</v>
      </c>
      <c r="I69" s="21">
        <f t="shared" si="13"/>
        <v>0</v>
      </c>
      <c r="J69" s="36"/>
      <c r="K69" s="25"/>
      <c r="L69" s="28"/>
      <c r="M69" s="29"/>
      <c r="N69" s="30"/>
      <c r="O69" s="21">
        <f t="shared" si="14"/>
        <v>0</v>
      </c>
      <c r="P69" s="26"/>
      <c r="Q69" s="27">
        <v>4</v>
      </c>
      <c r="R69" s="21">
        <f t="shared" si="15"/>
        <v>0</v>
      </c>
    </row>
    <row r="70" spans="2:18" ht="11.25">
      <c r="B70" s="25"/>
      <c r="C70" s="28"/>
      <c r="D70" s="29"/>
      <c r="E70" s="30"/>
      <c r="F70" s="21">
        <f t="shared" si="12"/>
        <v>0</v>
      </c>
      <c r="G70" s="26"/>
      <c r="H70" s="27">
        <v>4</v>
      </c>
      <c r="I70" s="21">
        <f t="shared" si="13"/>
        <v>0</v>
      </c>
      <c r="J70" s="36"/>
      <c r="K70" s="25"/>
      <c r="L70" s="28"/>
      <c r="M70" s="29"/>
      <c r="N70" s="30"/>
      <c r="O70" s="21">
        <f t="shared" si="14"/>
        <v>0</v>
      </c>
      <c r="P70" s="26"/>
      <c r="Q70" s="27">
        <v>4</v>
      </c>
      <c r="R70" s="21">
        <f t="shared" si="15"/>
        <v>0</v>
      </c>
    </row>
    <row r="71" spans="2:18" ht="11.25">
      <c r="B71" s="25"/>
      <c r="C71" s="28"/>
      <c r="D71" s="29"/>
      <c r="E71" s="30"/>
      <c r="F71" s="21">
        <f t="shared" si="12"/>
        <v>0</v>
      </c>
      <c r="G71" s="26"/>
      <c r="H71" s="27">
        <v>4</v>
      </c>
      <c r="I71" s="21">
        <f t="shared" si="13"/>
        <v>0</v>
      </c>
      <c r="J71" s="36"/>
      <c r="K71" s="25"/>
      <c r="L71" s="28"/>
      <c r="M71" s="29"/>
      <c r="N71" s="30"/>
      <c r="O71" s="21">
        <f t="shared" si="14"/>
        <v>0</v>
      </c>
      <c r="P71" s="26"/>
      <c r="Q71" s="27">
        <v>4</v>
      </c>
      <c r="R71" s="21">
        <f t="shared" si="15"/>
        <v>0</v>
      </c>
    </row>
    <row r="72" spans="2:18" ht="11.25">
      <c r="B72" s="25"/>
      <c r="C72" s="28"/>
      <c r="D72" s="29"/>
      <c r="E72" s="30"/>
      <c r="F72" s="21">
        <f t="shared" si="12"/>
        <v>0</v>
      </c>
      <c r="G72" s="26"/>
      <c r="H72" s="27">
        <v>4</v>
      </c>
      <c r="I72" s="21">
        <f t="shared" si="13"/>
        <v>0</v>
      </c>
      <c r="J72" s="36"/>
      <c r="K72" s="25"/>
      <c r="L72" s="28"/>
      <c r="M72" s="29"/>
      <c r="N72" s="30"/>
      <c r="O72" s="21">
        <f t="shared" si="14"/>
        <v>0</v>
      </c>
      <c r="P72" s="26"/>
      <c r="Q72" s="27">
        <v>4</v>
      </c>
      <c r="R72" s="21">
        <f t="shared" si="15"/>
        <v>0</v>
      </c>
    </row>
    <row r="73" spans="2:18" ht="11.25">
      <c r="B73" s="25"/>
      <c r="C73" s="28"/>
      <c r="D73" s="29"/>
      <c r="E73" s="30"/>
      <c r="F73" s="21">
        <f t="shared" si="12"/>
        <v>0</v>
      </c>
      <c r="G73" s="26"/>
      <c r="H73" s="27">
        <v>4</v>
      </c>
      <c r="I73" s="21">
        <f t="shared" si="13"/>
        <v>0</v>
      </c>
      <c r="J73" s="36"/>
      <c r="K73" s="25"/>
      <c r="L73" s="28"/>
      <c r="M73" s="29"/>
      <c r="N73" s="30"/>
      <c r="O73" s="21">
        <f t="shared" si="14"/>
        <v>0</v>
      </c>
      <c r="P73" s="26"/>
      <c r="Q73" s="27">
        <v>4</v>
      </c>
      <c r="R73" s="21">
        <f t="shared" si="15"/>
        <v>0</v>
      </c>
    </row>
    <row r="74" spans="2:18" ht="11.25">
      <c r="B74" s="25"/>
      <c r="C74" s="28"/>
      <c r="D74" s="29"/>
      <c r="E74" s="30"/>
      <c r="F74" s="21">
        <f t="shared" si="12"/>
        <v>0</v>
      </c>
      <c r="G74" s="26"/>
      <c r="H74" s="27">
        <v>4</v>
      </c>
      <c r="I74" s="21">
        <f t="shared" si="13"/>
        <v>0</v>
      </c>
      <c r="J74" s="36"/>
      <c r="K74" s="25"/>
      <c r="L74" s="28"/>
      <c r="M74" s="29"/>
      <c r="N74" s="30"/>
      <c r="O74" s="21">
        <f t="shared" si="14"/>
        <v>0</v>
      </c>
      <c r="P74" s="26"/>
      <c r="Q74" s="27">
        <v>4</v>
      </c>
      <c r="R74" s="21">
        <f t="shared" si="15"/>
        <v>0</v>
      </c>
    </row>
    <row r="75" spans="2:18" ht="11.25">
      <c r="B75" s="20" t="s">
        <v>12</v>
      </c>
      <c r="C75" s="23">
        <f>I75/H75</f>
        <v>1.1779661016949152</v>
      </c>
      <c r="D75" s="20" t="s">
        <v>11</v>
      </c>
      <c r="E75" s="23">
        <f>(I21+R21+I39+R39+I57+R57+I75)/(H21+Q21+H39+Q39+H57+Q57+H75)</f>
        <v>1.4963325183374083</v>
      </c>
      <c r="F75" s="2"/>
      <c r="G75" s="2"/>
      <c r="H75" s="22">
        <f>SUM(H60:H74)</f>
        <v>59</v>
      </c>
      <c r="I75" s="22">
        <f>SUM(I60:I74)</f>
        <v>69.5</v>
      </c>
      <c r="J75" s="36"/>
      <c r="K75" s="20" t="s">
        <v>12</v>
      </c>
      <c r="L75" s="23">
        <f>R75/Q75</f>
        <v>1.1440677966101696</v>
      </c>
      <c r="M75" s="20" t="s">
        <v>11</v>
      </c>
      <c r="N75" s="23">
        <f>(I21+R21+I39+R39+I57+R57+I75+R75)/(H21+Q21+H39+Q39+H57+Q57+H75+Q75)</f>
        <v>1.4519230769230769</v>
      </c>
      <c r="O75" s="2"/>
      <c r="P75" s="2"/>
      <c r="Q75" s="22">
        <f>SUM(Q60:Q74)</f>
        <v>59</v>
      </c>
      <c r="R75" s="22">
        <f>SUM(R60:R74)</f>
        <v>67.5</v>
      </c>
    </row>
    <row r="76" spans="2:18" ht="11.25">
      <c r="B76" s="10"/>
      <c r="C76" s="10"/>
      <c r="D76" s="10"/>
      <c r="E76" s="10"/>
      <c r="F76" s="10"/>
      <c r="G76" s="10"/>
      <c r="H76" s="10"/>
      <c r="I76" s="10"/>
      <c r="J76" s="4"/>
      <c r="K76" s="10"/>
      <c r="L76" s="10"/>
      <c r="M76" s="10"/>
      <c r="N76" s="10"/>
      <c r="O76" s="10"/>
      <c r="P76" s="10"/>
      <c r="Q76" s="10"/>
      <c r="R76" s="10"/>
    </row>
    <row r="77" spans="2:18" ht="15" customHeight="1">
      <c r="B77" s="10"/>
      <c r="C77" s="10"/>
      <c r="D77" s="10"/>
      <c r="E77" s="10"/>
      <c r="F77" s="10"/>
      <c r="G77" s="10"/>
      <c r="H77" s="10"/>
      <c r="I77" s="10"/>
      <c r="J77" s="4"/>
      <c r="K77" s="38" t="s">
        <v>20</v>
      </c>
      <c r="L77" s="39"/>
      <c r="M77" s="39"/>
      <c r="N77" s="40"/>
      <c r="O77" s="41">
        <f>I21+R21+I39+R39+I57+R57+I75+R75</f>
        <v>679.5</v>
      </c>
      <c r="P77" s="42"/>
      <c r="Q77" s="42"/>
      <c r="R77" s="43"/>
    </row>
    <row r="78" spans="2:18" ht="11.25">
      <c r="B78" s="6"/>
      <c r="C78" s="6"/>
      <c r="D78" s="6"/>
      <c r="E78" s="4"/>
      <c r="F78" s="7"/>
      <c r="G78" s="7"/>
      <c r="H78" s="7"/>
      <c r="I78" s="7"/>
      <c r="J78" s="4"/>
      <c r="K78" s="38" t="s">
        <v>19</v>
      </c>
      <c r="L78" s="39"/>
      <c r="M78" s="39"/>
      <c r="N78" s="40"/>
      <c r="O78" s="41">
        <f>H21+Q21+H39+Q39+H57+Q57+H75+Q75</f>
        <v>468</v>
      </c>
      <c r="P78" s="42"/>
      <c r="Q78" s="42"/>
      <c r="R78" s="43"/>
    </row>
    <row r="79" spans="2:18" ht="11.25">
      <c r="B79" s="6"/>
      <c r="C79" s="6"/>
      <c r="D79" s="6"/>
      <c r="E79" s="4"/>
      <c r="F79" s="7"/>
      <c r="G79" s="7"/>
      <c r="H79" s="7"/>
      <c r="I79" s="7"/>
      <c r="J79" s="4"/>
      <c r="K79" s="38" t="s">
        <v>24</v>
      </c>
      <c r="L79" s="39"/>
      <c r="M79" s="39"/>
      <c r="N79" s="40"/>
      <c r="O79" s="41">
        <f>(I21+R21+I39+R39+I57+R57+I75+R75)/(H21+Q21+H39+Q39+H57+Q57+H75+Q75)</f>
        <v>1.4519230769230769</v>
      </c>
      <c r="P79" s="42"/>
      <c r="Q79" s="42"/>
      <c r="R79" s="43"/>
    </row>
    <row r="80" spans="2:18" ht="11.25">
      <c r="B80" s="6"/>
      <c r="C80" s="6"/>
      <c r="D80" s="6"/>
      <c r="E80" s="4"/>
      <c r="F80" s="7"/>
      <c r="G80" s="7"/>
      <c r="H80" s="7"/>
      <c r="I80" s="7"/>
      <c r="J80" s="4"/>
      <c r="K80" s="6"/>
      <c r="L80" s="6"/>
      <c r="M80" s="6"/>
      <c r="N80" s="4"/>
      <c r="O80" s="7"/>
      <c r="P80" s="7"/>
      <c r="Q80" s="7"/>
      <c r="R80" s="7"/>
    </row>
    <row r="81" spans="2:18" ht="11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1.2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11.25">
      <c r="B83" s="11"/>
      <c r="C83" s="11"/>
      <c r="D83" s="11"/>
      <c r="E83" s="9"/>
      <c r="F83" s="10"/>
      <c r="G83" s="10"/>
      <c r="H83" s="10"/>
      <c r="I83" s="10"/>
      <c r="J83" s="9"/>
      <c r="K83" s="11"/>
      <c r="L83" s="11"/>
      <c r="M83" s="11"/>
      <c r="N83" s="9"/>
      <c r="O83" s="10"/>
      <c r="P83" s="10"/>
      <c r="Q83" s="10"/>
      <c r="R83" s="10"/>
    </row>
    <row r="84" spans="2:18" ht="11.25">
      <c r="B84" s="11"/>
      <c r="C84" s="11"/>
      <c r="D84" s="11"/>
      <c r="E84" s="9"/>
      <c r="F84" s="10"/>
      <c r="G84" s="10"/>
      <c r="H84" s="10"/>
      <c r="I84" s="10"/>
      <c r="J84" s="9"/>
      <c r="K84" s="11"/>
      <c r="L84" s="11"/>
      <c r="M84" s="11"/>
      <c r="N84" s="9"/>
      <c r="O84" s="10"/>
      <c r="P84" s="10"/>
      <c r="Q84" s="10"/>
      <c r="R84" s="10"/>
    </row>
    <row r="85" spans="2:18" ht="11.25">
      <c r="B85" s="11"/>
      <c r="C85" s="11"/>
      <c r="D85" s="11"/>
      <c r="E85" s="9"/>
      <c r="F85" s="10"/>
      <c r="G85" s="10"/>
      <c r="H85" s="10"/>
      <c r="I85" s="10"/>
      <c r="J85" s="9"/>
      <c r="K85" s="11"/>
      <c r="L85" s="11"/>
      <c r="M85" s="11"/>
      <c r="N85" s="9"/>
      <c r="O85" s="10"/>
      <c r="P85" s="10"/>
      <c r="Q85" s="10"/>
      <c r="R85" s="10"/>
    </row>
    <row r="86" spans="2:18" ht="11.25">
      <c r="B86" s="11"/>
      <c r="C86" s="11"/>
      <c r="D86" s="11"/>
      <c r="E86" s="9"/>
      <c r="F86" s="10"/>
      <c r="G86" s="10"/>
      <c r="H86" s="10"/>
      <c r="I86" s="10"/>
      <c r="J86" s="9"/>
      <c r="K86" s="11"/>
      <c r="L86" s="11"/>
      <c r="M86" s="11"/>
      <c r="N86" s="9"/>
      <c r="O86" s="10"/>
      <c r="P86" s="10"/>
      <c r="Q86" s="10"/>
      <c r="R86" s="10"/>
    </row>
    <row r="87" spans="2:18" ht="11.25">
      <c r="B87" s="11"/>
      <c r="C87" s="11"/>
      <c r="D87" s="11"/>
      <c r="E87" s="9"/>
      <c r="F87" s="10"/>
      <c r="G87" s="10"/>
      <c r="H87" s="10"/>
      <c r="I87" s="10"/>
      <c r="J87" s="9"/>
      <c r="K87" s="11"/>
      <c r="L87" s="11"/>
      <c r="M87" s="11"/>
      <c r="N87" s="9"/>
      <c r="O87" s="10"/>
      <c r="P87" s="10"/>
      <c r="Q87" s="10"/>
      <c r="R87" s="10"/>
    </row>
    <row r="88" spans="2:18" ht="11.25">
      <c r="B88" s="11"/>
      <c r="C88" s="11"/>
      <c r="D88" s="11"/>
      <c r="E88" s="9"/>
      <c r="F88" s="10"/>
      <c r="G88" s="10"/>
      <c r="H88" s="10"/>
      <c r="I88" s="10"/>
      <c r="J88" s="9"/>
      <c r="K88" s="11"/>
      <c r="L88" s="11"/>
      <c r="M88" s="11"/>
      <c r="N88" s="9"/>
      <c r="O88" s="10"/>
      <c r="P88" s="10"/>
      <c r="Q88" s="10"/>
      <c r="R88" s="10"/>
    </row>
    <row r="89" spans="2:18" ht="11.25">
      <c r="B89" s="11"/>
      <c r="C89" s="11"/>
      <c r="D89" s="11"/>
      <c r="E89" s="9"/>
      <c r="F89" s="10"/>
      <c r="G89" s="10"/>
      <c r="H89" s="10"/>
      <c r="I89" s="10"/>
      <c r="J89" s="9"/>
      <c r="K89" s="11"/>
      <c r="L89" s="11"/>
      <c r="M89" s="11"/>
      <c r="N89" s="9"/>
      <c r="O89" s="10"/>
      <c r="P89" s="10"/>
      <c r="Q89" s="10"/>
      <c r="R89" s="10"/>
    </row>
    <row r="90" spans="2:18" ht="11.25">
      <c r="B90" s="11"/>
      <c r="C90" s="11"/>
      <c r="D90" s="11"/>
      <c r="E90" s="9"/>
      <c r="F90" s="10"/>
      <c r="G90" s="10"/>
      <c r="H90" s="10"/>
      <c r="I90" s="10"/>
      <c r="J90" s="9"/>
      <c r="K90" s="11"/>
      <c r="L90" s="11"/>
      <c r="M90" s="11"/>
      <c r="N90" s="9"/>
      <c r="O90" s="10"/>
      <c r="P90" s="10"/>
      <c r="Q90" s="10"/>
      <c r="R90" s="10"/>
    </row>
    <row r="91" spans="2:18" ht="11.25">
      <c r="B91" s="11"/>
      <c r="C91" s="11"/>
      <c r="D91" s="11"/>
      <c r="E91" s="9"/>
      <c r="F91" s="10"/>
      <c r="G91" s="10"/>
      <c r="H91" s="10"/>
      <c r="I91" s="10"/>
      <c r="J91" s="9"/>
      <c r="K91" s="11"/>
      <c r="L91" s="11"/>
      <c r="M91" s="11"/>
      <c r="N91" s="9"/>
      <c r="O91" s="10"/>
      <c r="P91" s="10"/>
      <c r="Q91" s="10"/>
      <c r="R91" s="10"/>
    </row>
    <row r="92" spans="2:18" ht="11.25">
      <c r="B92" s="17"/>
      <c r="C92" s="17"/>
      <c r="D92" s="17"/>
      <c r="E92" s="15"/>
      <c r="F92" s="16"/>
      <c r="G92" s="16"/>
      <c r="H92" s="16"/>
      <c r="I92" s="16"/>
      <c r="J92" s="15"/>
      <c r="K92" s="17"/>
      <c r="L92" s="17"/>
      <c r="M92" s="17"/>
      <c r="N92" s="15"/>
      <c r="O92" s="16"/>
      <c r="P92" s="16"/>
      <c r="Q92" s="16"/>
      <c r="R92" s="16"/>
    </row>
    <row r="93" spans="2:18" ht="11.25">
      <c r="B93" s="17"/>
      <c r="C93" s="17"/>
      <c r="D93" s="17"/>
      <c r="E93" s="15"/>
      <c r="F93" s="16"/>
      <c r="G93" s="16"/>
      <c r="H93" s="16"/>
      <c r="I93" s="16"/>
      <c r="J93" s="15"/>
      <c r="K93" s="17"/>
      <c r="L93" s="17"/>
      <c r="M93" s="17"/>
      <c r="N93" s="15"/>
      <c r="O93" s="16"/>
      <c r="P93" s="16"/>
      <c r="Q93" s="16"/>
      <c r="R93" s="16"/>
    </row>
    <row r="94" spans="2:18" ht="11.25">
      <c r="B94" s="17"/>
      <c r="C94" s="17"/>
      <c r="D94" s="17"/>
      <c r="E94" s="15"/>
      <c r="F94" s="16"/>
      <c r="G94" s="16"/>
      <c r="H94" s="16"/>
      <c r="I94" s="16"/>
      <c r="J94" s="15"/>
      <c r="K94" s="17"/>
      <c r="L94" s="17"/>
      <c r="M94" s="17"/>
      <c r="N94" s="15"/>
      <c r="O94" s="16"/>
      <c r="P94" s="16"/>
      <c r="Q94" s="16"/>
      <c r="R94" s="16"/>
    </row>
  </sheetData>
  <sheetProtection password="CC65" sheet="1"/>
  <mergeCells count="155">
    <mergeCell ref="B1:C1"/>
    <mergeCell ref="B2:C2"/>
    <mergeCell ref="B3:C3"/>
    <mergeCell ref="D1:I1"/>
    <mergeCell ref="D2:I2"/>
    <mergeCell ref="D3:I3"/>
    <mergeCell ref="K1:M1"/>
    <mergeCell ref="K2:M2"/>
    <mergeCell ref="K3:M3"/>
    <mergeCell ref="N1:R1"/>
    <mergeCell ref="N2:R2"/>
    <mergeCell ref="N3:R3"/>
    <mergeCell ref="O23:P23"/>
    <mergeCell ref="F41:G41"/>
    <mergeCell ref="O41:P41"/>
    <mergeCell ref="F59:G59"/>
    <mergeCell ref="O59:P59"/>
    <mergeCell ref="L73:N73"/>
    <mergeCell ref="L74:N74"/>
    <mergeCell ref="K77:N77"/>
    <mergeCell ref="K78:N78"/>
    <mergeCell ref="K79:N79"/>
    <mergeCell ref="O79:R79"/>
    <mergeCell ref="O78:R78"/>
    <mergeCell ref="O77:R77"/>
    <mergeCell ref="L67:N67"/>
    <mergeCell ref="L68:N68"/>
    <mergeCell ref="L69:N69"/>
    <mergeCell ref="L70:N70"/>
    <mergeCell ref="L71:N71"/>
    <mergeCell ref="L72:N72"/>
    <mergeCell ref="C72:E72"/>
    <mergeCell ref="C73:E73"/>
    <mergeCell ref="C74:E74"/>
    <mergeCell ref="L60:N60"/>
    <mergeCell ref="L61:N61"/>
    <mergeCell ref="L62:N62"/>
    <mergeCell ref="L63:N63"/>
    <mergeCell ref="L64:N64"/>
    <mergeCell ref="L65:N65"/>
    <mergeCell ref="L66:N66"/>
    <mergeCell ref="C66:E66"/>
    <mergeCell ref="C67:E67"/>
    <mergeCell ref="C68:E68"/>
    <mergeCell ref="C69:E69"/>
    <mergeCell ref="C70:E70"/>
    <mergeCell ref="C71:E71"/>
    <mergeCell ref="L53:N53"/>
    <mergeCell ref="L54:N54"/>
    <mergeCell ref="L55:N55"/>
    <mergeCell ref="L56:N56"/>
    <mergeCell ref="C60:E60"/>
    <mergeCell ref="C61:E61"/>
    <mergeCell ref="L47:N47"/>
    <mergeCell ref="L48:N48"/>
    <mergeCell ref="L49:N49"/>
    <mergeCell ref="L50:N50"/>
    <mergeCell ref="L51:N51"/>
    <mergeCell ref="L52:N52"/>
    <mergeCell ref="C52:E52"/>
    <mergeCell ref="C53:E53"/>
    <mergeCell ref="C54:E54"/>
    <mergeCell ref="C55:E55"/>
    <mergeCell ref="C56:E56"/>
    <mergeCell ref="L42:N42"/>
    <mergeCell ref="L43:N43"/>
    <mergeCell ref="L44:N44"/>
    <mergeCell ref="L45:N45"/>
    <mergeCell ref="L46:N46"/>
    <mergeCell ref="C46:E46"/>
    <mergeCell ref="C47:E47"/>
    <mergeCell ref="C48:E48"/>
    <mergeCell ref="C49:E49"/>
    <mergeCell ref="C50:E50"/>
    <mergeCell ref="C51:E51"/>
    <mergeCell ref="L36:N36"/>
    <mergeCell ref="L37:N37"/>
    <mergeCell ref="L38:N38"/>
    <mergeCell ref="C42:E42"/>
    <mergeCell ref="C43:E43"/>
    <mergeCell ref="C44:E44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62:E62"/>
    <mergeCell ref="C63:E63"/>
    <mergeCell ref="C64:E64"/>
    <mergeCell ref="C36:E36"/>
    <mergeCell ref="C37:E37"/>
    <mergeCell ref="C38:E38"/>
    <mergeCell ref="C45:E45"/>
    <mergeCell ref="C65:E65"/>
    <mergeCell ref="B23:E23"/>
    <mergeCell ref="K23:N23"/>
    <mergeCell ref="F5:G5"/>
    <mergeCell ref="C11:E11"/>
    <mergeCell ref="C12:E12"/>
    <mergeCell ref="C33:E33"/>
    <mergeCell ref="C34:E34"/>
    <mergeCell ref="C35:E35"/>
    <mergeCell ref="F23:G23"/>
    <mergeCell ref="B41:E41"/>
    <mergeCell ref="K41:N41"/>
    <mergeCell ref="B59:E59"/>
    <mergeCell ref="K59:N59"/>
    <mergeCell ref="J5:J75"/>
    <mergeCell ref="K5:N5"/>
    <mergeCell ref="C13:E13"/>
    <mergeCell ref="C14:E14"/>
    <mergeCell ref="C15:E15"/>
    <mergeCell ref="O5:P5"/>
    <mergeCell ref="C6:E6"/>
    <mergeCell ref="C7:E7"/>
    <mergeCell ref="C8:E8"/>
    <mergeCell ref="C9:E9"/>
    <mergeCell ref="C10:E10"/>
    <mergeCell ref="B5:E5"/>
    <mergeCell ref="C16:E16"/>
    <mergeCell ref="C17:E17"/>
    <mergeCell ref="C18:E18"/>
    <mergeCell ref="C19:E19"/>
    <mergeCell ref="C20:E20"/>
    <mergeCell ref="L6:N6"/>
    <mergeCell ref="L7:N7"/>
    <mergeCell ref="L8:N8"/>
    <mergeCell ref="L9:N9"/>
    <mergeCell ref="L10:N10"/>
    <mergeCell ref="L11:N11"/>
    <mergeCell ref="L12:N12"/>
    <mergeCell ref="L13:N13"/>
    <mergeCell ref="L20:N20"/>
    <mergeCell ref="L14:N14"/>
    <mergeCell ref="L15:N15"/>
    <mergeCell ref="L16:N16"/>
    <mergeCell ref="L17:N17"/>
    <mergeCell ref="L18:N18"/>
    <mergeCell ref="L19:N19"/>
  </mergeCell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C8" sqref="C8"/>
    </sheetView>
  </sheetViews>
  <sheetFormatPr defaultColWidth="9.140625" defaultRowHeight="15"/>
  <cols>
    <col min="3" max="3" width="14.140625" style="0" customWidth="1"/>
    <col min="5" max="5" width="11.00390625" style="0" bestFit="1" customWidth="1"/>
  </cols>
  <sheetData>
    <row r="1" ht="15.75" thickBot="1"/>
    <row r="2" spans="2:5" ht="15.75" thickBot="1">
      <c r="B2" s="70" t="s">
        <v>26</v>
      </c>
      <c r="C2" s="71"/>
      <c r="D2" s="71"/>
      <c r="E2" s="72"/>
    </row>
    <row r="3" spans="2:5" ht="30.75" thickBot="1">
      <c r="B3" s="67" t="s">
        <v>27</v>
      </c>
      <c r="C3" s="68" t="s">
        <v>28</v>
      </c>
      <c r="D3" s="69" t="s">
        <v>29</v>
      </c>
      <c r="E3" s="47" t="s">
        <v>30</v>
      </c>
    </row>
    <row r="4" spans="2:5" ht="15.75" thickBot="1">
      <c r="B4" s="63" t="s">
        <v>31</v>
      </c>
      <c r="C4" s="64" t="s">
        <v>17</v>
      </c>
      <c r="D4" s="65" t="s">
        <v>32</v>
      </c>
      <c r="E4" s="66" t="s">
        <v>33</v>
      </c>
    </row>
    <row r="5" spans="2:5" ht="15">
      <c r="B5" s="48" t="s">
        <v>34</v>
      </c>
      <c r="C5" s="49" t="s">
        <v>35</v>
      </c>
      <c r="D5" s="50" t="s">
        <v>70</v>
      </c>
      <c r="E5" s="51" t="s">
        <v>36</v>
      </c>
    </row>
    <row r="6" spans="2:5" ht="15.75" thickBot="1">
      <c r="B6" s="52" t="s">
        <v>37</v>
      </c>
      <c r="C6" s="53" t="s">
        <v>38</v>
      </c>
      <c r="D6" s="54" t="s">
        <v>39</v>
      </c>
      <c r="E6" s="55"/>
    </row>
    <row r="7" spans="2:5" ht="15">
      <c r="B7" s="48" t="s">
        <v>40</v>
      </c>
      <c r="C7" s="49" t="s">
        <v>14</v>
      </c>
      <c r="D7" s="56" t="s">
        <v>75</v>
      </c>
      <c r="E7" s="51" t="s">
        <v>41</v>
      </c>
    </row>
    <row r="8" spans="2:5" ht="15.75" thickBot="1">
      <c r="B8" s="52" t="s">
        <v>42</v>
      </c>
      <c r="C8" s="53" t="s">
        <v>43</v>
      </c>
      <c r="D8" s="54" t="s">
        <v>44</v>
      </c>
      <c r="E8" s="55"/>
    </row>
    <row r="9" spans="2:5" ht="15.75" thickBot="1">
      <c r="B9" s="57" t="s">
        <v>45</v>
      </c>
      <c r="C9" s="58" t="s">
        <v>46</v>
      </c>
      <c r="D9" s="59" t="s">
        <v>74</v>
      </c>
      <c r="E9" s="47" t="s">
        <v>47</v>
      </c>
    </row>
    <row r="10" spans="2:5" ht="15.75" thickBot="1">
      <c r="B10" s="44" t="s">
        <v>48</v>
      </c>
      <c r="C10" s="45" t="s">
        <v>15</v>
      </c>
      <c r="D10" s="46" t="s">
        <v>49</v>
      </c>
      <c r="E10" s="60" t="s">
        <v>50</v>
      </c>
    </row>
    <row r="11" spans="2:5" ht="15.75" thickBot="1">
      <c r="B11" s="44" t="s">
        <v>51</v>
      </c>
      <c r="C11" s="45" t="s">
        <v>18</v>
      </c>
      <c r="D11" s="46" t="s">
        <v>52</v>
      </c>
      <c r="E11" s="60" t="s">
        <v>53</v>
      </c>
    </row>
    <row r="12" spans="2:5" ht="15.75" thickBot="1">
      <c r="B12" s="44" t="s">
        <v>54</v>
      </c>
      <c r="C12" s="45" t="s">
        <v>55</v>
      </c>
      <c r="D12" s="46" t="s">
        <v>56</v>
      </c>
      <c r="E12" s="60" t="s">
        <v>57</v>
      </c>
    </row>
    <row r="13" spans="2:5" ht="15.75" thickBot="1">
      <c r="B13" s="44" t="s">
        <v>58</v>
      </c>
      <c r="C13" s="45" t="s">
        <v>59</v>
      </c>
      <c r="D13" s="46" t="s">
        <v>60</v>
      </c>
      <c r="E13" s="60" t="s">
        <v>61</v>
      </c>
    </row>
    <row r="14" spans="2:5" ht="15.75" thickBot="1">
      <c r="B14" s="44" t="s">
        <v>62</v>
      </c>
      <c r="C14" s="45" t="s">
        <v>63</v>
      </c>
      <c r="D14" s="46" t="s">
        <v>60</v>
      </c>
      <c r="E14" s="60" t="s">
        <v>64</v>
      </c>
    </row>
    <row r="15" spans="2:5" ht="15">
      <c r="B15" s="48" t="s">
        <v>65</v>
      </c>
      <c r="C15" s="49" t="s">
        <v>66</v>
      </c>
      <c r="D15" s="50" t="s">
        <v>67</v>
      </c>
      <c r="E15" s="61" t="s">
        <v>69</v>
      </c>
    </row>
    <row r="16" spans="2:5" ht="15.75" thickBot="1">
      <c r="B16" s="52"/>
      <c r="C16" s="53"/>
      <c r="D16" s="53" t="s">
        <v>68</v>
      </c>
      <c r="E16" s="62"/>
    </row>
  </sheetData>
  <sheetProtection/>
  <mergeCells count="3">
    <mergeCell ref="E5:E6"/>
    <mergeCell ref="E7:E8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FEFOGRENCİ</dc:creator>
  <cp:keywords/>
  <dc:description/>
  <cp:lastModifiedBy>bysari</cp:lastModifiedBy>
  <cp:lastPrinted>2014-04-24T11:20:30Z</cp:lastPrinted>
  <dcterms:created xsi:type="dcterms:W3CDTF">2013-06-03T06:01:15Z</dcterms:created>
  <dcterms:modified xsi:type="dcterms:W3CDTF">2014-04-25T08:25:52Z</dcterms:modified>
  <cp:category/>
  <cp:version/>
  <cp:contentType/>
  <cp:contentStatus/>
</cp:coreProperties>
</file>