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hidayet\Desktop\"/>
    </mc:Choice>
  </mc:AlternateContent>
  <xr:revisionPtr revIDLastSave="0" documentId="8_{8FE4F6D3-7D3F-4C68-AE08-1A6C73A7677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2026 DGS Sonuçları" sheetId="1" r:id="rId1"/>
    <sheet name="Fakülte Özeti" sheetId="2" r:id="rId2"/>
  </sheets>
  <definedNames>
    <definedName name="_xlnm._FilterDatabase" localSheetId="0" hidden="1">'2026 DGS Sonuçları'!$A$5:$K$71</definedName>
    <definedName name="_xlnm.Print_Titles" localSheetId="0">'2026 DGS Sonuçları'!$5:$5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6" i="2" l="1"/>
  <c r="E36" i="2"/>
  <c r="D36" i="2"/>
  <c r="F35" i="2"/>
  <c r="E35" i="2"/>
  <c r="D35" i="2"/>
  <c r="F34" i="2"/>
  <c r="E34" i="2"/>
  <c r="D34" i="2"/>
  <c r="F33" i="2"/>
  <c r="E33" i="2"/>
  <c r="D33" i="2"/>
  <c r="F32" i="2"/>
  <c r="E32" i="2"/>
  <c r="D32" i="2"/>
  <c r="F31" i="2"/>
  <c r="E31" i="2"/>
  <c r="D31" i="2"/>
  <c r="F30" i="2"/>
  <c r="E30" i="2"/>
  <c r="D30" i="2"/>
  <c r="F29" i="2"/>
  <c r="E29" i="2"/>
  <c r="D29" i="2"/>
  <c r="F28" i="2"/>
  <c r="F37" i="2" s="1"/>
  <c r="E28" i="2"/>
  <c r="D28" i="2"/>
  <c r="E22" i="2"/>
  <c r="D22" i="2"/>
  <c r="C22" i="2"/>
  <c r="F22" i="2" s="1"/>
  <c r="B22" i="2"/>
  <c r="E21" i="2"/>
  <c r="D21" i="2"/>
  <c r="C21" i="2"/>
  <c r="F21" i="2" s="1"/>
  <c r="B21" i="2"/>
  <c r="E20" i="2"/>
  <c r="D20" i="2"/>
  <c r="C20" i="2"/>
  <c r="B20" i="2"/>
  <c r="E19" i="2"/>
  <c r="D19" i="2"/>
  <c r="C19" i="2"/>
  <c r="B19" i="2"/>
  <c r="E18" i="2"/>
  <c r="D18" i="2"/>
  <c r="C18" i="2"/>
  <c r="B18" i="2"/>
  <c r="F17" i="2"/>
  <c r="E17" i="2"/>
  <c r="D17" i="2"/>
  <c r="C17" i="2"/>
  <c r="B17" i="2"/>
  <c r="E16" i="2"/>
  <c r="D16" i="2"/>
  <c r="C16" i="2"/>
  <c r="B16" i="2"/>
  <c r="E15" i="2"/>
  <c r="D15" i="2"/>
  <c r="C15" i="2"/>
  <c r="B15" i="2"/>
  <c r="E14" i="2"/>
  <c r="D14" i="2"/>
  <c r="C14" i="2"/>
  <c r="F14" i="2" s="1"/>
  <c r="B14" i="2"/>
  <c r="E13" i="2"/>
  <c r="D13" i="2"/>
  <c r="C13" i="2"/>
  <c r="F13" i="2" s="1"/>
  <c r="B13" i="2"/>
  <c r="E12" i="2"/>
  <c r="D12" i="2"/>
  <c r="C12" i="2"/>
  <c r="B12" i="2"/>
  <c r="E11" i="2"/>
  <c r="D11" i="2"/>
  <c r="C11" i="2"/>
  <c r="B11" i="2"/>
  <c r="E10" i="2"/>
  <c r="D10" i="2"/>
  <c r="C10" i="2"/>
  <c r="F10" i="2" s="1"/>
  <c r="B10" i="2"/>
  <c r="F9" i="2"/>
  <c r="E9" i="2"/>
  <c r="D9" i="2"/>
  <c r="C9" i="2"/>
  <c r="B9" i="2"/>
  <c r="E8" i="2"/>
  <c r="D8" i="2"/>
  <c r="C8" i="2"/>
  <c r="B8" i="2"/>
  <c r="E7" i="2"/>
  <c r="D7" i="2"/>
  <c r="C7" i="2"/>
  <c r="F7" i="2" s="1"/>
  <c r="B7" i="2"/>
  <c r="F6" i="2"/>
  <c r="E6" i="2"/>
  <c r="D6" i="2"/>
  <c r="C6" i="2"/>
  <c r="B6" i="2"/>
  <c r="E5" i="2"/>
  <c r="D5" i="2"/>
  <c r="C5" i="2"/>
  <c r="B5" i="2"/>
  <c r="E4" i="2"/>
  <c r="D4" i="2"/>
  <c r="F4" i="2" s="1"/>
  <c r="C4" i="2"/>
  <c r="B4" i="2"/>
  <c r="K72" i="1"/>
  <c r="J72" i="1"/>
  <c r="I72" i="1"/>
  <c r="H72" i="1"/>
  <c r="G72" i="1"/>
  <c r="F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F5" i="2" l="1"/>
  <c r="F12" i="2"/>
  <c r="F16" i="2"/>
  <c r="F18" i="2"/>
  <c r="F20" i="2"/>
  <c r="B23" i="2"/>
  <c r="C23" i="2"/>
  <c r="F11" i="2"/>
  <c r="F15" i="2"/>
  <c r="E23" i="2"/>
  <c r="F8" i="2"/>
  <c r="F19" i="2"/>
  <c r="D23" i="2"/>
  <c r="F23" i="2" l="1"/>
</calcChain>
</file>

<file path=xl/sharedStrings.xml><?xml version="1.0" encoding="utf-8"?>
<sst xmlns="http://schemas.openxmlformats.org/spreadsheetml/2006/main" count="339" uniqueCount="170">
  <si>
    <t>ÇANAKKALE ONSEKİZ MART ÜNİVERSİTESİ — 2026-DGS YERLEŞTİRME SONUÇLARI</t>
  </si>
  <si>
    <t>Sıra No</t>
  </si>
  <si>
    <t>Program Kodu</t>
  </si>
  <si>
    <t>Fakülte / Yüksekokul</t>
  </si>
  <si>
    <t>Program Adı</t>
  </si>
  <si>
    <t>Puan Türü</t>
  </si>
  <si>
    <t>Kontenjan</t>
  </si>
  <si>
    <t>Yerleşen</t>
  </si>
  <si>
    <t>Boş Kontenjan</t>
  </si>
  <si>
    <t>Doluluk</t>
  </si>
  <si>
    <t>En Küçük Puan</t>
  </si>
  <si>
    <t>En Büyük Puan</t>
  </si>
  <si>
    <t>102710439</t>
  </si>
  <si>
    <t>BİGA İKTİSADİ VE İDARİ BİLİMLER FAKÜLTESİ</t>
  </si>
  <si>
    <t>Çalışma Ekonomisi ve Endüstri İlişkileri</t>
  </si>
  <si>
    <t>EA</t>
  </si>
  <si>
    <t>102710509</t>
  </si>
  <si>
    <t>Ekonometri</t>
  </si>
  <si>
    <t>102710448</t>
  </si>
  <si>
    <t>İktisat</t>
  </si>
  <si>
    <t>102710457</t>
  </si>
  <si>
    <t>İşletme</t>
  </si>
  <si>
    <t>102710466</t>
  </si>
  <si>
    <t>Kamu Yönetimi</t>
  </si>
  <si>
    <t>102710475</t>
  </si>
  <si>
    <t>Maliye</t>
  </si>
  <si>
    <t>102790315</t>
  </si>
  <si>
    <t>Uluslararası İlişkiler</t>
  </si>
  <si>
    <t>102790242</t>
  </si>
  <si>
    <t>BİGA UYGULAMALI BİLİMLER FAKÜLTESİ</t>
  </si>
  <si>
    <t>Finans ve Bankacılık</t>
  </si>
  <si>
    <t>102790184</t>
  </si>
  <si>
    <t>Uluslararası Ticaret ve Lojistik</t>
  </si>
  <si>
    <t>102790235</t>
  </si>
  <si>
    <t>ÇANAKKALE UYGULAMALI BİLİMLER FAKÜLTESİ</t>
  </si>
  <si>
    <t>Enerji Yönetimi</t>
  </si>
  <si>
    <t>102710942</t>
  </si>
  <si>
    <t>Gıda Teknolojisi</t>
  </si>
  <si>
    <t>SAY</t>
  </si>
  <si>
    <t>102790177</t>
  </si>
  <si>
    <t>Sağlık Yönetimi</t>
  </si>
  <si>
    <t>102710872</t>
  </si>
  <si>
    <t>ÇAN UYGULAMALI BİLİMLER FAKÜLTESİ</t>
  </si>
  <si>
    <t>İş Sağlığı ve Güvenliği</t>
  </si>
  <si>
    <t>102710951</t>
  </si>
  <si>
    <t>Uluslararası Ticaret ve İşletmecilik</t>
  </si>
  <si>
    <t>102710493</t>
  </si>
  <si>
    <t>DENİZ BİLİMLERİ VE TEKNOLOJİSİ FAKÜLTESİ</t>
  </si>
  <si>
    <t>Su Ürünleri Mühendisliği</t>
  </si>
  <si>
    <t>102710069</t>
  </si>
  <si>
    <t>EĞİTİM FAKÜLTESİ</t>
  </si>
  <si>
    <t>Okul Öncesi Öğretmenliği</t>
  </si>
  <si>
    <t>SÖZ</t>
  </si>
  <si>
    <t>102790236</t>
  </si>
  <si>
    <t>Özel Eğitim Öğretmenliği</t>
  </si>
  <si>
    <t>102710148</t>
  </si>
  <si>
    <t>FEN FAKÜLTESİ</t>
  </si>
  <si>
    <t>Biyoloji</t>
  </si>
  <si>
    <t>102710166</t>
  </si>
  <si>
    <t>Fizik</t>
  </si>
  <si>
    <t>102790246</t>
  </si>
  <si>
    <t>İstatistik</t>
  </si>
  <si>
    <t>102710184</t>
  </si>
  <si>
    <t>Kimya</t>
  </si>
  <si>
    <t>102710703</t>
  </si>
  <si>
    <t>Moleküler Biyoloji ve Genetik (İngilizce)</t>
  </si>
  <si>
    <t>102790164</t>
  </si>
  <si>
    <t>GÜZEL SANATLAR FAKÜLTESİ</t>
  </si>
  <si>
    <t>Geleneksel Türk Sanatları</t>
  </si>
  <si>
    <t>102790058</t>
  </si>
  <si>
    <t>Grafik Tasarımı</t>
  </si>
  <si>
    <t>102790238</t>
  </si>
  <si>
    <t>Oyunculuk</t>
  </si>
  <si>
    <t>102790155</t>
  </si>
  <si>
    <t>Seramik ve Cam</t>
  </si>
  <si>
    <t>102790241</t>
  </si>
  <si>
    <t>Tekstil ve Moda Tasarımı</t>
  </si>
  <si>
    <t>102710669</t>
  </si>
  <si>
    <t>İLAHİYAT FAKÜLTESİ</t>
  </si>
  <si>
    <t>İlahiyat</t>
  </si>
  <si>
    <t>102710906</t>
  </si>
  <si>
    <t>İLETİŞİM FAKÜLTESİ</t>
  </si>
  <si>
    <t>Gazetecilik</t>
  </si>
  <si>
    <t>102710245</t>
  </si>
  <si>
    <t>Radyo, Televizyon ve Sinema</t>
  </si>
  <si>
    <t>102790490</t>
  </si>
  <si>
    <t>Yeni Medya ve İletişim</t>
  </si>
  <si>
    <t>102710139</t>
  </si>
  <si>
    <t>İNSAN VE TOPLUM BİLİMLERİ FAKÜLTESİ</t>
  </si>
  <si>
    <t>Arkeoloji</t>
  </si>
  <si>
    <t>102710209</t>
  </si>
  <si>
    <t>Sanat Tarihi</t>
  </si>
  <si>
    <t>102710218</t>
  </si>
  <si>
    <t>Sosyoloji</t>
  </si>
  <si>
    <t>102710333</t>
  </si>
  <si>
    <t>MİMARLIK VE TASARIM FAKÜLTESİ</t>
  </si>
  <si>
    <t>Peyzaj Mimarlığı</t>
  </si>
  <si>
    <t>102790187</t>
  </si>
  <si>
    <t>Şehir ve Bölge Planlama</t>
  </si>
  <si>
    <t>102710263</t>
  </si>
  <si>
    <t>MÜHENDİSLİK FAKÜLTESİ</t>
  </si>
  <si>
    <t>Bilgisayar Mühendisliği</t>
  </si>
  <si>
    <t>102790188</t>
  </si>
  <si>
    <t>Biyomühendislik</t>
  </si>
  <si>
    <t>102710678</t>
  </si>
  <si>
    <t>Çevre Mühendisliği (İngilizce)</t>
  </si>
  <si>
    <t>102790497</t>
  </si>
  <si>
    <t>Elektrik-Elektronik Mühendisliği</t>
  </si>
  <si>
    <t>102710281</t>
  </si>
  <si>
    <t>Gıda Mühendisliği</t>
  </si>
  <si>
    <t>102710969</t>
  </si>
  <si>
    <t>Harita Mühendisliği</t>
  </si>
  <si>
    <t>102710881</t>
  </si>
  <si>
    <t>İnşaat Mühendisliği</t>
  </si>
  <si>
    <t>102790219</t>
  </si>
  <si>
    <t>Kimya Mühendisliği</t>
  </si>
  <si>
    <t>102710387</t>
  </si>
  <si>
    <t>SAĞLIK BİLİMLERİ FAKÜLTESİ</t>
  </si>
  <si>
    <t>Acil Yardım ve Afet Yönetimi</t>
  </si>
  <si>
    <t>102710396</t>
  </si>
  <si>
    <t>Ebelik</t>
  </si>
  <si>
    <t>102710403</t>
  </si>
  <si>
    <t>Hemşirelik</t>
  </si>
  <si>
    <t>102790329</t>
  </si>
  <si>
    <t>SİYASAL BİLGİLER FAKÜLTESİ</t>
  </si>
  <si>
    <t>İktisat (İngilizce)</t>
  </si>
  <si>
    <t>102790343</t>
  </si>
  <si>
    <t>İşletme (İngilizce)</t>
  </si>
  <si>
    <t>102710748</t>
  </si>
  <si>
    <t>Siyaset Bilimi ve Kamu Yönetimi</t>
  </si>
  <si>
    <t>102790175</t>
  </si>
  <si>
    <t>Uluslararası İlişkiler (İngilizce)</t>
  </si>
  <si>
    <t>102790210</t>
  </si>
  <si>
    <t>SPOR BİLİMLERİ FAKÜLTESİ</t>
  </si>
  <si>
    <t>Rekreasyon</t>
  </si>
  <si>
    <t>102790128</t>
  </si>
  <si>
    <t>Spor Yöneticiliği</t>
  </si>
  <si>
    <t>102790178</t>
  </si>
  <si>
    <t>TURİZM FAKÜLTESİ</t>
  </si>
  <si>
    <t>Gastronomi ve Mutfak Sanatları</t>
  </si>
  <si>
    <t>102710739</t>
  </si>
  <si>
    <t>Seyahat İşletmeciliği ve Turizm Rehberliği</t>
  </si>
  <si>
    <t>102790244</t>
  </si>
  <si>
    <t>Turizm İşletmeciliği</t>
  </si>
  <si>
    <t>102710527</t>
  </si>
  <si>
    <t>ZİRAAT FAKÜLTESİ</t>
  </si>
  <si>
    <t>Bahçe Bitkileri</t>
  </si>
  <si>
    <t>102710536</t>
  </si>
  <si>
    <t>Bitki Koruma</t>
  </si>
  <si>
    <t>102710633</t>
  </si>
  <si>
    <t>Tarımsal Biyoteknoloji</t>
  </si>
  <si>
    <t>102790245</t>
  </si>
  <si>
    <t>Tarımsal Yapılar ve Sulama</t>
  </si>
  <si>
    <t>102710545</t>
  </si>
  <si>
    <t>Tarım Ekonomisi</t>
  </si>
  <si>
    <t>102710845</t>
  </si>
  <si>
    <t>Tarım Makineleri ve Teknolojileri Mühendisliği</t>
  </si>
  <si>
    <t>102710563</t>
  </si>
  <si>
    <t>Tarla Bitkileri</t>
  </si>
  <si>
    <t>102710572</t>
  </si>
  <si>
    <t>Toprak Bilimi ve Bitki Besleme</t>
  </si>
  <si>
    <t>102710581</t>
  </si>
  <si>
    <t>Zootekni</t>
  </si>
  <si>
    <t>102710624</t>
  </si>
  <si>
    <t>TOPLAM</t>
  </si>
  <si>
    <t>FAKÜLTE / YÜKSEKOKUL BAZINDA ÖZET</t>
  </si>
  <si>
    <t>Program Sayısı</t>
  </si>
  <si>
    <t>BOŞ KONTENJANI BULUNAN PROGRAMLAR</t>
  </si>
  <si>
    <t>TOPLAM BOŞ KONTENJAN</t>
  </si>
  <si>
    <t>GÖKÇEADA UYGULAMALI BİLİMLER YÜKSEKOKULU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</si>
</sst>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0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i/>
      <sz val="9"/>
      <color rgb="FF555555"/>
      <name val="Arial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0"/>
      <color rgb="FFC00000"/>
      <name val="Arial"/>
      <charset val="1"/>
    </font>
    <font>
      <b/>
      <sz val="10"/>
      <color rgb="FF08414E"/>
      <name val="Arial"/>
      <charset val="1"/>
    </font>
    <font>
      <b/>
      <sz val="13"/>
      <color rgb="FFFFFFFF"/>
      <name val="Arial"/>
      <charset val="1"/>
    </font>
    <font>
      <b/>
      <sz val="11"/>
      <color rgb="FF7B3A3A"/>
      <name val="Arial"/>
      <charset val="1"/>
    </font>
    <font>
      <b/>
      <sz val="10"/>
      <color rgb="FF7B3A3A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0E5A6A"/>
        <bgColor rgb="FF08414E"/>
      </patternFill>
    </fill>
    <fill>
      <patternFill patternType="solid">
        <fgColor rgb="FFF5FAFB"/>
        <bgColor rgb="FFFFFFFF"/>
      </patternFill>
    </fill>
    <fill>
      <patternFill patternType="solid">
        <fgColor rgb="FFE4EFF2"/>
        <bgColor rgb="FFF5FAFB"/>
      </patternFill>
    </fill>
    <fill>
      <patternFill patternType="solid">
        <fgColor rgb="FF7B3A3A"/>
        <bgColor rgb="FF993366"/>
      </patternFill>
    </fill>
  </fills>
  <borders count="2">
    <border>
      <left/>
      <right/>
      <top/>
      <bottom/>
      <diagonal/>
    </border>
    <border>
      <left style="thin">
        <color rgb="FFB9CFD6"/>
      </left>
      <right style="thin">
        <color rgb="FFB9CFD6"/>
      </right>
      <top style="thin">
        <color rgb="FFB9CFD6"/>
      </top>
      <bottom style="thin">
        <color rgb="FFB9CFD6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9" fillId="4" borderId="1" xfId="0" applyFont="1" applyFill="1" applyBorder="1" applyAlignment="1">
      <alignment horizontal="right" vertical="center" indent="1"/>
    </xf>
    <xf numFmtId="0" fontId="8" fillId="4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6" fillId="4" borderId="1" xfId="0" applyFont="1" applyFill="1" applyBorder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9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9" fontId="4" fillId="3" borderId="1" xfId="0" applyNumberFormat="1" applyFon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9" fontId="6" fillId="4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9" fontId="4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inden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5A6A"/>
      <rgbColor rgb="FFB9CFD6"/>
      <rgbColor rgb="FF808080"/>
      <rgbColor rgb="FF9999FF"/>
      <rgbColor rgb="FF7B3A3A"/>
      <rgbColor rgb="FFF5FAFB"/>
      <rgbColor rgb="FFE4EF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8414E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2"/>
  <sheetViews>
    <sheetView showGridLines="0" tabSelected="1" zoomScale="85" zoomScaleNormal="85" workbookViewId="0">
      <pane ySplit="5" topLeftCell="A6" activePane="bottomLeft" state="frozen"/>
      <selection pane="bottomLeft" sqref="A1:K1"/>
    </sheetView>
  </sheetViews>
  <sheetFormatPr defaultColWidth="8.6328125" defaultRowHeight="14.5" x14ac:dyDescent="0.35"/>
  <cols>
    <col min="1" max="1" width="8" customWidth="1"/>
    <col min="2" max="2" width="14" customWidth="1"/>
    <col min="3" max="3" width="40" customWidth="1"/>
    <col min="4" max="4" width="44" customWidth="1"/>
    <col min="5" max="5" width="10" customWidth="1"/>
    <col min="6" max="6" width="11" customWidth="1"/>
    <col min="7" max="7" width="10" customWidth="1"/>
    <col min="8" max="8" width="14" customWidth="1"/>
    <col min="9" max="9" width="10" customWidth="1"/>
    <col min="10" max="11" width="14" customWidth="1"/>
  </cols>
  <sheetData>
    <row r="1" spans="1:11" ht="30" customHeight="1" x14ac:dyDescent="0.3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8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5" spans="1:11" ht="31.5" customHeight="1" x14ac:dyDescent="0.3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</row>
    <row r="6" spans="1:11" ht="25" x14ac:dyDescent="0.35">
      <c r="A6" s="8">
        <v>1</v>
      </c>
      <c r="B6" s="9" t="s">
        <v>12</v>
      </c>
      <c r="C6" s="10" t="s">
        <v>13</v>
      </c>
      <c r="D6" s="10" t="s">
        <v>14</v>
      </c>
      <c r="E6" s="8" t="s">
        <v>15</v>
      </c>
      <c r="F6" s="8">
        <v>4</v>
      </c>
      <c r="G6" s="8">
        <v>4</v>
      </c>
      <c r="H6" s="8">
        <v>0</v>
      </c>
      <c r="I6" s="11">
        <f t="shared" ref="I6:I37" si="0">IF(F6=0,"",G6/F6)</f>
        <v>1</v>
      </c>
      <c r="J6" s="12">
        <v>204.37517</v>
      </c>
      <c r="K6" s="12">
        <v>226.72210000000001</v>
      </c>
    </row>
    <row r="7" spans="1:11" ht="25" x14ac:dyDescent="0.35">
      <c r="A7" s="13">
        <v>2</v>
      </c>
      <c r="B7" s="14" t="s">
        <v>16</v>
      </c>
      <c r="C7" s="15" t="s">
        <v>13</v>
      </c>
      <c r="D7" s="15" t="s">
        <v>17</v>
      </c>
      <c r="E7" s="13" t="s">
        <v>15</v>
      </c>
      <c r="F7" s="13">
        <v>6</v>
      </c>
      <c r="G7" s="13">
        <v>1</v>
      </c>
      <c r="H7" s="16">
        <v>5</v>
      </c>
      <c r="I7" s="17">
        <f t="shared" si="0"/>
        <v>0.16666666666666666</v>
      </c>
      <c r="J7" s="18">
        <v>167.74252999999999</v>
      </c>
      <c r="K7" s="18">
        <v>167.74252999999999</v>
      </c>
    </row>
    <row r="8" spans="1:11" ht="25" x14ac:dyDescent="0.35">
      <c r="A8" s="8">
        <v>3</v>
      </c>
      <c r="B8" s="9" t="s">
        <v>18</v>
      </c>
      <c r="C8" s="10" t="s">
        <v>13</v>
      </c>
      <c r="D8" s="10" t="s">
        <v>19</v>
      </c>
      <c r="E8" s="8" t="s">
        <v>15</v>
      </c>
      <c r="F8" s="8">
        <v>8</v>
      </c>
      <c r="G8" s="8">
        <v>8</v>
      </c>
      <c r="H8" s="8">
        <v>0</v>
      </c>
      <c r="I8" s="11">
        <f t="shared" si="0"/>
        <v>1</v>
      </c>
      <c r="J8" s="12">
        <v>193.24668</v>
      </c>
      <c r="K8" s="12">
        <v>208.1832</v>
      </c>
    </row>
    <row r="9" spans="1:11" ht="25" x14ac:dyDescent="0.35">
      <c r="A9" s="13">
        <v>4</v>
      </c>
      <c r="B9" s="14" t="s">
        <v>20</v>
      </c>
      <c r="C9" s="15" t="s">
        <v>13</v>
      </c>
      <c r="D9" s="15" t="s">
        <v>21</v>
      </c>
      <c r="E9" s="13" t="s">
        <v>15</v>
      </c>
      <c r="F9" s="13">
        <v>8</v>
      </c>
      <c r="G9" s="13">
        <v>8</v>
      </c>
      <c r="H9" s="13">
        <v>0</v>
      </c>
      <c r="I9" s="17">
        <f t="shared" si="0"/>
        <v>1</v>
      </c>
      <c r="J9" s="18">
        <v>209.69184999999999</v>
      </c>
      <c r="K9" s="18">
        <v>221.93637000000001</v>
      </c>
    </row>
    <row r="10" spans="1:11" ht="25" x14ac:dyDescent="0.35">
      <c r="A10" s="8">
        <v>5</v>
      </c>
      <c r="B10" s="9" t="s">
        <v>22</v>
      </c>
      <c r="C10" s="10" t="s">
        <v>13</v>
      </c>
      <c r="D10" s="10" t="s">
        <v>23</v>
      </c>
      <c r="E10" s="8" t="s">
        <v>15</v>
      </c>
      <c r="F10" s="8">
        <v>5</v>
      </c>
      <c r="G10" s="8">
        <v>4</v>
      </c>
      <c r="H10" s="19">
        <v>1</v>
      </c>
      <c r="I10" s="11">
        <f t="shared" si="0"/>
        <v>0.8</v>
      </c>
      <c r="J10" s="12">
        <v>183.18413000000001</v>
      </c>
      <c r="K10" s="12">
        <v>232.84701999999999</v>
      </c>
    </row>
    <row r="11" spans="1:11" ht="25" x14ac:dyDescent="0.35">
      <c r="A11" s="13">
        <v>6</v>
      </c>
      <c r="B11" s="14" t="s">
        <v>24</v>
      </c>
      <c r="C11" s="15" t="s">
        <v>13</v>
      </c>
      <c r="D11" s="15" t="s">
        <v>25</v>
      </c>
      <c r="E11" s="13" t="s">
        <v>15</v>
      </c>
      <c r="F11" s="13">
        <v>7</v>
      </c>
      <c r="G11" s="13">
        <v>7</v>
      </c>
      <c r="H11" s="13">
        <v>0</v>
      </c>
      <c r="I11" s="17">
        <f t="shared" si="0"/>
        <v>1</v>
      </c>
      <c r="J11" s="18">
        <v>202.05887999999999</v>
      </c>
      <c r="K11" s="18">
        <v>245.04352</v>
      </c>
    </row>
    <row r="12" spans="1:11" ht="25" x14ac:dyDescent="0.35">
      <c r="A12" s="8">
        <v>7</v>
      </c>
      <c r="B12" s="9" t="s">
        <v>26</v>
      </c>
      <c r="C12" s="10" t="s">
        <v>13</v>
      </c>
      <c r="D12" s="10" t="s">
        <v>27</v>
      </c>
      <c r="E12" s="8" t="s">
        <v>15</v>
      </c>
      <c r="F12" s="8">
        <v>5</v>
      </c>
      <c r="G12" s="8">
        <v>1</v>
      </c>
      <c r="H12" s="19">
        <v>4</v>
      </c>
      <c r="I12" s="11">
        <f t="shared" si="0"/>
        <v>0.2</v>
      </c>
      <c r="J12" s="12">
        <v>198.09218000000001</v>
      </c>
      <c r="K12" s="12">
        <v>198.09218000000001</v>
      </c>
    </row>
    <row r="13" spans="1:11" x14ac:dyDescent="0.35">
      <c r="A13" s="13">
        <v>8</v>
      </c>
      <c r="B13" s="14" t="s">
        <v>28</v>
      </c>
      <c r="C13" s="15" t="s">
        <v>29</v>
      </c>
      <c r="D13" s="15" t="s">
        <v>30</v>
      </c>
      <c r="E13" s="13" t="s">
        <v>15</v>
      </c>
      <c r="F13" s="13">
        <v>7</v>
      </c>
      <c r="G13" s="13">
        <v>7</v>
      </c>
      <c r="H13" s="13">
        <v>0</v>
      </c>
      <c r="I13" s="17">
        <f t="shared" si="0"/>
        <v>1</v>
      </c>
      <c r="J13" s="18">
        <v>207.19773000000001</v>
      </c>
      <c r="K13" s="18">
        <v>238.21545</v>
      </c>
    </row>
    <row r="14" spans="1:11" x14ac:dyDescent="0.35">
      <c r="A14" s="8">
        <v>9</v>
      </c>
      <c r="B14" s="9" t="s">
        <v>31</v>
      </c>
      <c r="C14" s="10" t="s">
        <v>29</v>
      </c>
      <c r="D14" s="10" t="s">
        <v>32</v>
      </c>
      <c r="E14" s="8" t="s">
        <v>15</v>
      </c>
      <c r="F14" s="8">
        <v>7</v>
      </c>
      <c r="G14" s="8">
        <v>7</v>
      </c>
      <c r="H14" s="8">
        <v>0</v>
      </c>
      <c r="I14" s="11">
        <f t="shared" si="0"/>
        <v>1</v>
      </c>
      <c r="J14" s="12">
        <v>217.63299000000001</v>
      </c>
      <c r="K14" s="12">
        <v>231.65122</v>
      </c>
    </row>
    <row r="15" spans="1:11" ht="25" x14ac:dyDescent="0.35">
      <c r="A15" s="13">
        <v>10</v>
      </c>
      <c r="B15" s="14" t="s">
        <v>33</v>
      </c>
      <c r="C15" s="15" t="s">
        <v>34</v>
      </c>
      <c r="D15" s="15" t="s">
        <v>35</v>
      </c>
      <c r="E15" s="13" t="s">
        <v>15</v>
      </c>
      <c r="F15" s="13">
        <v>4</v>
      </c>
      <c r="G15" s="13">
        <v>4</v>
      </c>
      <c r="H15" s="13">
        <v>0</v>
      </c>
      <c r="I15" s="17">
        <f t="shared" si="0"/>
        <v>1</v>
      </c>
      <c r="J15" s="18">
        <v>249.78650999999999</v>
      </c>
      <c r="K15" s="18">
        <v>261.58443</v>
      </c>
    </row>
    <row r="16" spans="1:11" ht="25" x14ac:dyDescent="0.35">
      <c r="A16" s="8">
        <v>11</v>
      </c>
      <c r="B16" s="9" t="s">
        <v>36</v>
      </c>
      <c r="C16" s="10" t="s">
        <v>34</v>
      </c>
      <c r="D16" s="10" t="s">
        <v>37</v>
      </c>
      <c r="E16" s="8" t="s">
        <v>38</v>
      </c>
      <c r="F16" s="8">
        <v>4</v>
      </c>
      <c r="G16" s="8">
        <v>4</v>
      </c>
      <c r="H16" s="8">
        <v>0</v>
      </c>
      <c r="I16" s="11">
        <f t="shared" si="0"/>
        <v>1</v>
      </c>
      <c r="J16" s="12">
        <v>237.43541999999999</v>
      </c>
      <c r="K16" s="12">
        <v>247.36655999999999</v>
      </c>
    </row>
    <row r="17" spans="1:11" ht="25" x14ac:dyDescent="0.35">
      <c r="A17" s="13">
        <v>12</v>
      </c>
      <c r="B17" s="14" t="s">
        <v>39</v>
      </c>
      <c r="C17" s="15" t="s">
        <v>34</v>
      </c>
      <c r="D17" s="15" t="s">
        <v>40</v>
      </c>
      <c r="E17" s="13" t="s">
        <v>15</v>
      </c>
      <c r="F17" s="13">
        <v>4</v>
      </c>
      <c r="G17" s="13">
        <v>4</v>
      </c>
      <c r="H17" s="13">
        <v>0</v>
      </c>
      <c r="I17" s="17">
        <f t="shared" si="0"/>
        <v>1</v>
      </c>
      <c r="J17" s="18">
        <v>261.99623000000003</v>
      </c>
      <c r="K17" s="18">
        <v>281.39785999999998</v>
      </c>
    </row>
    <row r="18" spans="1:11" x14ac:dyDescent="0.35">
      <c r="A18" s="8">
        <v>13</v>
      </c>
      <c r="B18" s="9" t="s">
        <v>41</v>
      </c>
      <c r="C18" s="10" t="s">
        <v>42</v>
      </c>
      <c r="D18" s="10" t="s">
        <v>43</v>
      </c>
      <c r="E18" s="8" t="s">
        <v>38</v>
      </c>
      <c r="F18" s="8">
        <v>3</v>
      </c>
      <c r="G18" s="8">
        <v>3</v>
      </c>
      <c r="H18" s="8">
        <v>0</v>
      </c>
      <c r="I18" s="11">
        <f t="shared" si="0"/>
        <v>1</v>
      </c>
      <c r="J18" s="12">
        <v>209.28496999999999</v>
      </c>
      <c r="K18" s="12">
        <v>240.19306</v>
      </c>
    </row>
    <row r="19" spans="1:11" x14ac:dyDescent="0.35">
      <c r="A19" s="13">
        <v>14</v>
      </c>
      <c r="B19" s="14" t="s">
        <v>44</v>
      </c>
      <c r="C19" s="15" t="s">
        <v>42</v>
      </c>
      <c r="D19" s="15" t="s">
        <v>45</v>
      </c>
      <c r="E19" s="13" t="s">
        <v>15</v>
      </c>
      <c r="F19" s="13">
        <v>6</v>
      </c>
      <c r="G19" s="13">
        <v>6</v>
      </c>
      <c r="H19" s="13">
        <v>0</v>
      </c>
      <c r="I19" s="17">
        <f t="shared" si="0"/>
        <v>1</v>
      </c>
      <c r="J19" s="18">
        <v>194.2697</v>
      </c>
      <c r="K19" s="18">
        <v>208.10217</v>
      </c>
    </row>
    <row r="20" spans="1:11" ht="25" x14ac:dyDescent="0.35">
      <c r="A20" s="8">
        <v>15</v>
      </c>
      <c r="B20" s="9" t="s">
        <v>46</v>
      </c>
      <c r="C20" s="10" t="s">
        <v>47</v>
      </c>
      <c r="D20" s="10" t="s">
        <v>48</v>
      </c>
      <c r="E20" s="8" t="s">
        <v>38</v>
      </c>
      <c r="F20" s="8">
        <v>2</v>
      </c>
      <c r="G20" s="8">
        <v>2</v>
      </c>
      <c r="H20" s="8">
        <v>0</v>
      </c>
      <c r="I20" s="11">
        <f t="shared" si="0"/>
        <v>1</v>
      </c>
      <c r="J20" s="12">
        <v>241.21174999999999</v>
      </c>
      <c r="K20" s="12">
        <v>245.42488</v>
      </c>
    </row>
    <row r="21" spans="1:11" x14ac:dyDescent="0.35">
      <c r="A21" s="13">
        <v>16</v>
      </c>
      <c r="B21" s="14" t="s">
        <v>49</v>
      </c>
      <c r="C21" s="15" t="s">
        <v>50</v>
      </c>
      <c r="D21" s="15" t="s">
        <v>51</v>
      </c>
      <c r="E21" s="13" t="s">
        <v>52</v>
      </c>
      <c r="F21" s="13">
        <v>1</v>
      </c>
      <c r="G21" s="13">
        <v>1</v>
      </c>
      <c r="H21" s="13">
        <v>0</v>
      </c>
      <c r="I21" s="17">
        <f t="shared" si="0"/>
        <v>1</v>
      </c>
      <c r="J21" s="18">
        <v>302.19815999999997</v>
      </c>
      <c r="K21" s="18">
        <v>302.19815999999997</v>
      </c>
    </row>
    <row r="22" spans="1:11" x14ac:dyDescent="0.35">
      <c r="A22" s="8">
        <v>17</v>
      </c>
      <c r="B22" s="9" t="s">
        <v>53</v>
      </c>
      <c r="C22" s="10" t="s">
        <v>50</v>
      </c>
      <c r="D22" s="10" t="s">
        <v>54</v>
      </c>
      <c r="E22" s="8" t="s">
        <v>52</v>
      </c>
      <c r="F22" s="8">
        <v>1</v>
      </c>
      <c r="G22" s="8">
        <v>1</v>
      </c>
      <c r="H22" s="8">
        <v>0</v>
      </c>
      <c r="I22" s="11">
        <f t="shared" si="0"/>
        <v>1</v>
      </c>
      <c r="J22" s="12">
        <v>307.93617</v>
      </c>
      <c r="K22" s="12">
        <v>307.93617</v>
      </c>
    </row>
    <row r="23" spans="1:11" x14ac:dyDescent="0.35">
      <c r="A23" s="13">
        <v>18</v>
      </c>
      <c r="B23" s="14" t="s">
        <v>55</v>
      </c>
      <c r="C23" s="15" t="s">
        <v>56</v>
      </c>
      <c r="D23" s="15" t="s">
        <v>57</v>
      </c>
      <c r="E23" s="13" t="s">
        <v>38</v>
      </c>
      <c r="F23" s="13">
        <v>3</v>
      </c>
      <c r="G23" s="13">
        <v>3</v>
      </c>
      <c r="H23" s="13">
        <v>0</v>
      </c>
      <c r="I23" s="17">
        <f t="shared" si="0"/>
        <v>1</v>
      </c>
      <c r="J23" s="18">
        <v>257.08640000000003</v>
      </c>
      <c r="K23" s="18">
        <v>261.17241000000001</v>
      </c>
    </row>
    <row r="24" spans="1:11" x14ac:dyDescent="0.35">
      <c r="A24" s="8">
        <v>19</v>
      </c>
      <c r="B24" s="9" t="s">
        <v>58</v>
      </c>
      <c r="C24" s="10" t="s">
        <v>56</v>
      </c>
      <c r="D24" s="10" t="s">
        <v>59</v>
      </c>
      <c r="E24" s="8" t="s">
        <v>38</v>
      </c>
      <c r="F24" s="8">
        <v>2</v>
      </c>
      <c r="G24" s="8">
        <v>2</v>
      </c>
      <c r="H24" s="8">
        <v>0</v>
      </c>
      <c r="I24" s="11">
        <f t="shared" si="0"/>
        <v>1</v>
      </c>
      <c r="J24" s="12">
        <v>192.46628000000001</v>
      </c>
      <c r="K24" s="12">
        <v>251.09797</v>
      </c>
    </row>
    <row r="25" spans="1:11" x14ac:dyDescent="0.35">
      <c r="A25" s="13">
        <v>20</v>
      </c>
      <c r="B25" s="14" t="s">
        <v>60</v>
      </c>
      <c r="C25" s="15" t="s">
        <v>56</v>
      </c>
      <c r="D25" s="15" t="s">
        <v>61</v>
      </c>
      <c r="E25" s="13" t="s">
        <v>38</v>
      </c>
      <c r="F25" s="13">
        <v>3</v>
      </c>
      <c r="G25" s="13">
        <v>3</v>
      </c>
      <c r="H25" s="13">
        <v>0</v>
      </c>
      <c r="I25" s="17">
        <f t="shared" si="0"/>
        <v>1</v>
      </c>
      <c r="J25" s="18">
        <v>294.81491999999997</v>
      </c>
      <c r="K25" s="18">
        <v>300.99133999999998</v>
      </c>
    </row>
    <row r="26" spans="1:11" x14ac:dyDescent="0.35">
      <c r="A26" s="8">
        <v>21</v>
      </c>
      <c r="B26" s="9" t="s">
        <v>62</v>
      </c>
      <c r="C26" s="10" t="s">
        <v>56</v>
      </c>
      <c r="D26" s="10" t="s">
        <v>63</v>
      </c>
      <c r="E26" s="8" t="s">
        <v>38</v>
      </c>
      <c r="F26" s="8">
        <v>2</v>
      </c>
      <c r="G26" s="8">
        <v>2</v>
      </c>
      <c r="H26" s="8">
        <v>0</v>
      </c>
      <c r="I26" s="11">
        <f t="shared" si="0"/>
        <v>1</v>
      </c>
      <c r="J26" s="12">
        <v>255.39075</v>
      </c>
      <c r="K26" s="12">
        <v>255.63185999999999</v>
      </c>
    </row>
    <row r="27" spans="1:11" x14ac:dyDescent="0.35">
      <c r="A27" s="13">
        <v>22</v>
      </c>
      <c r="B27" s="14" t="s">
        <v>64</v>
      </c>
      <c r="C27" s="15" t="s">
        <v>56</v>
      </c>
      <c r="D27" s="15" t="s">
        <v>65</v>
      </c>
      <c r="E27" s="13" t="s">
        <v>38</v>
      </c>
      <c r="F27" s="13">
        <v>3</v>
      </c>
      <c r="G27" s="13">
        <v>3</v>
      </c>
      <c r="H27" s="13">
        <v>0</v>
      </c>
      <c r="I27" s="17">
        <f t="shared" si="0"/>
        <v>1</v>
      </c>
      <c r="J27" s="18">
        <v>274.31121999999999</v>
      </c>
      <c r="K27" s="18">
        <v>286.16843999999998</v>
      </c>
    </row>
    <row r="28" spans="1:11" x14ac:dyDescent="0.35">
      <c r="A28" s="8">
        <v>23</v>
      </c>
      <c r="B28" s="9" t="s">
        <v>66</v>
      </c>
      <c r="C28" s="10" t="s">
        <v>67</v>
      </c>
      <c r="D28" s="10" t="s">
        <v>68</v>
      </c>
      <c r="E28" s="8" t="s">
        <v>52</v>
      </c>
      <c r="F28" s="8">
        <v>3</v>
      </c>
      <c r="G28" s="8">
        <v>3</v>
      </c>
      <c r="H28" s="8">
        <v>0</v>
      </c>
      <c r="I28" s="11">
        <f t="shared" si="0"/>
        <v>1</v>
      </c>
      <c r="J28" s="12">
        <v>226.86234999999999</v>
      </c>
      <c r="K28" s="12">
        <v>234.22326000000001</v>
      </c>
    </row>
    <row r="29" spans="1:11" x14ac:dyDescent="0.35">
      <c r="A29" s="13">
        <v>24</v>
      </c>
      <c r="B29" s="14" t="s">
        <v>69</v>
      </c>
      <c r="C29" s="15" t="s">
        <v>67</v>
      </c>
      <c r="D29" s="15" t="s">
        <v>70</v>
      </c>
      <c r="E29" s="13" t="s">
        <v>15</v>
      </c>
      <c r="F29" s="13">
        <v>5</v>
      </c>
      <c r="G29" s="13">
        <v>5</v>
      </c>
      <c r="H29" s="13">
        <v>0</v>
      </c>
      <c r="I29" s="17">
        <f t="shared" si="0"/>
        <v>1</v>
      </c>
      <c r="J29" s="18">
        <v>241.92060000000001</v>
      </c>
      <c r="K29" s="18">
        <v>252.45137</v>
      </c>
    </row>
    <row r="30" spans="1:11" x14ac:dyDescent="0.35">
      <c r="A30" s="8">
        <v>25</v>
      </c>
      <c r="B30" s="9" t="s">
        <v>71</v>
      </c>
      <c r="C30" s="10" t="s">
        <v>67</v>
      </c>
      <c r="D30" s="10" t="s">
        <v>72</v>
      </c>
      <c r="E30" s="8" t="s">
        <v>52</v>
      </c>
      <c r="F30" s="8">
        <v>2</v>
      </c>
      <c r="G30" s="8">
        <v>0</v>
      </c>
      <c r="H30" s="19">
        <v>2</v>
      </c>
      <c r="I30" s="11">
        <f t="shared" si="0"/>
        <v>0</v>
      </c>
      <c r="J30" s="12"/>
      <c r="K30" s="12"/>
    </row>
    <row r="31" spans="1:11" x14ac:dyDescent="0.35">
      <c r="A31" s="13">
        <v>26</v>
      </c>
      <c r="B31" s="14" t="s">
        <v>73</v>
      </c>
      <c r="C31" s="15" t="s">
        <v>67</v>
      </c>
      <c r="D31" s="15" t="s">
        <v>74</v>
      </c>
      <c r="E31" s="13" t="s">
        <v>52</v>
      </c>
      <c r="F31" s="13">
        <v>3</v>
      </c>
      <c r="G31" s="13">
        <v>0</v>
      </c>
      <c r="H31" s="16">
        <v>3</v>
      </c>
      <c r="I31" s="17">
        <f t="shared" si="0"/>
        <v>0</v>
      </c>
      <c r="J31" s="18"/>
      <c r="K31" s="18"/>
    </row>
    <row r="32" spans="1:11" x14ac:dyDescent="0.35">
      <c r="A32" s="8">
        <v>27</v>
      </c>
      <c r="B32" s="9" t="s">
        <v>75</v>
      </c>
      <c r="C32" s="10" t="s">
        <v>67</v>
      </c>
      <c r="D32" s="10" t="s">
        <v>76</v>
      </c>
      <c r="E32" s="8" t="s">
        <v>15</v>
      </c>
      <c r="F32" s="8">
        <v>3</v>
      </c>
      <c r="G32" s="8">
        <v>3</v>
      </c>
      <c r="H32" s="8">
        <v>0</v>
      </c>
      <c r="I32" s="11">
        <f t="shared" si="0"/>
        <v>1</v>
      </c>
      <c r="J32" s="12">
        <v>219.65303</v>
      </c>
      <c r="K32" s="12">
        <v>233.12252000000001</v>
      </c>
    </row>
    <row r="33" spans="1:11" x14ac:dyDescent="0.35">
      <c r="A33" s="13">
        <v>28</v>
      </c>
      <c r="B33" s="14" t="s">
        <v>77</v>
      </c>
      <c r="C33" s="15" t="s">
        <v>78</v>
      </c>
      <c r="D33" s="15" t="s">
        <v>79</v>
      </c>
      <c r="E33" s="13" t="s">
        <v>52</v>
      </c>
      <c r="F33" s="13">
        <v>15</v>
      </c>
      <c r="G33" s="13">
        <v>15</v>
      </c>
      <c r="H33" s="13">
        <v>0</v>
      </c>
      <c r="I33" s="17">
        <f t="shared" si="0"/>
        <v>1</v>
      </c>
      <c r="J33" s="18">
        <v>231.19292999999999</v>
      </c>
      <c r="K33" s="18">
        <v>251.57254</v>
      </c>
    </row>
    <row r="34" spans="1:11" x14ac:dyDescent="0.35">
      <c r="A34" s="8">
        <v>29</v>
      </c>
      <c r="B34" s="9" t="s">
        <v>80</v>
      </c>
      <c r="C34" s="10" t="s">
        <v>81</v>
      </c>
      <c r="D34" s="10" t="s">
        <v>82</v>
      </c>
      <c r="E34" s="8" t="s">
        <v>52</v>
      </c>
      <c r="F34" s="8">
        <v>4</v>
      </c>
      <c r="G34" s="8">
        <v>4</v>
      </c>
      <c r="H34" s="8">
        <v>0</v>
      </c>
      <c r="I34" s="11">
        <f t="shared" si="0"/>
        <v>1</v>
      </c>
      <c r="J34" s="12">
        <v>165.30024</v>
      </c>
      <c r="K34" s="12">
        <v>218.89143999999999</v>
      </c>
    </row>
    <row r="35" spans="1:11" x14ac:dyDescent="0.35">
      <c r="A35" s="13">
        <v>30</v>
      </c>
      <c r="B35" s="14" t="s">
        <v>83</v>
      </c>
      <c r="C35" s="15" t="s">
        <v>81</v>
      </c>
      <c r="D35" s="15" t="s">
        <v>84</v>
      </c>
      <c r="E35" s="13" t="s">
        <v>52</v>
      </c>
      <c r="F35" s="13">
        <v>4</v>
      </c>
      <c r="G35" s="13">
        <v>4</v>
      </c>
      <c r="H35" s="13">
        <v>0</v>
      </c>
      <c r="I35" s="17">
        <f t="shared" si="0"/>
        <v>1</v>
      </c>
      <c r="J35" s="18">
        <v>221.77867000000001</v>
      </c>
      <c r="K35" s="18">
        <v>250.93484000000001</v>
      </c>
    </row>
    <row r="36" spans="1:11" x14ac:dyDescent="0.35">
      <c r="A36" s="8">
        <v>31</v>
      </c>
      <c r="B36" s="9" t="s">
        <v>85</v>
      </c>
      <c r="C36" s="10" t="s">
        <v>81</v>
      </c>
      <c r="D36" s="10" t="s">
        <v>86</v>
      </c>
      <c r="E36" s="8" t="s">
        <v>52</v>
      </c>
      <c r="F36" s="8">
        <v>3</v>
      </c>
      <c r="G36" s="8">
        <v>3</v>
      </c>
      <c r="H36" s="8">
        <v>0</v>
      </c>
      <c r="I36" s="11">
        <f t="shared" si="0"/>
        <v>1</v>
      </c>
      <c r="J36" s="12">
        <v>234.3535</v>
      </c>
      <c r="K36" s="12">
        <v>259.87934999999999</v>
      </c>
    </row>
    <row r="37" spans="1:11" x14ac:dyDescent="0.35">
      <c r="A37" s="13">
        <v>32</v>
      </c>
      <c r="B37" s="14" t="s">
        <v>87</v>
      </c>
      <c r="C37" s="15" t="s">
        <v>88</v>
      </c>
      <c r="D37" s="15" t="s">
        <v>89</v>
      </c>
      <c r="E37" s="13" t="s">
        <v>15</v>
      </c>
      <c r="F37" s="13">
        <v>3</v>
      </c>
      <c r="G37" s="13">
        <v>0</v>
      </c>
      <c r="H37" s="16">
        <v>3</v>
      </c>
      <c r="I37" s="17">
        <f t="shared" si="0"/>
        <v>0</v>
      </c>
      <c r="J37" s="18"/>
      <c r="K37" s="18"/>
    </row>
    <row r="38" spans="1:11" x14ac:dyDescent="0.35">
      <c r="A38" s="8">
        <v>33</v>
      </c>
      <c r="B38" s="9" t="s">
        <v>90</v>
      </c>
      <c r="C38" s="10" t="s">
        <v>88</v>
      </c>
      <c r="D38" s="10" t="s">
        <v>91</v>
      </c>
      <c r="E38" s="8" t="s">
        <v>52</v>
      </c>
      <c r="F38" s="8">
        <v>1</v>
      </c>
      <c r="G38" s="8">
        <v>0</v>
      </c>
      <c r="H38" s="19">
        <v>1</v>
      </c>
      <c r="I38" s="11">
        <f t="shared" ref="I38:I72" si="1">IF(F38=0,"",G38/F38)</f>
        <v>0</v>
      </c>
      <c r="J38" s="12"/>
      <c r="K38" s="12"/>
    </row>
    <row r="39" spans="1:11" x14ac:dyDescent="0.35">
      <c r="A39" s="13">
        <v>34</v>
      </c>
      <c r="B39" s="14" t="s">
        <v>92</v>
      </c>
      <c r="C39" s="15" t="s">
        <v>88</v>
      </c>
      <c r="D39" s="15" t="s">
        <v>93</v>
      </c>
      <c r="E39" s="13" t="s">
        <v>15</v>
      </c>
      <c r="F39" s="13">
        <v>4</v>
      </c>
      <c r="G39" s="13">
        <v>4</v>
      </c>
      <c r="H39" s="13">
        <v>0</v>
      </c>
      <c r="I39" s="17">
        <f t="shared" si="1"/>
        <v>1</v>
      </c>
      <c r="J39" s="18">
        <v>186.83238</v>
      </c>
      <c r="K39" s="18">
        <v>235.14239000000001</v>
      </c>
    </row>
    <row r="40" spans="1:11" x14ac:dyDescent="0.35">
      <c r="A40" s="8">
        <v>35</v>
      </c>
      <c r="B40" s="9" t="s">
        <v>94</v>
      </c>
      <c r="C40" s="10" t="s">
        <v>95</v>
      </c>
      <c r="D40" s="10" t="s">
        <v>96</v>
      </c>
      <c r="E40" s="8" t="s">
        <v>38</v>
      </c>
      <c r="F40" s="8">
        <v>4</v>
      </c>
      <c r="G40" s="8">
        <v>4</v>
      </c>
      <c r="H40" s="8">
        <v>0</v>
      </c>
      <c r="I40" s="11">
        <f t="shared" si="1"/>
        <v>1</v>
      </c>
      <c r="J40" s="12">
        <v>214.74868000000001</v>
      </c>
      <c r="K40" s="12">
        <v>238.26339999999999</v>
      </c>
    </row>
    <row r="41" spans="1:11" x14ac:dyDescent="0.35">
      <c r="A41" s="13">
        <v>36</v>
      </c>
      <c r="B41" s="14" t="s">
        <v>97</v>
      </c>
      <c r="C41" s="15" t="s">
        <v>95</v>
      </c>
      <c r="D41" s="15" t="s">
        <v>98</v>
      </c>
      <c r="E41" s="13" t="s">
        <v>38</v>
      </c>
      <c r="F41" s="13">
        <v>3</v>
      </c>
      <c r="G41" s="13">
        <v>3</v>
      </c>
      <c r="H41" s="13">
        <v>0</v>
      </c>
      <c r="I41" s="17">
        <f t="shared" si="1"/>
        <v>1</v>
      </c>
      <c r="J41" s="18">
        <v>244.31663</v>
      </c>
      <c r="K41" s="18">
        <v>250.04088999999999</v>
      </c>
    </row>
    <row r="42" spans="1:11" x14ac:dyDescent="0.35">
      <c r="A42" s="8">
        <v>37</v>
      </c>
      <c r="B42" s="9" t="s">
        <v>99</v>
      </c>
      <c r="C42" s="10" t="s">
        <v>100</v>
      </c>
      <c r="D42" s="10" t="s">
        <v>101</v>
      </c>
      <c r="E42" s="8" t="s">
        <v>38</v>
      </c>
      <c r="F42" s="8">
        <v>3</v>
      </c>
      <c r="G42" s="8">
        <v>3</v>
      </c>
      <c r="H42" s="8">
        <v>0</v>
      </c>
      <c r="I42" s="11">
        <f t="shared" si="1"/>
        <v>1</v>
      </c>
      <c r="J42" s="12">
        <v>318.71194000000003</v>
      </c>
      <c r="K42" s="12">
        <v>322.03537999999998</v>
      </c>
    </row>
    <row r="43" spans="1:11" x14ac:dyDescent="0.35">
      <c r="A43" s="13">
        <v>38</v>
      </c>
      <c r="B43" s="14" t="s">
        <v>102</v>
      </c>
      <c r="C43" s="15" t="s">
        <v>100</v>
      </c>
      <c r="D43" s="15" t="s">
        <v>103</v>
      </c>
      <c r="E43" s="13" t="s">
        <v>38</v>
      </c>
      <c r="F43" s="13">
        <v>3</v>
      </c>
      <c r="G43" s="13">
        <v>3</v>
      </c>
      <c r="H43" s="13">
        <v>0</v>
      </c>
      <c r="I43" s="17">
        <f t="shared" si="1"/>
        <v>1</v>
      </c>
      <c r="J43" s="18">
        <v>269.78519</v>
      </c>
      <c r="K43" s="18">
        <v>281.71172999999999</v>
      </c>
    </row>
    <row r="44" spans="1:11" x14ac:dyDescent="0.35">
      <c r="A44" s="8">
        <v>39</v>
      </c>
      <c r="B44" s="9" t="s">
        <v>104</v>
      </c>
      <c r="C44" s="10" t="s">
        <v>100</v>
      </c>
      <c r="D44" s="10" t="s">
        <v>105</v>
      </c>
      <c r="E44" s="8" t="s">
        <v>38</v>
      </c>
      <c r="F44" s="8">
        <v>1</v>
      </c>
      <c r="G44" s="8">
        <v>1</v>
      </c>
      <c r="H44" s="8">
        <v>0</v>
      </c>
      <c r="I44" s="11">
        <f t="shared" si="1"/>
        <v>1</v>
      </c>
      <c r="J44" s="12">
        <v>251.14746</v>
      </c>
      <c r="K44" s="12">
        <v>251.14746</v>
      </c>
    </row>
    <row r="45" spans="1:11" x14ac:dyDescent="0.35">
      <c r="A45" s="13">
        <v>40</v>
      </c>
      <c r="B45" s="14" t="s">
        <v>106</v>
      </c>
      <c r="C45" s="15" t="s">
        <v>100</v>
      </c>
      <c r="D45" s="15" t="s">
        <v>107</v>
      </c>
      <c r="E45" s="13" t="s">
        <v>38</v>
      </c>
      <c r="F45" s="13">
        <v>1</v>
      </c>
      <c r="G45" s="13">
        <v>1</v>
      </c>
      <c r="H45" s="13">
        <v>0</v>
      </c>
      <c r="I45" s="17">
        <f t="shared" si="1"/>
        <v>1</v>
      </c>
      <c r="J45" s="18">
        <v>294.07296000000002</v>
      </c>
      <c r="K45" s="18">
        <v>294.07296000000002</v>
      </c>
    </row>
    <row r="46" spans="1:11" x14ac:dyDescent="0.35">
      <c r="A46" s="8">
        <v>41</v>
      </c>
      <c r="B46" s="9" t="s">
        <v>108</v>
      </c>
      <c r="C46" s="10" t="s">
        <v>100</v>
      </c>
      <c r="D46" s="10" t="s">
        <v>109</v>
      </c>
      <c r="E46" s="8" t="s">
        <v>38</v>
      </c>
      <c r="F46" s="8">
        <v>2</v>
      </c>
      <c r="G46" s="8">
        <v>2</v>
      </c>
      <c r="H46" s="8">
        <v>0</v>
      </c>
      <c r="I46" s="11">
        <f t="shared" si="1"/>
        <v>1</v>
      </c>
      <c r="J46" s="12">
        <v>259.88341000000003</v>
      </c>
      <c r="K46" s="12">
        <v>264.0077</v>
      </c>
    </row>
    <row r="47" spans="1:11" x14ac:dyDescent="0.35">
      <c r="A47" s="13">
        <v>42</v>
      </c>
      <c r="B47" s="14" t="s">
        <v>110</v>
      </c>
      <c r="C47" s="15" t="s">
        <v>100</v>
      </c>
      <c r="D47" s="15" t="s">
        <v>111</v>
      </c>
      <c r="E47" s="13" t="s">
        <v>38</v>
      </c>
      <c r="F47" s="13">
        <v>2</v>
      </c>
      <c r="G47" s="13">
        <v>2</v>
      </c>
      <c r="H47" s="13">
        <v>0</v>
      </c>
      <c r="I47" s="17">
        <f t="shared" si="1"/>
        <v>1</v>
      </c>
      <c r="J47" s="18">
        <v>281.56303000000003</v>
      </c>
      <c r="K47" s="18">
        <v>297.21197000000001</v>
      </c>
    </row>
    <row r="48" spans="1:11" x14ac:dyDescent="0.35">
      <c r="A48" s="8">
        <v>43</v>
      </c>
      <c r="B48" s="9" t="s">
        <v>112</v>
      </c>
      <c r="C48" s="10" t="s">
        <v>100</v>
      </c>
      <c r="D48" s="10" t="s">
        <v>113</v>
      </c>
      <c r="E48" s="8" t="s">
        <v>38</v>
      </c>
      <c r="F48" s="8">
        <v>2</v>
      </c>
      <c r="G48" s="8">
        <v>2</v>
      </c>
      <c r="H48" s="8">
        <v>0</v>
      </c>
      <c r="I48" s="11">
        <f t="shared" si="1"/>
        <v>1</v>
      </c>
      <c r="J48" s="12">
        <v>283.60739000000001</v>
      </c>
      <c r="K48" s="12">
        <v>295.13146999999998</v>
      </c>
    </row>
    <row r="49" spans="1:11" x14ac:dyDescent="0.35">
      <c r="A49" s="13">
        <v>44</v>
      </c>
      <c r="B49" s="14" t="s">
        <v>114</v>
      </c>
      <c r="C49" s="15" t="s">
        <v>100</v>
      </c>
      <c r="D49" s="15" t="s">
        <v>115</v>
      </c>
      <c r="E49" s="13" t="s">
        <v>38</v>
      </c>
      <c r="F49" s="13">
        <v>2</v>
      </c>
      <c r="G49" s="13">
        <v>2</v>
      </c>
      <c r="H49" s="13">
        <v>0</v>
      </c>
      <c r="I49" s="17">
        <f t="shared" si="1"/>
        <v>1</v>
      </c>
      <c r="J49" s="18">
        <v>274.59902</v>
      </c>
      <c r="K49" s="18">
        <v>282.13290000000001</v>
      </c>
    </row>
    <row r="50" spans="1:11" x14ac:dyDescent="0.35">
      <c r="A50" s="8">
        <v>45</v>
      </c>
      <c r="B50" s="9" t="s">
        <v>116</v>
      </c>
      <c r="C50" s="10" t="s">
        <v>117</v>
      </c>
      <c r="D50" s="10" t="s">
        <v>118</v>
      </c>
      <c r="E50" s="8" t="s">
        <v>38</v>
      </c>
      <c r="F50" s="8">
        <v>2</v>
      </c>
      <c r="G50" s="8">
        <v>2</v>
      </c>
      <c r="H50" s="8">
        <v>0</v>
      </c>
      <c r="I50" s="11">
        <f t="shared" si="1"/>
        <v>1</v>
      </c>
      <c r="J50" s="12">
        <v>289.74097</v>
      </c>
      <c r="K50" s="12">
        <v>296.28701000000001</v>
      </c>
    </row>
    <row r="51" spans="1:11" x14ac:dyDescent="0.35">
      <c r="A51" s="13">
        <v>46</v>
      </c>
      <c r="B51" s="14" t="s">
        <v>119</v>
      </c>
      <c r="C51" s="15" t="s">
        <v>117</v>
      </c>
      <c r="D51" s="15" t="s">
        <v>120</v>
      </c>
      <c r="E51" s="13" t="s">
        <v>38</v>
      </c>
      <c r="F51" s="13">
        <v>1</v>
      </c>
      <c r="G51" s="13">
        <v>0</v>
      </c>
      <c r="H51" s="16">
        <v>1</v>
      </c>
      <c r="I51" s="17">
        <f t="shared" si="1"/>
        <v>0</v>
      </c>
      <c r="J51" s="18"/>
      <c r="K51" s="18"/>
    </row>
    <row r="52" spans="1:11" x14ac:dyDescent="0.35">
      <c r="A52" s="8">
        <v>47</v>
      </c>
      <c r="B52" s="9" t="s">
        <v>121</v>
      </c>
      <c r="C52" s="10" t="s">
        <v>117</v>
      </c>
      <c r="D52" s="10" t="s">
        <v>122</v>
      </c>
      <c r="E52" s="8" t="s">
        <v>38</v>
      </c>
      <c r="F52" s="8">
        <v>7</v>
      </c>
      <c r="G52" s="8">
        <v>7</v>
      </c>
      <c r="H52" s="8">
        <v>0</v>
      </c>
      <c r="I52" s="11">
        <f t="shared" si="1"/>
        <v>1</v>
      </c>
      <c r="J52" s="12">
        <v>297.59109999999998</v>
      </c>
      <c r="K52" s="12">
        <v>334.62921</v>
      </c>
    </row>
    <row r="53" spans="1:11" x14ac:dyDescent="0.35">
      <c r="A53" s="13">
        <v>48</v>
      </c>
      <c r="B53" s="14" t="s">
        <v>123</v>
      </c>
      <c r="C53" s="15" t="s">
        <v>124</v>
      </c>
      <c r="D53" s="15" t="s">
        <v>125</v>
      </c>
      <c r="E53" s="13" t="s">
        <v>15</v>
      </c>
      <c r="F53" s="13">
        <v>4</v>
      </c>
      <c r="G53" s="13">
        <v>4</v>
      </c>
      <c r="H53" s="13">
        <v>0</v>
      </c>
      <c r="I53" s="17">
        <f t="shared" si="1"/>
        <v>1</v>
      </c>
      <c r="J53" s="18">
        <v>212.79383000000001</v>
      </c>
      <c r="K53" s="18">
        <v>218.94879</v>
      </c>
    </row>
    <row r="54" spans="1:11" x14ac:dyDescent="0.35">
      <c r="A54" s="8">
        <v>49</v>
      </c>
      <c r="B54" s="9" t="s">
        <v>126</v>
      </c>
      <c r="C54" s="10" t="s">
        <v>124</v>
      </c>
      <c r="D54" s="10" t="s">
        <v>127</v>
      </c>
      <c r="E54" s="8" t="s">
        <v>15</v>
      </c>
      <c r="F54" s="8">
        <v>4</v>
      </c>
      <c r="G54" s="8">
        <v>4</v>
      </c>
      <c r="H54" s="8">
        <v>0</v>
      </c>
      <c r="I54" s="11">
        <f t="shared" si="1"/>
        <v>1</v>
      </c>
      <c r="J54" s="12">
        <v>229.05502000000001</v>
      </c>
      <c r="K54" s="12">
        <v>249.80501000000001</v>
      </c>
    </row>
    <row r="55" spans="1:11" x14ac:dyDescent="0.35">
      <c r="A55" s="13">
        <v>50</v>
      </c>
      <c r="B55" s="14" t="s">
        <v>128</v>
      </c>
      <c r="C55" s="15" t="s">
        <v>124</v>
      </c>
      <c r="D55" s="15" t="s">
        <v>129</v>
      </c>
      <c r="E55" s="13" t="s">
        <v>15</v>
      </c>
      <c r="F55" s="13">
        <v>5</v>
      </c>
      <c r="G55" s="13">
        <v>5</v>
      </c>
      <c r="H55" s="13">
        <v>0</v>
      </c>
      <c r="I55" s="17">
        <f t="shared" si="1"/>
        <v>1</v>
      </c>
      <c r="J55" s="18">
        <v>208.75577999999999</v>
      </c>
      <c r="K55" s="18">
        <v>229.47655</v>
      </c>
    </row>
    <row r="56" spans="1:11" x14ac:dyDescent="0.35">
      <c r="A56" s="8">
        <v>51</v>
      </c>
      <c r="B56" s="9" t="s">
        <v>130</v>
      </c>
      <c r="C56" s="10" t="s">
        <v>124</v>
      </c>
      <c r="D56" s="10" t="s">
        <v>131</v>
      </c>
      <c r="E56" s="8" t="s">
        <v>15</v>
      </c>
      <c r="F56" s="8">
        <v>4</v>
      </c>
      <c r="G56" s="8">
        <v>3</v>
      </c>
      <c r="H56" s="19">
        <v>1</v>
      </c>
      <c r="I56" s="11">
        <f t="shared" si="1"/>
        <v>0.75</v>
      </c>
      <c r="J56" s="12">
        <v>203.27225000000001</v>
      </c>
      <c r="K56" s="12">
        <v>227.79893000000001</v>
      </c>
    </row>
    <row r="57" spans="1:11" x14ac:dyDescent="0.35">
      <c r="A57" s="13">
        <v>52</v>
      </c>
      <c r="B57" s="14" t="s">
        <v>132</v>
      </c>
      <c r="C57" s="15" t="s">
        <v>133</v>
      </c>
      <c r="D57" s="15" t="s">
        <v>134</v>
      </c>
      <c r="E57" s="13" t="s">
        <v>15</v>
      </c>
      <c r="F57" s="13">
        <v>5</v>
      </c>
      <c r="G57" s="13">
        <v>5</v>
      </c>
      <c r="H57" s="13">
        <v>0</v>
      </c>
      <c r="I57" s="17">
        <f t="shared" si="1"/>
        <v>1</v>
      </c>
      <c r="J57" s="18">
        <v>201.65617</v>
      </c>
      <c r="K57" s="18">
        <v>221.49707000000001</v>
      </c>
    </row>
    <row r="58" spans="1:11" x14ac:dyDescent="0.35">
      <c r="A58" s="8">
        <v>53</v>
      </c>
      <c r="B58" s="9" t="s">
        <v>135</v>
      </c>
      <c r="C58" s="10" t="s">
        <v>133</v>
      </c>
      <c r="D58" s="10" t="s">
        <v>136</v>
      </c>
      <c r="E58" s="8" t="s">
        <v>15</v>
      </c>
      <c r="F58" s="8">
        <v>5</v>
      </c>
      <c r="G58" s="8">
        <v>5</v>
      </c>
      <c r="H58" s="8">
        <v>0</v>
      </c>
      <c r="I58" s="11">
        <f t="shared" si="1"/>
        <v>1</v>
      </c>
      <c r="J58" s="12">
        <v>231.23132000000001</v>
      </c>
      <c r="K58" s="12">
        <v>252.07521</v>
      </c>
    </row>
    <row r="59" spans="1:11" x14ac:dyDescent="0.35">
      <c r="A59" s="13">
        <v>54</v>
      </c>
      <c r="B59" s="14" t="s">
        <v>137</v>
      </c>
      <c r="C59" s="15" t="s">
        <v>138</v>
      </c>
      <c r="D59" s="15" t="s">
        <v>139</v>
      </c>
      <c r="E59" s="13" t="s">
        <v>52</v>
      </c>
      <c r="F59" s="13">
        <v>5</v>
      </c>
      <c r="G59" s="13">
        <v>5</v>
      </c>
      <c r="H59" s="13">
        <v>0</v>
      </c>
      <c r="I59" s="17">
        <f t="shared" si="1"/>
        <v>1</v>
      </c>
      <c r="J59" s="18">
        <v>263.05056999999999</v>
      </c>
      <c r="K59" s="18">
        <v>309.30394999999999</v>
      </c>
    </row>
    <row r="60" spans="1:11" x14ac:dyDescent="0.35">
      <c r="A60" s="8">
        <v>55</v>
      </c>
      <c r="B60" s="9" t="s">
        <v>140</v>
      </c>
      <c r="C60" s="10" t="s">
        <v>138</v>
      </c>
      <c r="D60" s="10" t="s">
        <v>141</v>
      </c>
      <c r="E60" s="8" t="s">
        <v>15</v>
      </c>
      <c r="F60" s="8">
        <v>6</v>
      </c>
      <c r="G60" s="8">
        <v>6</v>
      </c>
      <c r="H60" s="8">
        <v>0</v>
      </c>
      <c r="I60" s="11">
        <f t="shared" si="1"/>
        <v>1</v>
      </c>
      <c r="J60" s="12">
        <v>212.72909999999999</v>
      </c>
      <c r="K60" s="12">
        <v>253.95994999999999</v>
      </c>
    </row>
    <row r="61" spans="1:11" x14ac:dyDescent="0.35">
      <c r="A61" s="13">
        <v>56</v>
      </c>
      <c r="B61" s="14" t="s">
        <v>142</v>
      </c>
      <c r="C61" s="15" t="s">
        <v>138</v>
      </c>
      <c r="D61" s="15" t="s">
        <v>143</v>
      </c>
      <c r="E61" s="13" t="s">
        <v>15</v>
      </c>
      <c r="F61" s="13">
        <v>4</v>
      </c>
      <c r="G61" s="13">
        <v>4</v>
      </c>
      <c r="H61" s="13">
        <v>0</v>
      </c>
      <c r="I61" s="17">
        <f t="shared" si="1"/>
        <v>1</v>
      </c>
      <c r="J61" s="18">
        <v>212.24315999999999</v>
      </c>
      <c r="K61" s="18">
        <v>240.45114000000001</v>
      </c>
    </row>
    <row r="62" spans="1:11" x14ac:dyDescent="0.35">
      <c r="A62" s="8">
        <v>57</v>
      </c>
      <c r="B62" s="9" t="s">
        <v>144</v>
      </c>
      <c r="C62" s="10" t="s">
        <v>145</v>
      </c>
      <c r="D62" s="10" t="s">
        <v>146</v>
      </c>
      <c r="E62" s="8" t="s">
        <v>38</v>
      </c>
      <c r="F62" s="8">
        <v>2</v>
      </c>
      <c r="G62" s="8">
        <v>2</v>
      </c>
      <c r="H62" s="8">
        <v>0</v>
      </c>
      <c r="I62" s="11">
        <f t="shared" si="1"/>
        <v>1</v>
      </c>
      <c r="J62" s="12">
        <v>264.73748999999998</v>
      </c>
      <c r="K62" s="12">
        <v>318.78392000000002</v>
      </c>
    </row>
    <row r="63" spans="1:11" x14ac:dyDescent="0.35">
      <c r="A63" s="13">
        <v>58</v>
      </c>
      <c r="B63" s="14" t="s">
        <v>147</v>
      </c>
      <c r="C63" s="15" t="s">
        <v>145</v>
      </c>
      <c r="D63" s="15" t="s">
        <v>148</v>
      </c>
      <c r="E63" s="13" t="s">
        <v>38</v>
      </c>
      <c r="F63" s="13">
        <v>3</v>
      </c>
      <c r="G63" s="13">
        <v>3</v>
      </c>
      <c r="H63" s="13">
        <v>0</v>
      </c>
      <c r="I63" s="17">
        <f t="shared" si="1"/>
        <v>1</v>
      </c>
      <c r="J63" s="18">
        <v>241.25700000000001</v>
      </c>
      <c r="K63" s="18">
        <v>265.47300999999999</v>
      </c>
    </row>
    <row r="64" spans="1:11" x14ac:dyDescent="0.35">
      <c r="A64" s="8">
        <v>59</v>
      </c>
      <c r="B64" s="9" t="s">
        <v>149</v>
      </c>
      <c r="C64" s="10" t="s">
        <v>145</v>
      </c>
      <c r="D64" s="10" t="s">
        <v>150</v>
      </c>
      <c r="E64" s="8" t="s">
        <v>38</v>
      </c>
      <c r="F64" s="8">
        <v>2</v>
      </c>
      <c r="G64" s="8">
        <v>2</v>
      </c>
      <c r="H64" s="8">
        <v>0</v>
      </c>
      <c r="I64" s="11">
        <f t="shared" si="1"/>
        <v>1</v>
      </c>
      <c r="J64" s="12">
        <v>238.44058999999999</v>
      </c>
      <c r="K64" s="12">
        <v>241.149</v>
      </c>
    </row>
    <row r="65" spans="1:11" x14ac:dyDescent="0.35">
      <c r="A65" s="13">
        <v>60</v>
      </c>
      <c r="B65" s="14" t="s">
        <v>151</v>
      </c>
      <c r="C65" s="15" t="s">
        <v>145</v>
      </c>
      <c r="D65" s="15" t="s">
        <v>152</v>
      </c>
      <c r="E65" s="13" t="s">
        <v>38</v>
      </c>
      <c r="F65" s="13">
        <v>2</v>
      </c>
      <c r="G65" s="13">
        <v>2</v>
      </c>
      <c r="H65" s="13">
        <v>0</v>
      </c>
      <c r="I65" s="17">
        <f t="shared" si="1"/>
        <v>1</v>
      </c>
      <c r="J65" s="18">
        <v>221.71932000000001</v>
      </c>
      <c r="K65" s="18">
        <v>227.98274000000001</v>
      </c>
    </row>
    <row r="66" spans="1:11" x14ac:dyDescent="0.35">
      <c r="A66" s="8">
        <v>61</v>
      </c>
      <c r="B66" s="9" t="s">
        <v>153</v>
      </c>
      <c r="C66" s="10" t="s">
        <v>145</v>
      </c>
      <c r="D66" s="10" t="s">
        <v>154</v>
      </c>
      <c r="E66" s="8" t="s">
        <v>15</v>
      </c>
      <c r="F66" s="8">
        <v>2</v>
      </c>
      <c r="G66" s="8">
        <v>2</v>
      </c>
      <c r="H66" s="8">
        <v>0</v>
      </c>
      <c r="I66" s="11">
        <f t="shared" si="1"/>
        <v>1</v>
      </c>
      <c r="J66" s="12">
        <v>227.47259</v>
      </c>
      <c r="K66" s="12">
        <v>229.25862000000001</v>
      </c>
    </row>
    <row r="67" spans="1:11" x14ac:dyDescent="0.35">
      <c r="A67" s="13">
        <v>62</v>
      </c>
      <c r="B67" s="14" t="s">
        <v>155</v>
      </c>
      <c r="C67" s="15" t="s">
        <v>145</v>
      </c>
      <c r="D67" s="15" t="s">
        <v>156</v>
      </c>
      <c r="E67" s="13" t="s">
        <v>38</v>
      </c>
      <c r="F67" s="13">
        <v>1</v>
      </c>
      <c r="G67" s="13">
        <v>1</v>
      </c>
      <c r="H67" s="13">
        <v>0</v>
      </c>
      <c r="I67" s="17">
        <f t="shared" si="1"/>
        <v>1</v>
      </c>
      <c r="J67" s="18">
        <v>273.87257</v>
      </c>
      <c r="K67" s="18">
        <v>273.87257</v>
      </c>
    </row>
    <row r="68" spans="1:11" x14ac:dyDescent="0.35">
      <c r="A68" s="8">
        <v>63</v>
      </c>
      <c r="B68" s="9" t="s">
        <v>157</v>
      </c>
      <c r="C68" s="10" t="s">
        <v>145</v>
      </c>
      <c r="D68" s="10" t="s">
        <v>158</v>
      </c>
      <c r="E68" s="8" t="s">
        <v>38</v>
      </c>
      <c r="F68" s="8">
        <v>3</v>
      </c>
      <c r="G68" s="8">
        <v>3</v>
      </c>
      <c r="H68" s="8">
        <v>0</v>
      </c>
      <c r="I68" s="11">
        <f t="shared" si="1"/>
        <v>1</v>
      </c>
      <c r="J68" s="12">
        <v>225.89277999999999</v>
      </c>
      <c r="K68" s="12">
        <v>242.70693</v>
      </c>
    </row>
    <row r="69" spans="1:11" x14ac:dyDescent="0.35">
      <c r="A69" s="13">
        <v>64</v>
      </c>
      <c r="B69" s="14" t="s">
        <v>159</v>
      </c>
      <c r="C69" s="15" t="s">
        <v>145</v>
      </c>
      <c r="D69" s="15" t="s">
        <v>160</v>
      </c>
      <c r="E69" s="13" t="s">
        <v>38</v>
      </c>
      <c r="F69" s="13">
        <v>2</v>
      </c>
      <c r="G69" s="13">
        <v>2</v>
      </c>
      <c r="H69" s="13">
        <v>0</v>
      </c>
      <c r="I69" s="17">
        <f t="shared" si="1"/>
        <v>1</v>
      </c>
      <c r="J69" s="18">
        <v>223.84118000000001</v>
      </c>
      <c r="K69" s="18">
        <v>255.26613</v>
      </c>
    </row>
    <row r="70" spans="1:11" x14ac:dyDescent="0.35">
      <c r="A70" s="8">
        <v>65</v>
      </c>
      <c r="B70" s="9" t="s">
        <v>161</v>
      </c>
      <c r="C70" s="10" t="s">
        <v>145</v>
      </c>
      <c r="D70" s="10" t="s">
        <v>162</v>
      </c>
      <c r="E70" s="8" t="s">
        <v>38</v>
      </c>
      <c r="F70" s="8">
        <v>2</v>
      </c>
      <c r="G70" s="8">
        <v>2</v>
      </c>
      <c r="H70" s="8">
        <v>0</v>
      </c>
      <c r="I70" s="11">
        <f t="shared" si="1"/>
        <v>1</v>
      </c>
      <c r="J70" s="12">
        <v>264.87788999999998</v>
      </c>
      <c r="K70" s="12">
        <v>268.61532</v>
      </c>
    </row>
    <row r="71" spans="1:11" ht="25" x14ac:dyDescent="0.35">
      <c r="A71" s="13">
        <v>66</v>
      </c>
      <c r="B71" s="14" t="s">
        <v>163</v>
      </c>
      <c r="C71" s="15" t="s">
        <v>169</v>
      </c>
      <c r="D71" s="15" t="s">
        <v>139</v>
      </c>
      <c r="E71" s="13" t="s">
        <v>52</v>
      </c>
      <c r="F71" s="13">
        <v>6</v>
      </c>
      <c r="G71" s="13">
        <v>6</v>
      </c>
      <c r="H71" s="13">
        <v>0</v>
      </c>
      <c r="I71" s="17">
        <f t="shared" si="1"/>
        <v>1</v>
      </c>
      <c r="J71" s="18">
        <v>234.9239</v>
      </c>
      <c r="K71" s="18">
        <v>262.29322999999999</v>
      </c>
    </row>
    <row r="72" spans="1:11" x14ac:dyDescent="0.35">
      <c r="A72" s="4" t="s">
        <v>164</v>
      </c>
      <c r="B72" s="4"/>
      <c r="C72" s="4"/>
      <c r="D72" s="4"/>
      <c r="E72" s="4"/>
      <c r="F72" s="20">
        <f>SUM(F6:F71)</f>
        <v>245</v>
      </c>
      <c r="G72" s="20">
        <f>SUM(G6:G71)</f>
        <v>224</v>
      </c>
      <c r="H72" s="20">
        <f>SUM(H6:H71)</f>
        <v>21</v>
      </c>
      <c r="I72" s="21">
        <f t="shared" si="1"/>
        <v>0.91428571428571426</v>
      </c>
      <c r="J72" s="22">
        <f>MIN(J6:J71)</f>
        <v>165.30024</v>
      </c>
      <c r="K72" s="22">
        <f>MAX(K6:K71)</f>
        <v>334.62921</v>
      </c>
    </row>
  </sheetData>
  <autoFilter ref="A5:K71" xr:uid="{00000000-0009-0000-0000-000000000000}"/>
  <mergeCells count="4">
    <mergeCell ref="A1:K1"/>
    <mergeCell ref="A2:K2"/>
    <mergeCell ref="A3:K3"/>
    <mergeCell ref="A72:E72"/>
  </mergeCells>
  <pageMargins left="0.75" right="0.75" top="1" bottom="1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showGridLines="0" zoomScaleNormal="100" workbookViewId="0">
      <selection activeCell="K11" sqref="K11"/>
    </sheetView>
  </sheetViews>
  <sheetFormatPr defaultColWidth="8.6328125" defaultRowHeight="14.5" x14ac:dyDescent="0.35"/>
  <cols>
    <col min="1" max="1" width="46" customWidth="1"/>
    <col min="2" max="2" width="15" customWidth="1"/>
    <col min="3" max="3" width="12" customWidth="1"/>
    <col min="4" max="4" width="11" customWidth="1"/>
    <col min="5" max="5" width="15" customWidth="1"/>
    <col min="6" max="6" width="11" customWidth="1"/>
  </cols>
  <sheetData>
    <row r="1" spans="1:6" ht="27.75" customHeight="1" x14ac:dyDescent="0.35">
      <c r="A1" s="3" t="s">
        <v>165</v>
      </c>
      <c r="B1" s="3"/>
      <c r="C1" s="3"/>
      <c r="D1" s="3"/>
      <c r="E1" s="3"/>
      <c r="F1" s="3"/>
    </row>
    <row r="3" spans="1:6" ht="30" customHeight="1" x14ac:dyDescent="0.35">
      <c r="A3" s="7" t="s">
        <v>3</v>
      </c>
      <c r="B3" s="7" t="s">
        <v>166</v>
      </c>
      <c r="C3" s="7" t="s">
        <v>6</v>
      </c>
      <c r="D3" s="7" t="s">
        <v>7</v>
      </c>
      <c r="E3" s="7" t="s">
        <v>8</v>
      </c>
      <c r="F3" s="7" t="s">
        <v>9</v>
      </c>
    </row>
    <row r="4" spans="1:6" x14ac:dyDescent="0.35">
      <c r="A4" s="23" t="s">
        <v>13</v>
      </c>
      <c r="B4" s="24">
        <f>COUNTIF('2026 DGS Sonuçları'!$C$6:$C$71,$A4)</f>
        <v>7</v>
      </c>
      <c r="C4" s="24">
        <f>SUMIF('2026 DGS Sonuçları'!$C$6:$C$71,$A4,'2026 DGS Sonuçları'!$F$6:$F$71)</f>
        <v>43</v>
      </c>
      <c r="D4" s="24">
        <f>SUMIF('2026 DGS Sonuçları'!$C$6:$C$71,$A4,'2026 DGS Sonuçları'!$G$6:$G$71)</f>
        <v>33</v>
      </c>
      <c r="E4" s="24">
        <f>SUMIF('2026 DGS Sonuçları'!$C$6:$C$71,$A4,'2026 DGS Sonuçları'!$H$6:$H$71)</f>
        <v>10</v>
      </c>
      <c r="F4" s="25">
        <f t="shared" ref="F4:F23" si="0">IF(C4=0,"",D4/C4)</f>
        <v>0.76744186046511631</v>
      </c>
    </row>
    <row r="5" spans="1:6" x14ac:dyDescent="0.35">
      <c r="A5" s="26" t="s">
        <v>29</v>
      </c>
      <c r="B5" s="27">
        <f>COUNTIF('2026 DGS Sonuçları'!$C$6:$C$71,$A5)</f>
        <v>2</v>
      </c>
      <c r="C5" s="27">
        <f>SUMIF('2026 DGS Sonuçları'!$C$6:$C$71,$A5,'2026 DGS Sonuçları'!$F$6:$F$71)</f>
        <v>14</v>
      </c>
      <c r="D5" s="27">
        <f>SUMIF('2026 DGS Sonuçları'!$C$6:$C$71,$A5,'2026 DGS Sonuçları'!$G$6:$G$71)</f>
        <v>14</v>
      </c>
      <c r="E5" s="27">
        <f>SUMIF('2026 DGS Sonuçları'!$C$6:$C$71,$A5,'2026 DGS Sonuçları'!$H$6:$H$71)</f>
        <v>0</v>
      </c>
      <c r="F5" s="28">
        <f t="shared" si="0"/>
        <v>1</v>
      </c>
    </row>
    <row r="6" spans="1:6" x14ac:dyDescent="0.35">
      <c r="A6" s="23" t="s">
        <v>34</v>
      </c>
      <c r="B6" s="24">
        <f>COUNTIF('2026 DGS Sonuçları'!$C$6:$C$71,$A6)</f>
        <v>3</v>
      </c>
      <c r="C6" s="24">
        <f>SUMIF('2026 DGS Sonuçları'!$C$6:$C$71,$A6,'2026 DGS Sonuçları'!$F$6:$F$71)</f>
        <v>12</v>
      </c>
      <c r="D6" s="24">
        <f>SUMIF('2026 DGS Sonuçları'!$C$6:$C$71,$A6,'2026 DGS Sonuçları'!$G$6:$G$71)</f>
        <v>12</v>
      </c>
      <c r="E6" s="24">
        <f>SUMIF('2026 DGS Sonuçları'!$C$6:$C$71,$A6,'2026 DGS Sonuçları'!$H$6:$H$71)</f>
        <v>0</v>
      </c>
      <c r="F6" s="25">
        <f t="shared" si="0"/>
        <v>1</v>
      </c>
    </row>
    <row r="7" spans="1:6" x14ac:dyDescent="0.35">
      <c r="A7" s="26" t="s">
        <v>42</v>
      </c>
      <c r="B7" s="27">
        <f>COUNTIF('2026 DGS Sonuçları'!$C$6:$C$71,$A7)</f>
        <v>2</v>
      </c>
      <c r="C7" s="27">
        <f>SUMIF('2026 DGS Sonuçları'!$C$6:$C$71,$A7,'2026 DGS Sonuçları'!$F$6:$F$71)</f>
        <v>9</v>
      </c>
      <c r="D7" s="27">
        <f>SUMIF('2026 DGS Sonuçları'!$C$6:$C$71,$A7,'2026 DGS Sonuçları'!$G$6:$G$71)</f>
        <v>9</v>
      </c>
      <c r="E7" s="27">
        <f>SUMIF('2026 DGS Sonuçları'!$C$6:$C$71,$A7,'2026 DGS Sonuçları'!$H$6:$H$71)</f>
        <v>0</v>
      </c>
      <c r="F7" s="28">
        <f t="shared" si="0"/>
        <v>1</v>
      </c>
    </row>
    <row r="8" spans="1:6" x14ac:dyDescent="0.35">
      <c r="A8" s="23" t="s">
        <v>47</v>
      </c>
      <c r="B8" s="24">
        <f>COUNTIF('2026 DGS Sonuçları'!$C$6:$C$71,$A8)</f>
        <v>1</v>
      </c>
      <c r="C8" s="24">
        <f>SUMIF('2026 DGS Sonuçları'!$C$6:$C$71,$A8,'2026 DGS Sonuçları'!$F$6:$F$71)</f>
        <v>2</v>
      </c>
      <c r="D8" s="24">
        <f>SUMIF('2026 DGS Sonuçları'!$C$6:$C$71,$A8,'2026 DGS Sonuçları'!$G$6:$G$71)</f>
        <v>2</v>
      </c>
      <c r="E8" s="24">
        <f>SUMIF('2026 DGS Sonuçları'!$C$6:$C$71,$A8,'2026 DGS Sonuçları'!$H$6:$H$71)</f>
        <v>0</v>
      </c>
      <c r="F8" s="25">
        <f t="shared" si="0"/>
        <v>1</v>
      </c>
    </row>
    <row r="9" spans="1:6" x14ac:dyDescent="0.35">
      <c r="A9" s="26" t="s">
        <v>50</v>
      </c>
      <c r="B9" s="27">
        <f>COUNTIF('2026 DGS Sonuçları'!$C$6:$C$71,$A9)</f>
        <v>2</v>
      </c>
      <c r="C9" s="27">
        <f>SUMIF('2026 DGS Sonuçları'!$C$6:$C$71,$A9,'2026 DGS Sonuçları'!$F$6:$F$71)</f>
        <v>2</v>
      </c>
      <c r="D9" s="27">
        <f>SUMIF('2026 DGS Sonuçları'!$C$6:$C$71,$A9,'2026 DGS Sonuçları'!$G$6:$G$71)</f>
        <v>2</v>
      </c>
      <c r="E9" s="27">
        <f>SUMIF('2026 DGS Sonuçları'!$C$6:$C$71,$A9,'2026 DGS Sonuçları'!$H$6:$H$71)</f>
        <v>0</v>
      </c>
      <c r="F9" s="28">
        <f t="shared" si="0"/>
        <v>1</v>
      </c>
    </row>
    <row r="10" spans="1:6" x14ac:dyDescent="0.35">
      <c r="A10" s="23" t="s">
        <v>56</v>
      </c>
      <c r="B10" s="24">
        <f>COUNTIF('2026 DGS Sonuçları'!$C$6:$C$71,$A10)</f>
        <v>5</v>
      </c>
      <c r="C10" s="24">
        <f>SUMIF('2026 DGS Sonuçları'!$C$6:$C$71,$A10,'2026 DGS Sonuçları'!$F$6:$F$71)</f>
        <v>13</v>
      </c>
      <c r="D10" s="24">
        <f>SUMIF('2026 DGS Sonuçları'!$C$6:$C$71,$A10,'2026 DGS Sonuçları'!$G$6:$G$71)</f>
        <v>13</v>
      </c>
      <c r="E10" s="24">
        <f>SUMIF('2026 DGS Sonuçları'!$C$6:$C$71,$A10,'2026 DGS Sonuçları'!$H$6:$H$71)</f>
        <v>0</v>
      </c>
      <c r="F10" s="25">
        <f t="shared" si="0"/>
        <v>1</v>
      </c>
    </row>
    <row r="11" spans="1:6" x14ac:dyDescent="0.35">
      <c r="A11" s="26" t="s">
        <v>67</v>
      </c>
      <c r="B11" s="27">
        <f>COUNTIF('2026 DGS Sonuçları'!$C$6:$C$71,$A11)</f>
        <v>5</v>
      </c>
      <c r="C11" s="27">
        <f>SUMIF('2026 DGS Sonuçları'!$C$6:$C$71,$A11,'2026 DGS Sonuçları'!$F$6:$F$71)</f>
        <v>16</v>
      </c>
      <c r="D11" s="27">
        <f>SUMIF('2026 DGS Sonuçları'!$C$6:$C$71,$A11,'2026 DGS Sonuçları'!$G$6:$G$71)</f>
        <v>11</v>
      </c>
      <c r="E11" s="27">
        <f>SUMIF('2026 DGS Sonuçları'!$C$6:$C$71,$A11,'2026 DGS Sonuçları'!$H$6:$H$71)</f>
        <v>5</v>
      </c>
      <c r="F11" s="28">
        <f t="shared" si="0"/>
        <v>0.6875</v>
      </c>
    </row>
    <row r="12" spans="1:6" x14ac:dyDescent="0.35">
      <c r="A12" s="23" t="s">
        <v>78</v>
      </c>
      <c r="B12" s="24">
        <f>COUNTIF('2026 DGS Sonuçları'!$C$6:$C$71,$A12)</f>
        <v>1</v>
      </c>
      <c r="C12" s="24">
        <f>SUMIF('2026 DGS Sonuçları'!$C$6:$C$71,$A12,'2026 DGS Sonuçları'!$F$6:$F$71)</f>
        <v>15</v>
      </c>
      <c r="D12" s="24">
        <f>SUMIF('2026 DGS Sonuçları'!$C$6:$C$71,$A12,'2026 DGS Sonuçları'!$G$6:$G$71)</f>
        <v>15</v>
      </c>
      <c r="E12" s="24">
        <f>SUMIF('2026 DGS Sonuçları'!$C$6:$C$71,$A12,'2026 DGS Sonuçları'!$H$6:$H$71)</f>
        <v>0</v>
      </c>
      <c r="F12" s="25">
        <f t="shared" si="0"/>
        <v>1</v>
      </c>
    </row>
    <row r="13" spans="1:6" x14ac:dyDescent="0.35">
      <c r="A13" s="26" t="s">
        <v>81</v>
      </c>
      <c r="B13" s="27">
        <f>COUNTIF('2026 DGS Sonuçları'!$C$6:$C$71,$A13)</f>
        <v>3</v>
      </c>
      <c r="C13" s="27">
        <f>SUMIF('2026 DGS Sonuçları'!$C$6:$C$71,$A13,'2026 DGS Sonuçları'!$F$6:$F$71)</f>
        <v>11</v>
      </c>
      <c r="D13" s="27">
        <f>SUMIF('2026 DGS Sonuçları'!$C$6:$C$71,$A13,'2026 DGS Sonuçları'!$G$6:$G$71)</f>
        <v>11</v>
      </c>
      <c r="E13" s="27">
        <f>SUMIF('2026 DGS Sonuçları'!$C$6:$C$71,$A13,'2026 DGS Sonuçları'!$H$6:$H$71)</f>
        <v>0</v>
      </c>
      <c r="F13" s="28">
        <f t="shared" si="0"/>
        <v>1</v>
      </c>
    </row>
    <row r="14" spans="1:6" x14ac:dyDescent="0.35">
      <c r="A14" s="23" t="s">
        <v>88</v>
      </c>
      <c r="B14" s="24">
        <f>COUNTIF('2026 DGS Sonuçları'!$C$6:$C$71,$A14)</f>
        <v>3</v>
      </c>
      <c r="C14" s="24">
        <f>SUMIF('2026 DGS Sonuçları'!$C$6:$C$71,$A14,'2026 DGS Sonuçları'!$F$6:$F$71)</f>
        <v>8</v>
      </c>
      <c r="D14" s="24">
        <f>SUMIF('2026 DGS Sonuçları'!$C$6:$C$71,$A14,'2026 DGS Sonuçları'!$G$6:$G$71)</f>
        <v>4</v>
      </c>
      <c r="E14" s="24">
        <f>SUMIF('2026 DGS Sonuçları'!$C$6:$C$71,$A14,'2026 DGS Sonuçları'!$H$6:$H$71)</f>
        <v>4</v>
      </c>
      <c r="F14" s="25">
        <f t="shared" si="0"/>
        <v>0.5</v>
      </c>
    </row>
    <row r="15" spans="1:6" x14ac:dyDescent="0.35">
      <c r="A15" s="26" t="s">
        <v>95</v>
      </c>
      <c r="B15" s="27">
        <f>COUNTIF('2026 DGS Sonuçları'!$C$6:$C$71,$A15)</f>
        <v>2</v>
      </c>
      <c r="C15" s="27">
        <f>SUMIF('2026 DGS Sonuçları'!$C$6:$C$71,$A15,'2026 DGS Sonuçları'!$F$6:$F$71)</f>
        <v>7</v>
      </c>
      <c r="D15" s="27">
        <f>SUMIF('2026 DGS Sonuçları'!$C$6:$C$71,$A15,'2026 DGS Sonuçları'!$G$6:$G$71)</f>
        <v>7</v>
      </c>
      <c r="E15" s="27">
        <f>SUMIF('2026 DGS Sonuçları'!$C$6:$C$71,$A15,'2026 DGS Sonuçları'!$H$6:$H$71)</f>
        <v>0</v>
      </c>
      <c r="F15" s="28">
        <f t="shared" si="0"/>
        <v>1</v>
      </c>
    </row>
    <row r="16" spans="1:6" x14ac:dyDescent="0.35">
      <c r="A16" s="23" t="s">
        <v>100</v>
      </c>
      <c r="B16" s="24">
        <f>COUNTIF('2026 DGS Sonuçları'!$C$6:$C$71,$A16)</f>
        <v>8</v>
      </c>
      <c r="C16" s="24">
        <f>SUMIF('2026 DGS Sonuçları'!$C$6:$C$71,$A16,'2026 DGS Sonuçları'!$F$6:$F$71)</f>
        <v>16</v>
      </c>
      <c r="D16" s="24">
        <f>SUMIF('2026 DGS Sonuçları'!$C$6:$C$71,$A16,'2026 DGS Sonuçları'!$G$6:$G$71)</f>
        <v>16</v>
      </c>
      <c r="E16" s="24">
        <f>SUMIF('2026 DGS Sonuçları'!$C$6:$C$71,$A16,'2026 DGS Sonuçları'!$H$6:$H$71)</f>
        <v>0</v>
      </c>
      <c r="F16" s="25">
        <f t="shared" si="0"/>
        <v>1</v>
      </c>
    </row>
    <row r="17" spans="1:6" x14ac:dyDescent="0.35">
      <c r="A17" s="26" t="s">
        <v>117</v>
      </c>
      <c r="B17" s="27">
        <f>COUNTIF('2026 DGS Sonuçları'!$C$6:$C$71,$A17)</f>
        <v>3</v>
      </c>
      <c r="C17" s="27">
        <f>SUMIF('2026 DGS Sonuçları'!$C$6:$C$71,$A17,'2026 DGS Sonuçları'!$F$6:$F$71)</f>
        <v>10</v>
      </c>
      <c r="D17" s="27">
        <f>SUMIF('2026 DGS Sonuçları'!$C$6:$C$71,$A17,'2026 DGS Sonuçları'!$G$6:$G$71)</f>
        <v>9</v>
      </c>
      <c r="E17" s="27">
        <f>SUMIF('2026 DGS Sonuçları'!$C$6:$C$71,$A17,'2026 DGS Sonuçları'!$H$6:$H$71)</f>
        <v>1</v>
      </c>
      <c r="F17" s="28">
        <f t="shared" si="0"/>
        <v>0.9</v>
      </c>
    </row>
    <row r="18" spans="1:6" x14ac:dyDescent="0.35">
      <c r="A18" s="23" t="s">
        <v>124</v>
      </c>
      <c r="B18" s="24">
        <f>COUNTIF('2026 DGS Sonuçları'!$C$6:$C$71,$A18)</f>
        <v>4</v>
      </c>
      <c r="C18" s="24">
        <f>SUMIF('2026 DGS Sonuçları'!$C$6:$C$71,$A18,'2026 DGS Sonuçları'!$F$6:$F$71)</f>
        <v>17</v>
      </c>
      <c r="D18" s="24">
        <f>SUMIF('2026 DGS Sonuçları'!$C$6:$C$71,$A18,'2026 DGS Sonuçları'!$G$6:$G$71)</f>
        <v>16</v>
      </c>
      <c r="E18" s="24">
        <f>SUMIF('2026 DGS Sonuçları'!$C$6:$C$71,$A18,'2026 DGS Sonuçları'!$H$6:$H$71)</f>
        <v>1</v>
      </c>
      <c r="F18" s="25">
        <f t="shared" si="0"/>
        <v>0.94117647058823528</v>
      </c>
    </row>
    <row r="19" spans="1:6" x14ac:dyDescent="0.35">
      <c r="A19" s="26" t="s">
        <v>133</v>
      </c>
      <c r="B19" s="27">
        <f>COUNTIF('2026 DGS Sonuçları'!$C$6:$C$71,$A19)</f>
        <v>2</v>
      </c>
      <c r="C19" s="27">
        <f>SUMIF('2026 DGS Sonuçları'!$C$6:$C$71,$A19,'2026 DGS Sonuçları'!$F$6:$F$71)</f>
        <v>10</v>
      </c>
      <c r="D19" s="27">
        <f>SUMIF('2026 DGS Sonuçları'!$C$6:$C$71,$A19,'2026 DGS Sonuçları'!$G$6:$G$71)</f>
        <v>10</v>
      </c>
      <c r="E19" s="27">
        <f>SUMIF('2026 DGS Sonuçları'!$C$6:$C$71,$A19,'2026 DGS Sonuçları'!$H$6:$H$71)</f>
        <v>0</v>
      </c>
      <c r="F19" s="28">
        <f t="shared" si="0"/>
        <v>1</v>
      </c>
    </row>
    <row r="20" spans="1:6" x14ac:dyDescent="0.35">
      <c r="A20" s="23" t="s">
        <v>138</v>
      </c>
      <c r="B20" s="24">
        <f>COUNTIF('2026 DGS Sonuçları'!$C$6:$C$71,$A20)</f>
        <v>3</v>
      </c>
      <c r="C20" s="24">
        <f>SUMIF('2026 DGS Sonuçları'!$C$6:$C$71,$A20,'2026 DGS Sonuçları'!$F$6:$F$71)</f>
        <v>15</v>
      </c>
      <c r="D20" s="24">
        <f>SUMIF('2026 DGS Sonuçları'!$C$6:$C$71,$A20,'2026 DGS Sonuçları'!$G$6:$G$71)</f>
        <v>15</v>
      </c>
      <c r="E20" s="24">
        <f>SUMIF('2026 DGS Sonuçları'!$C$6:$C$71,$A20,'2026 DGS Sonuçları'!$H$6:$H$71)</f>
        <v>0</v>
      </c>
      <c r="F20" s="25">
        <f t="shared" si="0"/>
        <v>1</v>
      </c>
    </row>
    <row r="21" spans="1:6" x14ac:dyDescent="0.35">
      <c r="A21" s="26" t="s">
        <v>145</v>
      </c>
      <c r="B21" s="27">
        <f>COUNTIF('2026 DGS Sonuçları'!$C$6:$C$71,$A21)</f>
        <v>9</v>
      </c>
      <c r="C21" s="27">
        <f>SUMIF('2026 DGS Sonuçları'!$C$6:$C$71,$A21,'2026 DGS Sonuçları'!$F$6:$F$71)</f>
        <v>19</v>
      </c>
      <c r="D21" s="27">
        <f>SUMIF('2026 DGS Sonuçları'!$C$6:$C$71,$A21,'2026 DGS Sonuçları'!$G$6:$G$71)</f>
        <v>19</v>
      </c>
      <c r="E21" s="27">
        <f>SUMIF('2026 DGS Sonuçları'!$C$6:$C$71,$A21,'2026 DGS Sonuçları'!$H$6:$H$71)</f>
        <v>0</v>
      </c>
      <c r="F21" s="28">
        <f t="shared" si="0"/>
        <v>1</v>
      </c>
    </row>
    <row r="22" spans="1:6" ht="25" x14ac:dyDescent="0.35">
      <c r="A22" s="23" t="s">
        <v>169</v>
      </c>
      <c r="B22" s="24">
        <f>COUNTIF('2026 DGS Sonuçları'!$C$6:$C$71,$A22)</f>
        <v>1</v>
      </c>
      <c r="C22" s="24">
        <f>SUMIF('2026 DGS Sonuçları'!$C$6:$C$71,$A22,'2026 DGS Sonuçları'!$F$6:$F$71)</f>
        <v>6</v>
      </c>
      <c r="D22" s="24">
        <f>SUMIF('2026 DGS Sonuçları'!$C$6:$C$71,$A22,'2026 DGS Sonuçları'!$G$6:$G$71)</f>
        <v>6</v>
      </c>
      <c r="E22" s="24">
        <f>SUMIF('2026 DGS Sonuçları'!$C$6:$C$71,$A22,'2026 DGS Sonuçları'!$H$6:$H$71)</f>
        <v>0</v>
      </c>
      <c r="F22" s="25">
        <f t="shared" si="0"/>
        <v>1</v>
      </c>
    </row>
    <row r="23" spans="1:6" x14ac:dyDescent="0.35">
      <c r="A23" s="29" t="s">
        <v>164</v>
      </c>
      <c r="B23" s="20">
        <f>SUM(B4:B22)</f>
        <v>66</v>
      </c>
      <c r="C23" s="20">
        <f>SUM(C4:C22)</f>
        <v>245</v>
      </c>
      <c r="D23" s="20">
        <f>SUM(D4:D22)</f>
        <v>224</v>
      </c>
      <c r="E23" s="20">
        <f>SUM(E4:E22)</f>
        <v>21</v>
      </c>
      <c r="F23" s="21">
        <f t="shared" si="0"/>
        <v>0.91428571428571426</v>
      </c>
    </row>
    <row r="26" spans="1:6" ht="21.75" customHeight="1" x14ac:dyDescent="0.35">
      <c r="A26" s="2" t="s">
        <v>167</v>
      </c>
      <c r="B26" s="2"/>
      <c r="C26" s="2"/>
      <c r="D26" s="2"/>
      <c r="E26" s="2"/>
      <c r="F26" s="2"/>
    </row>
    <row r="27" spans="1:6" ht="26" x14ac:dyDescent="0.35">
      <c r="A27" s="30" t="s">
        <v>3</v>
      </c>
      <c r="B27" s="30" t="s">
        <v>4</v>
      </c>
      <c r="C27" s="30" t="s">
        <v>2</v>
      </c>
      <c r="D27" s="30" t="s">
        <v>6</v>
      </c>
      <c r="E27" s="30" t="s">
        <v>7</v>
      </c>
      <c r="F27" s="30" t="s">
        <v>8</v>
      </c>
    </row>
    <row r="28" spans="1:6" x14ac:dyDescent="0.35">
      <c r="A28" s="23" t="s">
        <v>13</v>
      </c>
      <c r="B28" s="23" t="s">
        <v>17</v>
      </c>
      <c r="C28" s="31" t="s">
        <v>16</v>
      </c>
      <c r="D28" s="24">
        <f>SUMIF('2026 DGS Sonuçları'!$B$6:$B$71,$C28,'2026 DGS Sonuçları'!$F$6:$F$71)</f>
        <v>6</v>
      </c>
      <c r="E28" s="24">
        <f>SUMIF('2026 DGS Sonuçları'!$B$6:$B$71,$C28,'2026 DGS Sonuçları'!$G$6:$G$71)</f>
        <v>1</v>
      </c>
      <c r="F28" s="32">
        <f>SUMIF('2026 DGS Sonuçları'!$B$6:$B$71,$C28,'2026 DGS Sonuçları'!$H$6:$H$71)</f>
        <v>5</v>
      </c>
    </row>
    <row r="29" spans="1:6" ht="25" x14ac:dyDescent="0.35">
      <c r="A29" s="26" t="s">
        <v>13</v>
      </c>
      <c r="B29" s="26" t="s">
        <v>27</v>
      </c>
      <c r="C29" s="33" t="s">
        <v>26</v>
      </c>
      <c r="D29" s="27">
        <f>SUMIF('2026 DGS Sonuçları'!$B$6:$B$71,$C29,'2026 DGS Sonuçları'!$F$6:$F$71)</f>
        <v>5</v>
      </c>
      <c r="E29" s="27">
        <f>SUMIF('2026 DGS Sonuçları'!$B$6:$B$71,$C29,'2026 DGS Sonuçları'!$G$6:$G$71)</f>
        <v>1</v>
      </c>
      <c r="F29" s="34">
        <f>SUMIF('2026 DGS Sonuçları'!$B$6:$B$71,$C29,'2026 DGS Sonuçları'!$H$6:$H$71)</f>
        <v>4</v>
      </c>
    </row>
    <row r="30" spans="1:6" x14ac:dyDescent="0.35">
      <c r="A30" s="23" t="s">
        <v>67</v>
      </c>
      <c r="B30" s="23" t="s">
        <v>74</v>
      </c>
      <c r="C30" s="31" t="s">
        <v>73</v>
      </c>
      <c r="D30" s="24">
        <f>SUMIF('2026 DGS Sonuçları'!$B$6:$B$71,$C30,'2026 DGS Sonuçları'!$F$6:$F$71)</f>
        <v>3</v>
      </c>
      <c r="E30" s="24">
        <f>SUMIF('2026 DGS Sonuçları'!$B$6:$B$71,$C30,'2026 DGS Sonuçları'!$G$6:$G$71)</f>
        <v>0</v>
      </c>
      <c r="F30" s="32">
        <f>SUMIF('2026 DGS Sonuçları'!$B$6:$B$71,$C30,'2026 DGS Sonuçları'!$H$6:$H$71)</f>
        <v>3</v>
      </c>
    </row>
    <row r="31" spans="1:6" x14ac:dyDescent="0.35">
      <c r="A31" s="26" t="s">
        <v>88</v>
      </c>
      <c r="B31" s="26" t="s">
        <v>89</v>
      </c>
      <c r="C31" s="33" t="s">
        <v>87</v>
      </c>
      <c r="D31" s="27">
        <f>SUMIF('2026 DGS Sonuçları'!$B$6:$B$71,$C31,'2026 DGS Sonuçları'!$F$6:$F$71)</f>
        <v>3</v>
      </c>
      <c r="E31" s="27">
        <f>SUMIF('2026 DGS Sonuçları'!$B$6:$B$71,$C31,'2026 DGS Sonuçları'!$G$6:$G$71)</f>
        <v>0</v>
      </c>
      <c r="F31" s="34">
        <f>SUMIF('2026 DGS Sonuçları'!$B$6:$B$71,$C31,'2026 DGS Sonuçları'!$H$6:$H$71)</f>
        <v>3</v>
      </c>
    </row>
    <row r="32" spans="1:6" x14ac:dyDescent="0.35">
      <c r="A32" s="23" t="s">
        <v>67</v>
      </c>
      <c r="B32" s="23" t="s">
        <v>72</v>
      </c>
      <c r="C32" s="31" t="s">
        <v>71</v>
      </c>
      <c r="D32" s="24">
        <f>SUMIF('2026 DGS Sonuçları'!$B$6:$B$71,$C32,'2026 DGS Sonuçları'!$F$6:$F$71)</f>
        <v>2</v>
      </c>
      <c r="E32" s="24">
        <f>SUMIF('2026 DGS Sonuçları'!$B$6:$B$71,$C32,'2026 DGS Sonuçları'!$G$6:$G$71)</f>
        <v>0</v>
      </c>
      <c r="F32" s="32">
        <f>SUMIF('2026 DGS Sonuçları'!$B$6:$B$71,$C32,'2026 DGS Sonuçları'!$H$6:$H$71)</f>
        <v>2</v>
      </c>
    </row>
    <row r="33" spans="1:6" x14ac:dyDescent="0.35">
      <c r="A33" s="26" t="s">
        <v>13</v>
      </c>
      <c r="B33" s="26" t="s">
        <v>23</v>
      </c>
      <c r="C33" s="33" t="s">
        <v>22</v>
      </c>
      <c r="D33" s="27">
        <f>SUMIF('2026 DGS Sonuçları'!$B$6:$B$71,$C33,'2026 DGS Sonuçları'!$F$6:$F$71)</f>
        <v>5</v>
      </c>
      <c r="E33" s="27">
        <f>SUMIF('2026 DGS Sonuçları'!$B$6:$B$71,$C33,'2026 DGS Sonuçları'!$G$6:$G$71)</f>
        <v>4</v>
      </c>
      <c r="F33" s="34">
        <f>SUMIF('2026 DGS Sonuçları'!$B$6:$B$71,$C33,'2026 DGS Sonuçları'!$H$6:$H$71)</f>
        <v>1</v>
      </c>
    </row>
    <row r="34" spans="1:6" x14ac:dyDescent="0.35">
      <c r="A34" s="23" t="s">
        <v>88</v>
      </c>
      <c r="B34" s="23" t="s">
        <v>91</v>
      </c>
      <c r="C34" s="31" t="s">
        <v>90</v>
      </c>
      <c r="D34" s="24">
        <f>SUMIF('2026 DGS Sonuçları'!$B$6:$B$71,$C34,'2026 DGS Sonuçları'!$F$6:$F$71)</f>
        <v>1</v>
      </c>
      <c r="E34" s="24">
        <f>SUMIF('2026 DGS Sonuçları'!$B$6:$B$71,$C34,'2026 DGS Sonuçları'!$G$6:$G$71)</f>
        <v>0</v>
      </c>
      <c r="F34" s="32">
        <f>SUMIF('2026 DGS Sonuçları'!$B$6:$B$71,$C34,'2026 DGS Sonuçları'!$H$6:$H$71)</f>
        <v>1</v>
      </c>
    </row>
    <row r="35" spans="1:6" x14ac:dyDescent="0.35">
      <c r="A35" s="26" t="s">
        <v>117</v>
      </c>
      <c r="B35" s="26" t="s">
        <v>120</v>
      </c>
      <c r="C35" s="33" t="s">
        <v>119</v>
      </c>
      <c r="D35" s="27">
        <f>SUMIF('2026 DGS Sonuçları'!$B$6:$B$71,$C35,'2026 DGS Sonuçları'!$F$6:$F$71)</f>
        <v>1</v>
      </c>
      <c r="E35" s="27">
        <f>SUMIF('2026 DGS Sonuçları'!$B$6:$B$71,$C35,'2026 DGS Sonuçları'!$G$6:$G$71)</f>
        <v>0</v>
      </c>
      <c r="F35" s="34">
        <f>SUMIF('2026 DGS Sonuçları'!$B$6:$B$71,$C35,'2026 DGS Sonuçları'!$H$6:$H$71)</f>
        <v>1</v>
      </c>
    </row>
    <row r="36" spans="1:6" ht="25" x14ac:dyDescent="0.35">
      <c r="A36" s="23" t="s">
        <v>124</v>
      </c>
      <c r="B36" s="23" t="s">
        <v>131</v>
      </c>
      <c r="C36" s="31" t="s">
        <v>130</v>
      </c>
      <c r="D36" s="24">
        <f>SUMIF('2026 DGS Sonuçları'!$B$6:$B$71,$C36,'2026 DGS Sonuçları'!$F$6:$F$71)</f>
        <v>4</v>
      </c>
      <c r="E36" s="24">
        <f>SUMIF('2026 DGS Sonuçları'!$B$6:$B$71,$C36,'2026 DGS Sonuçları'!$G$6:$G$71)</f>
        <v>3</v>
      </c>
      <c r="F36" s="32">
        <f>SUMIF('2026 DGS Sonuçları'!$B$6:$B$71,$C36,'2026 DGS Sonuçları'!$H$6:$H$71)</f>
        <v>1</v>
      </c>
    </row>
    <row r="37" spans="1:6" x14ac:dyDescent="0.35">
      <c r="A37" s="1" t="s">
        <v>168</v>
      </c>
      <c r="B37" s="1"/>
      <c r="C37" s="1"/>
      <c r="D37" s="1"/>
      <c r="E37" s="1"/>
      <c r="F37" s="35">
        <f>SUM(F28:F36)</f>
        <v>21</v>
      </c>
    </row>
  </sheetData>
  <mergeCells count="3">
    <mergeCell ref="A1:F1"/>
    <mergeCell ref="A26:F26"/>
    <mergeCell ref="A37:E3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2026 DGS Sonuçları</vt:lpstr>
      <vt:lpstr>Fakülte Özeti</vt:lpstr>
      <vt:lpstr>'2026 DGS Sonuçları'!Yazdırma_Başlıkları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Hidayet Demir</cp:lastModifiedBy>
  <cp:revision>0</cp:revision>
  <dcterms:created xsi:type="dcterms:W3CDTF">2026-09-08T08:43:06Z</dcterms:created>
  <dcterms:modified xsi:type="dcterms:W3CDTF">2026-09-08T08:53:27Z</dcterms:modified>
  <dc:language>en-US</dc:language>
</cp:coreProperties>
</file>