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slicers/slicer2.xml" ContentType="application/vnd.ms-excel.slicer+xml"/>
  <Override PartName="/xl/drawings/drawing3.xml" ContentType="application/vnd.openxmlformats-officedocument.drawing+xml"/>
  <Override PartName="/xl/tables/table4.xml" ContentType="application/vnd.openxmlformats-officedocument.spreadsheetml.table+xml"/>
  <Override PartName="/xl/slicers/slicer3.xml" ContentType="application/vnd.ms-excel.slicer+xml"/>
  <Override PartName="/xl/drawings/drawing4.xml" ContentType="application/vnd.openxmlformats-officedocument.drawing+xml"/>
  <Override PartName="/xl/tables/table5.xml" ContentType="application/vnd.openxmlformats-officedocument.spreadsheetml.table+xml"/>
  <Override PartName="/xl/slicers/slicer4.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BuÇalışmaKitabı"/>
  <mc:AlternateContent xmlns:mc="http://schemas.openxmlformats.org/markup-compatibility/2006">
    <mc:Choice Requires="x15">
      <x15ac:absPath xmlns:x15ac="http://schemas.microsoft.com/office/spreadsheetml/2010/11/ac" url="F:\Dosyalar\ZİRAAT\SINAVLAR-DERS PROGRAMI\2024-2025\Güz\FİNAL\"/>
    </mc:Choice>
  </mc:AlternateContent>
  <xr:revisionPtr revIDLastSave="0" documentId="13_ncr:1_{B5018FCA-A7B1-4E23-803E-02E6C24C07F7}" xr6:coauthVersionLast="47" xr6:coauthVersionMax="47" xr10:uidLastSave="{00000000-0000-0000-0000-000000000000}"/>
  <bookViews>
    <workbookView xWindow="-120" yWindow="-120" windowWidth="29040" windowHeight="15840" tabRatio="762" xr2:uid="{886EA340-2AE4-4433-BB58-5618706D0F26}"/>
  </bookViews>
  <sheets>
    <sheet name="VİZE PROGRAM" sheetId="16" r:id="rId1"/>
    <sheet name="Gözetmenler" sheetId="21" state="hidden" r:id="rId2"/>
    <sheet name="VİZE PROGRAM (2)" sheetId="24" state="hidden" r:id="rId3"/>
    <sheet name="VİZE PROGRAM (3)" sheetId="25" state="hidden" r:id="rId4"/>
    <sheet name="VİZE PROGRAM (4)" sheetId="26" state="hidden" r:id="rId5"/>
    <sheet name="Sayfa1" sheetId="27" state="hidden" r:id="rId6"/>
  </sheets>
  <definedNames>
    <definedName name="Dilimleyici_Bölüm">#N/A</definedName>
    <definedName name="Dilimleyici_Bölüm1">#N/A</definedName>
    <definedName name="Dilimleyici_Bölüm2">#N/A</definedName>
    <definedName name="Dilimleyici_Bölüm3">#N/A</definedName>
    <definedName name="Dilimleyici_GÜN2">#N/A</definedName>
    <definedName name="Dilimleyici_SINAV_TARİHİ">#N/A</definedName>
    <definedName name="Dilimleyici_SINAV_TARİHİ1">#N/A</definedName>
    <definedName name="Dilimleyici_SINAV_TARİHİ2">#N/A</definedName>
    <definedName name="Dilimleyici_Sınıf">#N/A</definedName>
    <definedName name="Dilimleyici_Sınıf1">#N/A</definedName>
    <definedName name="Dilimleyici_Sınıf2">#N/A</definedName>
    <definedName name="Dilimleyici_Sınıf3">#N/A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7"/>
        <x14:slicerCache r:id="rId8"/>
        <x14:slicerCache r:id="rId9"/>
        <x14:slicerCache r:id="rId10"/>
        <x14:slicerCache r:id="rId11"/>
        <x14:slicerCache r:id="rId12"/>
        <x14:slicerCache r:id="rId13"/>
        <x14:slicerCache r:id="rId14"/>
        <x14:slicerCache r:id="rId15"/>
        <x14:slicerCache r:id="rId16"/>
        <x14:slicerCache r:id="rId17"/>
        <x14:slicerCache r:id="rId18"/>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4" i="25" l="1"/>
  <c r="L134" i="25"/>
  <c r="J239" i="25"/>
  <c r="N312" i="26"/>
  <c r="M312" i="26"/>
  <c r="L312" i="26"/>
  <c r="K312" i="26"/>
  <c r="J312" i="26"/>
  <c r="I312" i="26"/>
  <c r="H312" i="26"/>
  <c r="G312" i="26"/>
  <c r="F312" i="26"/>
  <c r="E312" i="26"/>
  <c r="D312" i="26"/>
  <c r="C312" i="26"/>
  <c r="B312" i="26"/>
  <c r="N311" i="26"/>
  <c r="M311" i="26"/>
  <c r="L311" i="26"/>
  <c r="K311" i="26"/>
  <c r="J311" i="26"/>
  <c r="I311" i="26"/>
  <c r="H311" i="26"/>
  <c r="G311" i="26"/>
  <c r="F311" i="26"/>
  <c r="E311" i="26"/>
  <c r="D311" i="26"/>
  <c r="C311" i="26"/>
  <c r="B311" i="26"/>
  <c r="N310" i="26"/>
  <c r="M310" i="26"/>
  <c r="L310" i="26"/>
  <c r="K310" i="26"/>
  <c r="J310" i="26"/>
  <c r="I310" i="26"/>
  <c r="H310" i="26"/>
  <c r="G310" i="26"/>
  <c r="F310" i="26"/>
  <c r="E310" i="26"/>
  <c r="D310" i="26"/>
  <c r="C310" i="26"/>
  <c r="B310" i="26"/>
  <c r="N309" i="26"/>
  <c r="M309" i="26"/>
  <c r="L309" i="26"/>
  <c r="K309" i="26"/>
  <c r="J309" i="26"/>
  <c r="I309" i="26"/>
  <c r="H309" i="26"/>
  <c r="G309" i="26"/>
  <c r="F309" i="26"/>
  <c r="E309" i="26"/>
  <c r="D309" i="26"/>
  <c r="C309" i="26"/>
  <c r="B309" i="26"/>
  <c r="N308" i="26"/>
  <c r="M308" i="26"/>
  <c r="L308" i="26"/>
  <c r="K308" i="26"/>
  <c r="J308" i="26"/>
  <c r="I308" i="26"/>
  <c r="H308" i="26"/>
  <c r="G308" i="26"/>
  <c r="F308" i="26"/>
  <c r="E308" i="26"/>
  <c r="D308" i="26"/>
  <c r="C308" i="26"/>
  <c r="B308" i="26"/>
  <c r="N307" i="26"/>
  <c r="M307" i="26"/>
  <c r="L307" i="26"/>
  <c r="K307" i="26"/>
  <c r="J307" i="26"/>
  <c r="I307" i="26"/>
  <c r="H307" i="26"/>
  <c r="G307" i="26"/>
  <c r="F307" i="26"/>
  <c r="E307" i="26"/>
  <c r="D307" i="26"/>
  <c r="C307" i="26"/>
  <c r="B307" i="26"/>
  <c r="N306" i="26"/>
  <c r="M306" i="26"/>
  <c r="L306" i="26"/>
  <c r="K306" i="26"/>
  <c r="J306" i="26"/>
  <c r="I306" i="26"/>
  <c r="H306" i="26"/>
  <c r="G306" i="26"/>
  <c r="F306" i="26"/>
  <c r="E306" i="26"/>
  <c r="D306" i="26"/>
  <c r="C306" i="26"/>
  <c r="B306" i="26"/>
  <c r="N305" i="26"/>
  <c r="M305" i="26"/>
  <c r="L305" i="26"/>
  <c r="K305" i="26"/>
  <c r="J305" i="26"/>
  <c r="I305" i="26"/>
  <c r="H305" i="26"/>
  <c r="G305" i="26"/>
  <c r="F305" i="26"/>
  <c r="E305" i="26"/>
  <c r="D305" i="26"/>
  <c r="C305" i="26"/>
  <c r="B305" i="26"/>
  <c r="N304" i="26"/>
  <c r="M304" i="26"/>
  <c r="L304" i="26"/>
  <c r="K304" i="26"/>
  <c r="J304" i="26"/>
  <c r="I304" i="26"/>
  <c r="H304" i="26"/>
  <c r="G304" i="26"/>
  <c r="F304" i="26"/>
  <c r="E304" i="26"/>
  <c r="D304" i="26"/>
  <c r="C304" i="26"/>
  <c r="B304" i="26"/>
  <c r="N303" i="26"/>
  <c r="M303" i="26"/>
  <c r="L303" i="26"/>
  <c r="K303" i="26"/>
  <c r="J303" i="26"/>
  <c r="I303" i="26"/>
  <c r="H303" i="26"/>
  <c r="G303" i="26"/>
  <c r="F303" i="26"/>
  <c r="E303" i="26"/>
  <c r="D303" i="26"/>
  <c r="C303" i="26"/>
  <c r="B303" i="26"/>
  <c r="N302" i="26"/>
  <c r="M302" i="26"/>
  <c r="L302" i="26"/>
  <c r="K302" i="26"/>
  <c r="J302" i="26"/>
  <c r="I302" i="26"/>
  <c r="H302" i="26"/>
  <c r="G302" i="26"/>
  <c r="F302" i="26"/>
  <c r="E302" i="26"/>
  <c r="D302" i="26"/>
  <c r="C302" i="26"/>
  <c r="B302" i="26"/>
  <c r="N301" i="26"/>
  <c r="M301" i="26"/>
  <c r="L301" i="26"/>
  <c r="K301" i="26"/>
  <c r="J301" i="26"/>
  <c r="I301" i="26"/>
  <c r="H301" i="26"/>
  <c r="G301" i="26"/>
  <c r="F301" i="26"/>
  <c r="E301" i="26"/>
  <c r="D301" i="26"/>
  <c r="C301" i="26"/>
  <c r="B301" i="26"/>
  <c r="N300" i="26"/>
  <c r="M300" i="26"/>
  <c r="L300" i="26"/>
  <c r="K300" i="26"/>
  <c r="J300" i="26"/>
  <c r="I300" i="26"/>
  <c r="H300" i="26"/>
  <c r="G300" i="26"/>
  <c r="F300" i="26"/>
  <c r="E300" i="26"/>
  <c r="D300" i="26"/>
  <c r="C300" i="26"/>
  <c r="B300" i="26"/>
  <c r="N299" i="26"/>
  <c r="M299" i="26"/>
  <c r="L299" i="26"/>
  <c r="K299" i="26"/>
  <c r="J299" i="26"/>
  <c r="I299" i="26"/>
  <c r="H299" i="26"/>
  <c r="G299" i="26"/>
  <c r="F299" i="26"/>
  <c r="E299" i="26"/>
  <c r="D299" i="26"/>
  <c r="C299" i="26"/>
  <c r="B299" i="26"/>
  <c r="N298" i="26"/>
  <c r="M298" i="26"/>
  <c r="L298" i="26"/>
  <c r="K298" i="26"/>
  <c r="J298" i="26"/>
  <c r="I298" i="26"/>
  <c r="H298" i="26"/>
  <c r="G298" i="26"/>
  <c r="F298" i="26"/>
  <c r="E298" i="26"/>
  <c r="D298" i="26"/>
  <c r="C298" i="26"/>
  <c r="B298" i="26"/>
  <c r="N297" i="26"/>
  <c r="M297" i="26"/>
  <c r="L297" i="26"/>
  <c r="K297" i="26"/>
  <c r="J297" i="26"/>
  <c r="I297" i="26"/>
  <c r="H297" i="26"/>
  <c r="G297" i="26"/>
  <c r="F297" i="26"/>
  <c r="E297" i="26"/>
  <c r="D297" i="26"/>
  <c r="C297" i="26"/>
  <c r="B297" i="26"/>
  <c r="N296" i="26"/>
  <c r="M296" i="26"/>
  <c r="L296" i="26"/>
  <c r="K296" i="26"/>
  <c r="J296" i="26"/>
  <c r="I296" i="26"/>
  <c r="H296" i="26"/>
  <c r="G296" i="26"/>
  <c r="F296" i="26"/>
  <c r="E296" i="26"/>
  <c r="D296" i="26"/>
  <c r="C296" i="26"/>
  <c r="B296" i="26"/>
  <c r="N295" i="26"/>
  <c r="M295" i="26"/>
  <c r="L295" i="26"/>
  <c r="K295" i="26"/>
  <c r="J295" i="26"/>
  <c r="I295" i="26"/>
  <c r="H295" i="26"/>
  <c r="G295" i="26"/>
  <c r="F295" i="26"/>
  <c r="E295" i="26"/>
  <c r="D295" i="26"/>
  <c r="C295" i="26"/>
  <c r="B295" i="26"/>
  <c r="N294" i="26"/>
  <c r="M294" i="26"/>
  <c r="L294" i="26"/>
  <c r="K294" i="26"/>
  <c r="J294" i="26"/>
  <c r="I294" i="26"/>
  <c r="H294" i="26"/>
  <c r="G294" i="26"/>
  <c r="F294" i="26"/>
  <c r="E294" i="26"/>
  <c r="D294" i="26"/>
  <c r="C294" i="26"/>
  <c r="B294" i="26"/>
  <c r="N293" i="26"/>
  <c r="M293" i="26"/>
  <c r="L293" i="26"/>
  <c r="K293" i="26"/>
  <c r="J293" i="26"/>
  <c r="I293" i="26"/>
  <c r="H293" i="26"/>
  <c r="G293" i="26"/>
  <c r="F293" i="26"/>
  <c r="E293" i="26"/>
  <c r="D293" i="26"/>
  <c r="C293" i="26"/>
  <c r="B293" i="26"/>
  <c r="N292" i="26"/>
  <c r="M292" i="26"/>
  <c r="L292" i="26"/>
  <c r="K292" i="26"/>
  <c r="J292" i="26"/>
  <c r="I292" i="26"/>
  <c r="H292" i="26"/>
  <c r="G292" i="26"/>
  <c r="F292" i="26"/>
  <c r="E292" i="26"/>
  <c r="D292" i="26"/>
  <c r="C292" i="26"/>
  <c r="B292" i="26"/>
  <c r="N291" i="26"/>
  <c r="M291" i="26"/>
  <c r="L291" i="26"/>
  <c r="K291" i="26"/>
  <c r="J291" i="26"/>
  <c r="I291" i="26"/>
  <c r="H291" i="26"/>
  <c r="G291" i="26"/>
  <c r="F291" i="26"/>
  <c r="E291" i="26"/>
  <c r="D291" i="26"/>
  <c r="C291" i="26"/>
  <c r="B291" i="26"/>
  <c r="N290" i="26"/>
  <c r="M290" i="26"/>
  <c r="L290" i="26"/>
  <c r="K290" i="26"/>
  <c r="J290" i="26"/>
  <c r="I290" i="26"/>
  <c r="H290" i="26"/>
  <c r="G290" i="26"/>
  <c r="F290" i="26"/>
  <c r="E290" i="26"/>
  <c r="D290" i="26"/>
  <c r="C290" i="26"/>
  <c r="B290" i="26"/>
  <c r="N289" i="26"/>
  <c r="M289" i="26"/>
  <c r="L289" i="26"/>
  <c r="K289" i="26"/>
  <c r="J289" i="26"/>
  <c r="I289" i="26"/>
  <c r="H289" i="26"/>
  <c r="G289" i="26"/>
  <c r="F289" i="26"/>
  <c r="E289" i="26"/>
  <c r="D289" i="26"/>
  <c r="C289" i="26"/>
  <c r="B289" i="26"/>
  <c r="N288" i="26"/>
  <c r="M288" i="26"/>
  <c r="L288" i="26"/>
  <c r="K288" i="26"/>
  <c r="J288" i="26"/>
  <c r="I288" i="26"/>
  <c r="H288" i="26"/>
  <c r="G288" i="26"/>
  <c r="F288" i="26"/>
  <c r="E288" i="26"/>
  <c r="D288" i="26"/>
  <c r="C288" i="26"/>
  <c r="B288" i="26"/>
  <c r="N287" i="26"/>
  <c r="M287" i="26"/>
  <c r="L287" i="26"/>
  <c r="K287" i="26"/>
  <c r="J287" i="26"/>
  <c r="I287" i="26"/>
  <c r="H287" i="26"/>
  <c r="G287" i="26"/>
  <c r="F287" i="26"/>
  <c r="E287" i="26"/>
  <c r="D287" i="26"/>
  <c r="C287" i="26"/>
  <c r="B287" i="26"/>
  <c r="N286" i="26"/>
  <c r="M286" i="26"/>
  <c r="L286" i="26"/>
  <c r="K286" i="26"/>
  <c r="J286" i="26"/>
  <c r="I286" i="26"/>
  <c r="H286" i="26"/>
  <c r="G286" i="26"/>
  <c r="F286" i="26"/>
  <c r="E286" i="26"/>
  <c r="D286" i="26"/>
  <c r="C286" i="26"/>
  <c r="B286" i="26"/>
  <c r="N285" i="26"/>
  <c r="M285" i="26"/>
  <c r="L285" i="26"/>
  <c r="K285" i="26"/>
  <c r="J285" i="26"/>
  <c r="I285" i="26"/>
  <c r="H285" i="26"/>
  <c r="G285" i="26"/>
  <c r="F285" i="26"/>
  <c r="E285" i="26"/>
  <c r="D285" i="26"/>
  <c r="C285" i="26"/>
  <c r="B285" i="26"/>
  <c r="N284" i="26"/>
  <c r="M284" i="26"/>
  <c r="L284" i="26"/>
  <c r="K284" i="26"/>
  <c r="J284" i="26"/>
  <c r="I284" i="26"/>
  <c r="H284" i="26"/>
  <c r="G284" i="26"/>
  <c r="F284" i="26"/>
  <c r="E284" i="26"/>
  <c r="D284" i="26"/>
  <c r="C284" i="26"/>
  <c r="B284" i="26"/>
  <c r="N283" i="26"/>
  <c r="M283" i="26"/>
  <c r="L283" i="26"/>
  <c r="K283" i="26"/>
  <c r="J283" i="26"/>
  <c r="I283" i="26"/>
  <c r="H283" i="26"/>
  <c r="G283" i="26"/>
  <c r="F283" i="26"/>
  <c r="E283" i="26"/>
  <c r="D283" i="26"/>
  <c r="C283" i="26"/>
  <c r="B283" i="26"/>
  <c r="N282" i="26"/>
  <c r="M282" i="26"/>
  <c r="L282" i="26"/>
  <c r="K282" i="26"/>
  <c r="J282" i="26"/>
  <c r="I282" i="26"/>
  <c r="H282" i="26"/>
  <c r="G282" i="26"/>
  <c r="F282" i="26"/>
  <c r="E282" i="26"/>
  <c r="D282" i="26"/>
  <c r="C282" i="26"/>
  <c r="B282" i="26"/>
  <c r="N281" i="26"/>
  <c r="M281" i="26"/>
  <c r="L281" i="26"/>
  <c r="K281" i="26"/>
  <c r="J281" i="26"/>
  <c r="I281" i="26"/>
  <c r="H281" i="26"/>
  <c r="G281" i="26"/>
  <c r="F281" i="26"/>
  <c r="E281" i="26"/>
  <c r="D281" i="26"/>
  <c r="C281" i="26"/>
  <c r="B281" i="26"/>
  <c r="N280" i="26"/>
  <c r="M280" i="26"/>
  <c r="L280" i="26"/>
  <c r="K280" i="26"/>
  <c r="J280" i="26"/>
  <c r="I280" i="26"/>
  <c r="H280" i="26"/>
  <c r="G280" i="26"/>
  <c r="F280" i="26"/>
  <c r="E280" i="26"/>
  <c r="D280" i="26"/>
  <c r="C280" i="26"/>
  <c r="B280" i="26"/>
  <c r="N279" i="26"/>
  <c r="M279" i="26"/>
  <c r="L279" i="26"/>
  <c r="K279" i="26"/>
  <c r="J279" i="26"/>
  <c r="I279" i="26"/>
  <c r="H279" i="26"/>
  <c r="G279" i="26"/>
  <c r="F279" i="26"/>
  <c r="E279" i="26"/>
  <c r="D279" i="26"/>
  <c r="C279" i="26"/>
  <c r="B279" i="26"/>
  <c r="N278" i="26"/>
  <c r="M278" i="26"/>
  <c r="L278" i="26"/>
  <c r="K278" i="26"/>
  <c r="J278" i="26"/>
  <c r="I278" i="26"/>
  <c r="H278" i="26"/>
  <c r="G278" i="26"/>
  <c r="F278" i="26"/>
  <c r="E278" i="26"/>
  <c r="D278" i="26"/>
  <c r="C278" i="26"/>
  <c r="B278" i="26"/>
  <c r="N277" i="26"/>
  <c r="M277" i="26"/>
  <c r="L277" i="26"/>
  <c r="K277" i="26"/>
  <c r="J277" i="26"/>
  <c r="I277" i="26"/>
  <c r="H277" i="26"/>
  <c r="G277" i="26"/>
  <c r="F277" i="26"/>
  <c r="E277" i="26"/>
  <c r="D277" i="26"/>
  <c r="C277" i="26"/>
  <c r="B277" i="26"/>
  <c r="N276" i="26"/>
  <c r="M276" i="26"/>
  <c r="L276" i="26"/>
  <c r="K276" i="26"/>
  <c r="J276" i="26"/>
  <c r="I276" i="26"/>
  <c r="H276" i="26"/>
  <c r="G276" i="26"/>
  <c r="F276" i="26"/>
  <c r="E276" i="26"/>
  <c r="D276" i="26"/>
  <c r="C276" i="26"/>
  <c r="B276" i="26"/>
  <c r="N275" i="26"/>
  <c r="M275" i="26"/>
  <c r="L275" i="26"/>
  <c r="K275" i="26"/>
  <c r="J275" i="26"/>
  <c r="I275" i="26"/>
  <c r="H275" i="26"/>
  <c r="G275" i="26"/>
  <c r="F275" i="26"/>
  <c r="E275" i="26"/>
  <c r="D275" i="26"/>
  <c r="C275" i="26"/>
  <c r="B275" i="26"/>
  <c r="N274" i="26"/>
  <c r="M274" i="26"/>
  <c r="L274" i="26"/>
  <c r="K274" i="26"/>
  <c r="J274" i="26"/>
  <c r="I274" i="26"/>
  <c r="H274" i="26"/>
  <c r="G274" i="26"/>
  <c r="F274" i="26"/>
  <c r="E274" i="26"/>
  <c r="D274" i="26"/>
  <c r="C274" i="26"/>
  <c r="B274" i="26"/>
  <c r="N273" i="26"/>
  <c r="M273" i="26"/>
  <c r="L273" i="26"/>
  <c r="K273" i="26"/>
  <c r="J273" i="26"/>
  <c r="I273" i="26"/>
  <c r="H273" i="26"/>
  <c r="G273" i="26"/>
  <c r="F273" i="26"/>
  <c r="E273" i="26"/>
  <c r="D273" i="26"/>
  <c r="C273" i="26"/>
  <c r="B273" i="26"/>
  <c r="N272" i="26"/>
  <c r="M272" i="26"/>
  <c r="L272" i="26"/>
  <c r="K272" i="26"/>
  <c r="J272" i="26"/>
  <c r="I272" i="26"/>
  <c r="H272" i="26"/>
  <c r="G272" i="26"/>
  <c r="F272" i="26"/>
  <c r="E272" i="26"/>
  <c r="D272" i="26"/>
  <c r="C272" i="26"/>
  <c r="B272" i="26"/>
  <c r="N271" i="26"/>
  <c r="M271" i="26"/>
  <c r="L271" i="26"/>
  <c r="K271" i="26"/>
  <c r="J271" i="26"/>
  <c r="I271" i="26"/>
  <c r="H271" i="26"/>
  <c r="G271" i="26"/>
  <c r="F271" i="26"/>
  <c r="E271" i="26"/>
  <c r="D271" i="26"/>
  <c r="C271" i="26"/>
  <c r="B271" i="26"/>
  <c r="N270" i="26"/>
  <c r="M270" i="26"/>
  <c r="L270" i="26"/>
  <c r="K270" i="26"/>
  <c r="J270" i="26"/>
  <c r="I270" i="26"/>
  <c r="H270" i="26"/>
  <c r="G270" i="26"/>
  <c r="F270" i="26"/>
  <c r="E270" i="26"/>
  <c r="D270" i="26"/>
  <c r="C270" i="26"/>
  <c r="B270" i="26"/>
  <c r="N269" i="26"/>
  <c r="M269" i="26"/>
  <c r="L269" i="26"/>
  <c r="K269" i="26"/>
  <c r="J269" i="26"/>
  <c r="I269" i="26"/>
  <c r="H269" i="26"/>
  <c r="G269" i="26"/>
  <c r="F269" i="26"/>
  <c r="E269" i="26"/>
  <c r="D269" i="26"/>
  <c r="C269" i="26"/>
  <c r="B269" i="26"/>
  <c r="N268" i="26"/>
  <c r="M268" i="26"/>
  <c r="L268" i="26"/>
  <c r="K268" i="26"/>
  <c r="J268" i="26"/>
  <c r="I268" i="26"/>
  <c r="H268" i="26"/>
  <c r="G268" i="26"/>
  <c r="F268" i="26"/>
  <c r="E268" i="26"/>
  <c r="D268" i="26"/>
  <c r="C268" i="26"/>
  <c r="B268" i="26"/>
  <c r="N267" i="26"/>
  <c r="M267" i="26"/>
  <c r="L267" i="26"/>
  <c r="K267" i="26"/>
  <c r="J267" i="26"/>
  <c r="I267" i="26"/>
  <c r="H267" i="26"/>
  <c r="G267" i="26"/>
  <c r="F267" i="26"/>
  <c r="E267" i="26"/>
  <c r="D267" i="26"/>
  <c r="C267" i="26"/>
  <c r="B267" i="26"/>
  <c r="N266" i="26"/>
  <c r="M266" i="26"/>
  <c r="L266" i="26"/>
  <c r="K266" i="26"/>
  <c r="J266" i="26"/>
  <c r="I266" i="26"/>
  <c r="H266" i="26"/>
  <c r="G266" i="26"/>
  <c r="F266" i="26"/>
  <c r="E266" i="26"/>
  <c r="D266" i="26"/>
  <c r="C266" i="26"/>
  <c r="B266" i="26"/>
  <c r="N265" i="26"/>
  <c r="M265" i="26"/>
  <c r="L265" i="26"/>
  <c r="K265" i="26"/>
  <c r="J265" i="26"/>
  <c r="I265" i="26"/>
  <c r="H265" i="26"/>
  <c r="G265" i="26"/>
  <c r="F265" i="26"/>
  <c r="E265" i="26"/>
  <c r="D265" i="26"/>
  <c r="C265" i="26"/>
  <c r="B265" i="26"/>
  <c r="N264" i="26"/>
  <c r="M264" i="26"/>
  <c r="L264" i="26"/>
  <c r="K264" i="26"/>
  <c r="J264" i="26"/>
  <c r="I264" i="26"/>
  <c r="H264" i="26"/>
  <c r="G264" i="26"/>
  <c r="F264" i="26"/>
  <c r="E264" i="26"/>
  <c r="D264" i="26"/>
  <c r="C264" i="26"/>
  <c r="B264" i="26"/>
  <c r="N263" i="26"/>
  <c r="M263" i="26"/>
  <c r="L263" i="26"/>
  <c r="K263" i="26"/>
  <c r="J263" i="26"/>
  <c r="I263" i="26"/>
  <c r="H263" i="26"/>
  <c r="G263" i="26"/>
  <c r="F263" i="26"/>
  <c r="E263" i="26"/>
  <c r="D263" i="26"/>
  <c r="C263" i="26"/>
  <c r="B263" i="26"/>
  <c r="N262" i="26"/>
  <c r="M262" i="26"/>
  <c r="L262" i="26"/>
  <c r="K262" i="26"/>
  <c r="J262" i="26"/>
  <c r="I262" i="26"/>
  <c r="H262" i="26"/>
  <c r="G262" i="26"/>
  <c r="F262" i="26"/>
  <c r="E262" i="26"/>
  <c r="D262" i="26"/>
  <c r="C262" i="26"/>
  <c r="B262" i="26"/>
  <c r="N261" i="26"/>
  <c r="M261" i="26"/>
  <c r="L261" i="26"/>
  <c r="K261" i="26"/>
  <c r="J261" i="26"/>
  <c r="I261" i="26"/>
  <c r="H261" i="26"/>
  <c r="G261" i="26"/>
  <c r="F261" i="26"/>
  <c r="E261" i="26"/>
  <c r="D261" i="26"/>
  <c r="C261" i="26"/>
  <c r="B261" i="26"/>
  <c r="N260" i="26"/>
  <c r="M260" i="26"/>
  <c r="L260" i="26"/>
  <c r="K260" i="26"/>
  <c r="J260" i="26"/>
  <c r="I260" i="26"/>
  <c r="H260" i="26"/>
  <c r="G260" i="26"/>
  <c r="F260" i="26"/>
  <c r="E260" i="26"/>
  <c r="D260" i="26"/>
  <c r="C260" i="26"/>
  <c r="B260" i="26"/>
  <c r="N259" i="26"/>
  <c r="M259" i="26"/>
  <c r="L259" i="26"/>
  <c r="K259" i="26"/>
  <c r="J259" i="26"/>
  <c r="I259" i="26"/>
  <c r="H259" i="26"/>
  <c r="G259" i="26"/>
  <c r="F259" i="26"/>
  <c r="E259" i="26"/>
  <c r="D259" i="26"/>
  <c r="C259" i="26"/>
  <c r="B259" i="26"/>
  <c r="N258" i="26"/>
  <c r="M258" i="26"/>
  <c r="L258" i="26"/>
  <c r="K258" i="26"/>
  <c r="J258" i="26"/>
  <c r="I258" i="26"/>
  <c r="H258" i="26"/>
  <c r="G258" i="26"/>
  <c r="F258" i="26"/>
  <c r="E258" i="26"/>
  <c r="D258" i="26"/>
  <c r="C258" i="26"/>
  <c r="B258" i="26"/>
  <c r="N257" i="26"/>
  <c r="M257" i="26"/>
  <c r="L257" i="26"/>
  <c r="K257" i="26"/>
  <c r="J257" i="26"/>
  <c r="I257" i="26"/>
  <c r="H257" i="26"/>
  <c r="G257" i="26"/>
  <c r="F257" i="26"/>
  <c r="E257" i="26"/>
  <c r="D257" i="26"/>
  <c r="C257" i="26"/>
  <c r="B257" i="26"/>
  <c r="N256" i="26"/>
  <c r="M256" i="26"/>
  <c r="L256" i="26"/>
  <c r="K256" i="26"/>
  <c r="J256" i="26"/>
  <c r="I256" i="26"/>
  <c r="H256" i="26"/>
  <c r="G256" i="26"/>
  <c r="F256" i="26"/>
  <c r="E256" i="26"/>
  <c r="D256" i="26"/>
  <c r="C256" i="26"/>
  <c r="B256" i="26"/>
  <c r="N255" i="26"/>
  <c r="M255" i="26"/>
  <c r="L255" i="26"/>
  <c r="K255" i="26"/>
  <c r="J255" i="26"/>
  <c r="I255" i="26"/>
  <c r="H255" i="26"/>
  <c r="G255" i="26"/>
  <c r="F255" i="26"/>
  <c r="E255" i="26"/>
  <c r="D255" i="26"/>
  <c r="C255" i="26"/>
  <c r="B255" i="26"/>
  <c r="N254" i="26"/>
  <c r="M254" i="26"/>
  <c r="L254" i="26"/>
  <c r="K254" i="26"/>
  <c r="J254" i="26"/>
  <c r="I254" i="26"/>
  <c r="H254" i="26"/>
  <c r="G254" i="26"/>
  <c r="F254" i="26"/>
  <c r="E254" i="26"/>
  <c r="D254" i="26"/>
  <c r="C254" i="26"/>
  <c r="B254" i="26"/>
  <c r="N253" i="26"/>
  <c r="M253" i="26"/>
  <c r="L253" i="26"/>
  <c r="K253" i="26"/>
  <c r="J253" i="26"/>
  <c r="I253" i="26"/>
  <c r="H253" i="26"/>
  <c r="G253" i="26"/>
  <c r="F253" i="26"/>
  <c r="E253" i="26"/>
  <c r="D253" i="26"/>
  <c r="C253" i="26"/>
  <c r="B253" i="26"/>
  <c r="N252" i="26"/>
  <c r="M252" i="26"/>
  <c r="L252" i="26"/>
  <c r="K252" i="26"/>
  <c r="J252" i="26"/>
  <c r="I252" i="26"/>
  <c r="H252" i="26"/>
  <c r="G252" i="26"/>
  <c r="F252" i="26"/>
  <c r="E252" i="26"/>
  <c r="D252" i="26"/>
  <c r="C252" i="26"/>
  <c r="B252" i="26"/>
  <c r="N251" i="26"/>
  <c r="M251" i="26"/>
  <c r="L251" i="26"/>
  <c r="K251" i="26"/>
  <c r="J251" i="26"/>
  <c r="I251" i="26"/>
  <c r="H251" i="26"/>
  <c r="G251" i="26"/>
  <c r="F251" i="26"/>
  <c r="E251" i="26"/>
  <c r="D251" i="26"/>
  <c r="C251" i="26"/>
  <c r="B251" i="26"/>
  <c r="N250" i="26"/>
  <c r="M250" i="26"/>
  <c r="L250" i="26"/>
  <c r="K250" i="26"/>
  <c r="J250" i="26"/>
  <c r="I250" i="26"/>
  <c r="H250" i="26"/>
  <c r="G250" i="26"/>
  <c r="F250" i="26"/>
  <c r="E250" i="26"/>
  <c r="D250" i="26"/>
  <c r="C250" i="26"/>
  <c r="B250" i="26"/>
  <c r="N249" i="26"/>
  <c r="M249" i="26"/>
  <c r="L249" i="26"/>
  <c r="K249" i="26"/>
  <c r="J249" i="26"/>
  <c r="I249" i="26"/>
  <c r="H249" i="26"/>
  <c r="G249" i="26"/>
  <c r="F249" i="26"/>
  <c r="E249" i="26"/>
  <c r="D249" i="26"/>
  <c r="C249" i="26"/>
  <c r="B249" i="26"/>
  <c r="N248" i="26"/>
  <c r="M248" i="26"/>
  <c r="L248" i="26"/>
  <c r="K248" i="26"/>
  <c r="J248" i="26"/>
  <c r="I248" i="26"/>
  <c r="H248" i="26"/>
  <c r="G248" i="26"/>
  <c r="F248" i="26"/>
  <c r="E248" i="26"/>
  <c r="D248" i="26"/>
  <c r="C248" i="26"/>
  <c r="B248" i="26"/>
  <c r="N247" i="26"/>
  <c r="M247" i="26"/>
  <c r="L247" i="26"/>
  <c r="K247" i="26"/>
  <c r="J247" i="26"/>
  <c r="I247" i="26"/>
  <c r="H247" i="26"/>
  <c r="G247" i="26"/>
  <c r="F247" i="26"/>
  <c r="E247" i="26"/>
  <c r="D247" i="26"/>
  <c r="C247" i="26"/>
  <c r="B247" i="26"/>
  <c r="N246" i="26"/>
  <c r="M246" i="26"/>
  <c r="L246" i="26"/>
  <c r="K246" i="26"/>
  <c r="J246" i="26"/>
  <c r="I246" i="26"/>
  <c r="H246" i="26"/>
  <c r="G246" i="26"/>
  <c r="F246" i="26"/>
  <c r="E246" i="26"/>
  <c r="D246" i="26"/>
  <c r="C246" i="26"/>
  <c r="B246" i="26"/>
  <c r="N245" i="26"/>
  <c r="M245" i="26"/>
  <c r="L245" i="26"/>
  <c r="K245" i="26"/>
  <c r="J245" i="26"/>
  <c r="I245" i="26"/>
  <c r="H245" i="26"/>
  <c r="G245" i="26"/>
  <c r="F245" i="26"/>
  <c r="E245" i="26"/>
  <c r="D245" i="26"/>
  <c r="C245" i="26"/>
  <c r="B245" i="26"/>
  <c r="N244" i="26"/>
  <c r="M244" i="26"/>
  <c r="L244" i="26"/>
  <c r="K244" i="26"/>
  <c r="J244" i="26"/>
  <c r="I244" i="26"/>
  <c r="H244" i="26"/>
  <c r="G244" i="26"/>
  <c r="F244" i="26"/>
  <c r="E244" i="26"/>
  <c r="D244" i="26"/>
  <c r="C244" i="26"/>
  <c r="B244" i="26"/>
  <c r="N243" i="26"/>
  <c r="M243" i="26"/>
  <c r="L243" i="26"/>
  <c r="K243" i="26"/>
  <c r="J243" i="26"/>
  <c r="I243" i="26"/>
  <c r="H243" i="26"/>
  <c r="G243" i="26"/>
  <c r="F243" i="26"/>
  <c r="E243" i="26"/>
  <c r="D243" i="26"/>
  <c r="C243" i="26"/>
  <c r="B243" i="26"/>
  <c r="N242" i="26"/>
  <c r="M242" i="26"/>
  <c r="L242" i="26"/>
  <c r="K242" i="26"/>
  <c r="J242" i="26"/>
  <c r="I242" i="26"/>
  <c r="H242" i="26"/>
  <c r="G242" i="26"/>
  <c r="F242" i="26"/>
  <c r="E242" i="26"/>
  <c r="D242" i="26"/>
  <c r="C242" i="26"/>
  <c r="B242" i="26"/>
  <c r="N241" i="26"/>
  <c r="M241" i="26"/>
  <c r="L241" i="26"/>
  <c r="K241" i="26"/>
  <c r="J241" i="26"/>
  <c r="I241" i="26"/>
  <c r="H241" i="26"/>
  <c r="G241" i="26"/>
  <c r="F241" i="26"/>
  <c r="E241" i="26"/>
  <c r="D241" i="26"/>
  <c r="C241" i="26"/>
  <c r="B241" i="26"/>
  <c r="N240" i="26"/>
  <c r="M240" i="26"/>
  <c r="L240" i="26"/>
  <c r="K240" i="26"/>
  <c r="J240" i="26"/>
  <c r="I240" i="26"/>
  <c r="H240" i="26"/>
  <c r="G240" i="26"/>
  <c r="F240" i="26"/>
  <c r="E240" i="26"/>
  <c r="D240" i="26"/>
  <c r="C240" i="26"/>
  <c r="B240" i="26"/>
  <c r="N239" i="26"/>
  <c r="M239" i="26"/>
  <c r="L239" i="26"/>
  <c r="K239" i="26"/>
  <c r="J239" i="26"/>
  <c r="I239" i="26"/>
  <c r="H239" i="26"/>
  <c r="G239" i="26"/>
  <c r="F239" i="26"/>
  <c r="E239" i="26"/>
  <c r="D239" i="26"/>
  <c r="C239" i="26"/>
  <c r="B239" i="26"/>
  <c r="N238" i="26"/>
  <c r="M238" i="26"/>
  <c r="L238" i="26"/>
  <c r="K238" i="26"/>
  <c r="J238" i="26"/>
  <c r="I238" i="26"/>
  <c r="H238" i="26"/>
  <c r="G238" i="26"/>
  <c r="F238" i="26"/>
  <c r="E238" i="26"/>
  <c r="D238" i="26"/>
  <c r="C238" i="26"/>
  <c r="B238" i="26"/>
  <c r="N237" i="26"/>
  <c r="M237" i="26"/>
  <c r="L237" i="26"/>
  <c r="K237" i="26"/>
  <c r="J237" i="26"/>
  <c r="I237" i="26"/>
  <c r="H237" i="26"/>
  <c r="G237" i="26"/>
  <c r="F237" i="26"/>
  <c r="E237" i="26"/>
  <c r="D237" i="26"/>
  <c r="C237" i="26"/>
  <c r="B237" i="26"/>
  <c r="N236" i="26"/>
  <c r="M236" i="26"/>
  <c r="L236" i="26"/>
  <c r="K236" i="26"/>
  <c r="J236" i="26"/>
  <c r="I236" i="26"/>
  <c r="H236" i="26"/>
  <c r="G236" i="26"/>
  <c r="F236" i="26"/>
  <c r="E236" i="26"/>
  <c r="D236" i="26"/>
  <c r="C236" i="26"/>
  <c r="B236" i="26"/>
  <c r="N235" i="26"/>
  <c r="M235" i="26"/>
  <c r="L235" i="26"/>
  <c r="K235" i="26"/>
  <c r="J235" i="26"/>
  <c r="I235" i="26"/>
  <c r="H235" i="26"/>
  <c r="G235" i="26"/>
  <c r="F235" i="26"/>
  <c r="E235" i="26"/>
  <c r="D235" i="26"/>
  <c r="C235" i="26"/>
  <c r="B235" i="26"/>
  <c r="N234" i="26"/>
  <c r="M234" i="26"/>
  <c r="L234" i="26"/>
  <c r="K234" i="26"/>
  <c r="J234" i="26"/>
  <c r="I234" i="26"/>
  <c r="H234" i="26"/>
  <c r="G234" i="26"/>
  <c r="F234" i="26"/>
  <c r="E234" i="26"/>
  <c r="D234" i="26"/>
  <c r="C234" i="26"/>
  <c r="B234" i="26"/>
  <c r="N233" i="26"/>
  <c r="M233" i="26"/>
  <c r="L233" i="26"/>
  <c r="K233" i="26"/>
  <c r="J233" i="26"/>
  <c r="I233" i="26"/>
  <c r="H233" i="26"/>
  <c r="G233" i="26"/>
  <c r="F233" i="26"/>
  <c r="E233" i="26"/>
  <c r="D233" i="26"/>
  <c r="C233" i="26"/>
  <c r="B233" i="26"/>
  <c r="N232" i="26"/>
  <c r="M232" i="26"/>
  <c r="L232" i="26"/>
  <c r="K232" i="26"/>
  <c r="J232" i="26"/>
  <c r="I232" i="26"/>
  <c r="H232" i="26"/>
  <c r="G232" i="26"/>
  <c r="F232" i="26"/>
  <c r="E232" i="26"/>
  <c r="D232" i="26"/>
  <c r="C232" i="26"/>
  <c r="B232" i="26"/>
  <c r="N231" i="26"/>
  <c r="M231" i="26"/>
  <c r="L231" i="26"/>
  <c r="K231" i="26"/>
  <c r="J231" i="26"/>
  <c r="I231" i="26"/>
  <c r="H231" i="26"/>
  <c r="G231" i="26"/>
  <c r="F231" i="26"/>
  <c r="E231" i="26"/>
  <c r="D231" i="26"/>
  <c r="C231" i="26"/>
  <c r="B231" i="26"/>
  <c r="N230" i="26"/>
  <c r="M230" i="26"/>
  <c r="L230" i="26"/>
  <c r="K230" i="26"/>
  <c r="J230" i="26"/>
  <c r="I230" i="26"/>
  <c r="H230" i="26"/>
  <c r="G230" i="26"/>
  <c r="F230" i="26"/>
  <c r="E230" i="26"/>
  <c r="D230" i="26"/>
  <c r="C230" i="26"/>
  <c r="B230" i="26"/>
  <c r="N229" i="26"/>
  <c r="M229" i="26"/>
  <c r="L229" i="26"/>
  <c r="K229" i="26"/>
  <c r="J229" i="26"/>
  <c r="I229" i="26"/>
  <c r="H229" i="26"/>
  <c r="G229" i="26"/>
  <c r="F229" i="26"/>
  <c r="E229" i="26"/>
  <c r="D229" i="26"/>
  <c r="C229" i="26"/>
  <c r="B229" i="26"/>
  <c r="N228" i="26"/>
  <c r="M228" i="26"/>
  <c r="L228" i="26"/>
  <c r="K228" i="26"/>
  <c r="J228" i="26"/>
  <c r="I228" i="26"/>
  <c r="H228" i="26"/>
  <c r="G228" i="26"/>
  <c r="F228" i="26"/>
  <c r="E228" i="26"/>
  <c r="D228" i="26"/>
  <c r="C228" i="26"/>
  <c r="B228" i="26"/>
  <c r="N227" i="26"/>
  <c r="M227" i="26"/>
  <c r="L227" i="26"/>
  <c r="K227" i="26"/>
  <c r="J227" i="26"/>
  <c r="I227" i="26"/>
  <c r="H227" i="26"/>
  <c r="G227" i="26"/>
  <c r="F227" i="26"/>
  <c r="E227" i="26"/>
  <c r="D227" i="26"/>
  <c r="C227" i="26"/>
  <c r="B227" i="26"/>
  <c r="N226" i="26"/>
  <c r="M226" i="26"/>
  <c r="L226" i="26"/>
  <c r="K226" i="26"/>
  <c r="J226" i="26"/>
  <c r="I226" i="26"/>
  <c r="H226" i="26"/>
  <c r="G226" i="26"/>
  <c r="F226" i="26"/>
  <c r="E226" i="26"/>
  <c r="D226" i="26"/>
  <c r="C226" i="26"/>
  <c r="B226" i="26"/>
  <c r="N225" i="26"/>
  <c r="M225" i="26"/>
  <c r="L225" i="26"/>
  <c r="K225" i="26"/>
  <c r="J225" i="26"/>
  <c r="I225" i="26"/>
  <c r="H225" i="26"/>
  <c r="G225" i="26"/>
  <c r="F225" i="26"/>
  <c r="E225" i="26"/>
  <c r="D225" i="26"/>
  <c r="C225" i="26"/>
  <c r="B225" i="26"/>
  <c r="N224" i="26"/>
  <c r="M224" i="26"/>
  <c r="L224" i="26"/>
  <c r="K224" i="26"/>
  <c r="J224" i="26"/>
  <c r="I224" i="26"/>
  <c r="H224" i="26"/>
  <c r="G224" i="26"/>
  <c r="F224" i="26"/>
  <c r="E224" i="26"/>
  <c r="D224" i="26"/>
  <c r="C224" i="26"/>
  <c r="B224" i="26"/>
  <c r="N223" i="26"/>
  <c r="M223" i="26"/>
  <c r="L223" i="26"/>
  <c r="K223" i="26"/>
  <c r="J223" i="26"/>
  <c r="I223" i="26"/>
  <c r="H223" i="26"/>
  <c r="G223" i="26"/>
  <c r="F223" i="26"/>
  <c r="E223" i="26"/>
  <c r="D223" i="26"/>
  <c r="C223" i="26"/>
  <c r="B223" i="26"/>
  <c r="N222" i="26"/>
  <c r="M222" i="26"/>
  <c r="L222" i="26"/>
  <c r="K222" i="26"/>
  <c r="J222" i="26"/>
  <c r="I222" i="26"/>
  <c r="H222" i="26"/>
  <c r="G222" i="26"/>
  <c r="F222" i="26"/>
  <c r="E222" i="26"/>
  <c r="D222" i="26"/>
  <c r="C222" i="26"/>
  <c r="B222" i="26"/>
  <c r="N221" i="26"/>
  <c r="M221" i="26"/>
  <c r="L221" i="26"/>
  <c r="K221" i="26"/>
  <c r="J221" i="26"/>
  <c r="I221" i="26"/>
  <c r="H221" i="26"/>
  <c r="G221" i="26"/>
  <c r="F221" i="26"/>
  <c r="E221" i="26"/>
  <c r="D221" i="26"/>
  <c r="C221" i="26"/>
  <c r="B221" i="26"/>
  <c r="N220" i="26"/>
  <c r="M220" i="26"/>
  <c r="L220" i="26"/>
  <c r="K220" i="26"/>
  <c r="J220" i="26"/>
  <c r="I220" i="26"/>
  <c r="H220" i="26"/>
  <c r="G220" i="26"/>
  <c r="F220" i="26"/>
  <c r="E220" i="26"/>
  <c r="D220" i="26"/>
  <c r="C220" i="26"/>
  <c r="B220" i="26"/>
  <c r="N219" i="26"/>
  <c r="M219" i="26"/>
  <c r="L219" i="26"/>
  <c r="K219" i="26"/>
  <c r="J219" i="26"/>
  <c r="I219" i="26"/>
  <c r="H219" i="26"/>
  <c r="G219" i="26"/>
  <c r="F219" i="26"/>
  <c r="E219" i="26"/>
  <c r="D219" i="26"/>
  <c r="C219" i="26"/>
  <c r="B219" i="26"/>
  <c r="N218" i="26"/>
  <c r="M218" i="26"/>
  <c r="L218" i="26"/>
  <c r="K218" i="26"/>
  <c r="J218" i="26"/>
  <c r="I218" i="26"/>
  <c r="H218" i="26"/>
  <c r="G218" i="26"/>
  <c r="F218" i="26"/>
  <c r="E218" i="26"/>
  <c r="D218" i="26"/>
  <c r="C218" i="26"/>
  <c r="B218" i="26"/>
  <c r="N217" i="26"/>
  <c r="M217" i="26"/>
  <c r="L217" i="26"/>
  <c r="K217" i="26"/>
  <c r="J217" i="26"/>
  <c r="I217" i="26"/>
  <c r="H217" i="26"/>
  <c r="G217" i="26"/>
  <c r="F217" i="26"/>
  <c r="E217" i="26"/>
  <c r="D217" i="26"/>
  <c r="C217" i="26"/>
  <c r="B217" i="26"/>
  <c r="N216" i="26"/>
  <c r="M216" i="26"/>
  <c r="L216" i="26"/>
  <c r="K216" i="26"/>
  <c r="J216" i="26"/>
  <c r="I216" i="26"/>
  <c r="H216" i="26"/>
  <c r="G216" i="26"/>
  <c r="F216" i="26"/>
  <c r="E216" i="26"/>
  <c r="D216" i="26"/>
  <c r="C216" i="26"/>
  <c r="B216" i="26"/>
  <c r="N215" i="26"/>
  <c r="M215" i="26"/>
  <c r="L215" i="26"/>
  <c r="K215" i="26"/>
  <c r="J215" i="26"/>
  <c r="I215" i="26"/>
  <c r="H215" i="26"/>
  <c r="G215" i="26"/>
  <c r="F215" i="26"/>
  <c r="E215" i="26"/>
  <c r="D215" i="26"/>
  <c r="C215" i="26"/>
  <c r="B215" i="26"/>
  <c r="N214" i="26"/>
  <c r="M214" i="26"/>
  <c r="L214" i="26"/>
  <c r="K214" i="26"/>
  <c r="J214" i="26"/>
  <c r="I214" i="26"/>
  <c r="H214" i="26"/>
  <c r="G214" i="26"/>
  <c r="F214" i="26"/>
  <c r="E214" i="26"/>
  <c r="D214" i="26"/>
  <c r="C214" i="26"/>
  <c r="B214" i="26"/>
  <c r="N213" i="26"/>
  <c r="M213" i="26"/>
  <c r="L213" i="26"/>
  <c r="K213" i="26"/>
  <c r="J213" i="26"/>
  <c r="I213" i="26"/>
  <c r="H213" i="26"/>
  <c r="G213" i="26"/>
  <c r="F213" i="26"/>
  <c r="E213" i="26"/>
  <c r="D213" i="26"/>
  <c r="C213" i="26"/>
  <c r="B213" i="26"/>
  <c r="N212" i="26"/>
  <c r="M212" i="26"/>
  <c r="L212" i="26"/>
  <c r="K212" i="26"/>
  <c r="J212" i="26"/>
  <c r="I212" i="26"/>
  <c r="H212" i="26"/>
  <c r="G212" i="26"/>
  <c r="F212" i="26"/>
  <c r="E212" i="26"/>
  <c r="D212" i="26"/>
  <c r="C212" i="26"/>
  <c r="B212" i="26"/>
  <c r="N211" i="26"/>
  <c r="M211" i="26"/>
  <c r="L211" i="26"/>
  <c r="K211" i="26"/>
  <c r="J211" i="26"/>
  <c r="I211" i="26"/>
  <c r="H211" i="26"/>
  <c r="G211" i="26"/>
  <c r="F211" i="26"/>
  <c r="E211" i="26"/>
  <c r="D211" i="26"/>
  <c r="C211" i="26"/>
  <c r="B211" i="26"/>
  <c r="N210" i="26"/>
  <c r="M210" i="26"/>
  <c r="L210" i="26"/>
  <c r="K210" i="26"/>
  <c r="J210" i="26"/>
  <c r="I210" i="26"/>
  <c r="H210" i="26"/>
  <c r="G210" i="26"/>
  <c r="F210" i="26"/>
  <c r="E210" i="26"/>
  <c r="D210" i="26"/>
  <c r="C210" i="26"/>
  <c r="B210" i="26"/>
  <c r="N209" i="26"/>
  <c r="M209" i="26"/>
  <c r="L209" i="26"/>
  <c r="K209" i="26"/>
  <c r="J209" i="26"/>
  <c r="I209" i="26"/>
  <c r="H209" i="26"/>
  <c r="G209" i="26"/>
  <c r="F209" i="26"/>
  <c r="E209" i="26"/>
  <c r="D209" i="26"/>
  <c r="C209" i="26"/>
  <c r="B209" i="26"/>
  <c r="N208" i="26"/>
  <c r="M208" i="26"/>
  <c r="L208" i="26"/>
  <c r="K208" i="26"/>
  <c r="J208" i="26"/>
  <c r="I208" i="26"/>
  <c r="H208" i="26"/>
  <c r="G208" i="26"/>
  <c r="F208" i="26"/>
  <c r="E208" i="26"/>
  <c r="D208" i="26"/>
  <c r="C208" i="26"/>
  <c r="B208" i="26"/>
  <c r="N207" i="26"/>
  <c r="M207" i="26"/>
  <c r="L207" i="26"/>
  <c r="K207" i="26"/>
  <c r="J207" i="26"/>
  <c r="I207" i="26"/>
  <c r="H207" i="26"/>
  <c r="G207" i="26"/>
  <c r="F207" i="26"/>
  <c r="E207" i="26"/>
  <c r="D207" i="26"/>
  <c r="C207" i="26"/>
  <c r="B207" i="26"/>
  <c r="N206" i="26"/>
  <c r="M206" i="26"/>
  <c r="L206" i="26"/>
  <c r="K206" i="26"/>
  <c r="J206" i="26"/>
  <c r="I206" i="26"/>
  <c r="H206" i="26"/>
  <c r="G206" i="26"/>
  <c r="F206" i="26"/>
  <c r="E206" i="26"/>
  <c r="D206" i="26"/>
  <c r="C206" i="26"/>
  <c r="B206" i="26"/>
  <c r="N205" i="26"/>
  <c r="M205" i="26"/>
  <c r="L205" i="26"/>
  <c r="K205" i="26"/>
  <c r="J205" i="26"/>
  <c r="I205" i="26"/>
  <c r="H205" i="26"/>
  <c r="G205" i="26"/>
  <c r="F205" i="26"/>
  <c r="E205" i="26"/>
  <c r="D205" i="26"/>
  <c r="C205" i="26"/>
  <c r="B205" i="26"/>
  <c r="N204" i="26"/>
  <c r="M204" i="26"/>
  <c r="L204" i="26"/>
  <c r="K204" i="26"/>
  <c r="J204" i="26"/>
  <c r="I204" i="26"/>
  <c r="H204" i="26"/>
  <c r="G204" i="26"/>
  <c r="F204" i="26"/>
  <c r="E204" i="26"/>
  <c r="D204" i="26"/>
  <c r="C204" i="26"/>
  <c r="B204" i="26"/>
  <c r="N203" i="26"/>
  <c r="M203" i="26"/>
  <c r="L203" i="26"/>
  <c r="K203" i="26"/>
  <c r="J203" i="26"/>
  <c r="I203" i="26"/>
  <c r="H203" i="26"/>
  <c r="G203" i="26"/>
  <c r="F203" i="26"/>
  <c r="E203" i="26"/>
  <c r="D203" i="26"/>
  <c r="C203" i="26"/>
  <c r="B203" i="26"/>
  <c r="N202" i="26"/>
  <c r="M202" i="26"/>
  <c r="L202" i="26"/>
  <c r="K202" i="26"/>
  <c r="J202" i="26"/>
  <c r="I202" i="26"/>
  <c r="H202" i="26"/>
  <c r="G202" i="26"/>
  <c r="F202" i="26"/>
  <c r="E202" i="26"/>
  <c r="D202" i="26"/>
  <c r="C202" i="26"/>
  <c r="B202" i="26"/>
  <c r="N201" i="26"/>
  <c r="M201" i="26"/>
  <c r="L201" i="26"/>
  <c r="K201" i="26"/>
  <c r="J201" i="26"/>
  <c r="I201" i="26"/>
  <c r="H201" i="26"/>
  <c r="G201" i="26"/>
  <c r="F201" i="26"/>
  <c r="E201" i="26"/>
  <c r="D201" i="26"/>
  <c r="C201" i="26"/>
  <c r="B201" i="26"/>
  <c r="N200" i="26"/>
  <c r="M200" i="26"/>
  <c r="L200" i="26"/>
  <c r="K200" i="26"/>
  <c r="J200" i="26"/>
  <c r="I200" i="26"/>
  <c r="H200" i="26"/>
  <c r="G200" i="26"/>
  <c r="F200" i="26"/>
  <c r="E200" i="26"/>
  <c r="D200" i="26"/>
  <c r="C200" i="26"/>
  <c r="B200" i="26"/>
  <c r="N199" i="26"/>
  <c r="M199" i="26"/>
  <c r="L199" i="26"/>
  <c r="K199" i="26"/>
  <c r="J199" i="26"/>
  <c r="I199" i="26"/>
  <c r="H199" i="26"/>
  <c r="G199" i="26"/>
  <c r="F199" i="26"/>
  <c r="E199" i="26"/>
  <c r="D199" i="26"/>
  <c r="C199" i="26"/>
  <c r="B199" i="26"/>
  <c r="N198" i="26"/>
  <c r="M198" i="26"/>
  <c r="L198" i="26"/>
  <c r="K198" i="26"/>
  <c r="J198" i="26"/>
  <c r="I198" i="26"/>
  <c r="H198" i="26"/>
  <c r="G198" i="26"/>
  <c r="F198" i="26"/>
  <c r="E198" i="26"/>
  <c r="D198" i="26"/>
  <c r="C198" i="26"/>
  <c r="B198" i="26"/>
  <c r="N197" i="26"/>
  <c r="M197" i="26"/>
  <c r="L197" i="26"/>
  <c r="K197" i="26"/>
  <c r="J197" i="26"/>
  <c r="I197" i="26"/>
  <c r="H197" i="26"/>
  <c r="G197" i="26"/>
  <c r="F197" i="26"/>
  <c r="E197" i="26"/>
  <c r="D197" i="26"/>
  <c r="C197" i="26"/>
  <c r="B197" i="26"/>
  <c r="N196" i="26"/>
  <c r="M196" i="26"/>
  <c r="L196" i="26"/>
  <c r="K196" i="26"/>
  <c r="J196" i="26"/>
  <c r="I196" i="26"/>
  <c r="H196" i="26"/>
  <c r="G196" i="26"/>
  <c r="F196" i="26"/>
  <c r="E196" i="26"/>
  <c r="D196" i="26"/>
  <c r="C196" i="26"/>
  <c r="B196" i="26"/>
  <c r="N195" i="26"/>
  <c r="M195" i="26"/>
  <c r="L195" i="26"/>
  <c r="K195" i="26"/>
  <c r="J195" i="26"/>
  <c r="I195" i="26"/>
  <c r="H195" i="26"/>
  <c r="G195" i="26"/>
  <c r="F195" i="26"/>
  <c r="E195" i="26"/>
  <c r="D195" i="26"/>
  <c r="C195" i="26"/>
  <c r="B195" i="26"/>
  <c r="N194" i="26"/>
  <c r="M194" i="26"/>
  <c r="L194" i="26"/>
  <c r="K194" i="26"/>
  <c r="J194" i="26"/>
  <c r="I194" i="26"/>
  <c r="H194" i="26"/>
  <c r="G194" i="26"/>
  <c r="F194" i="26"/>
  <c r="E194" i="26"/>
  <c r="D194" i="26"/>
  <c r="C194" i="26"/>
  <c r="B194" i="26"/>
  <c r="N193" i="26"/>
  <c r="M193" i="26"/>
  <c r="L193" i="26"/>
  <c r="K193" i="26"/>
  <c r="J193" i="26"/>
  <c r="I193" i="26"/>
  <c r="H193" i="26"/>
  <c r="G193" i="26"/>
  <c r="F193" i="26"/>
  <c r="E193" i="26"/>
  <c r="D193" i="26"/>
  <c r="C193" i="26"/>
  <c r="B193" i="26"/>
  <c r="N192" i="26"/>
  <c r="M192" i="26"/>
  <c r="L192" i="26"/>
  <c r="K192" i="26"/>
  <c r="J192" i="26"/>
  <c r="I192" i="26"/>
  <c r="H192" i="26"/>
  <c r="G192" i="26"/>
  <c r="F192" i="26"/>
  <c r="E192" i="26"/>
  <c r="D192" i="26"/>
  <c r="C192" i="26"/>
  <c r="B192" i="26"/>
  <c r="N191" i="26"/>
  <c r="M191" i="26"/>
  <c r="L191" i="26"/>
  <c r="K191" i="26"/>
  <c r="J191" i="26"/>
  <c r="I191" i="26"/>
  <c r="H191" i="26"/>
  <c r="G191" i="26"/>
  <c r="F191" i="26"/>
  <c r="E191" i="26"/>
  <c r="D191" i="26"/>
  <c r="C191" i="26"/>
  <c r="B191" i="26"/>
  <c r="N190" i="26"/>
  <c r="M190" i="26"/>
  <c r="L190" i="26"/>
  <c r="K190" i="26"/>
  <c r="J190" i="26"/>
  <c r="I190" i="26"/>
  <c r="H190" i="26"/>
  <c r="G190" i="26"/>
  <c r="F190" i="26"/>
  <c r="E190" i="26"/>
  <c r="D190" i="26"/>
  <c r="C190" i="26"/>
  <c r="B190" i="26"/>
  <c r="N189" i="26"/>
  <c r="M189" i="26"/>
  <c r="L189" i="26"/>
  <c r="K189" i="26"/>
  <c r="J189" i="26"/>
  <c r="I189" i="26"/>
  <c r="H189" i="26"/>
  <c r="G189" i="26"/>
  <c r="F189" i="26"/>
  <c r="E189" i="26"/>
  <c r="D189" i="26"/>
  <c r="C189" i="26"/>
  <c r="B189" i="26"/>
  <c r="N188" i="26"/>
  <c r="M188" i="26"/>
  <c r="L188" i="26"/>
  <c r="K188" i="26"/>
  <c r="J188" i="26"/>
  <c r="I188" i="26"/>
  <c r="H188" i="26"/>
  <c r="G188" i="26"/>
  <c r="F188" i="26"/>
  <c r="E188" i="26"/>
  <c r="D188" i="26"/>
  <c r="C188" i="26"/>
  <c r="B188" i="26"/>
  <c r="N187" i="26"/>
  <c r="M187" i="26"/>
  <c r="L187" i="26"/>
  <c r="K187" i="26"/>
  <c r="J187" i="26"/>
  <c r="I187" i="26"/>
  <c r="H187" i="26"/>
  <c r="G187" i="26"/>
  <c r="F187" i="26"/>
  <c r="E187" i="26"/>
  <c r="D187" i="26"/>
  <c r="C187" i="26"/>
  <c r="B187" i="26"/>
  <c r="N186" i="26"/>
  <c r="M186" i="26"/>
  <c r="L186" i="26"/>
  <c r="K186" i="26"/>
  <c r="J186" i="26"/>
  <c r="I186" i="26"/>
  <c r="H186" i="26"/>
  <c r="G186" i="26"/>
  <c r="F186" i="26"/>
  <c r="E186" i="26"/>
  <c r="D186" i="26"/>
  <c r="C186" i="26"/>
  <c r="B186" i="26"/>
  <c r="N185" i="26"/>
  <c r="M185" i="26"/>
  <c r="L185" i="26"/>
  <c r="K185" i="26"/>
  <c r="J185" i="26"/>
  <c r="I185" i="26"/>
  <c r="H185" i="26"/>
  <c r="G185" i="26"/>
  <c r="F185" i="26"/>
  <c r="E185" i="26"/>
  <c r="D185" i="26"/>
  <c r="C185" i="26"/>
  <c r="B185" i="26"/>
  <c r="N184" i="26"/>
  <c r="M184" i="26"/>
  <c r="L184" i="26"/>
  <c r="K184" i="26"/>
  <c r="J184" i="26"/>
  <c r="I184" i="26"/>
  <c r="H184" i="26"/>
  <c r="G184" i="26"/>
  <c r="F184" i="26"/>
  <c r="E184" i="26"/>
  <c r="D184" i="26"/>
  <c r="C184" i="26"/>
  <c r="B184" i="26"/>
  <c r="N183" i="26"/>
  <c r="M183" i="26"/>
  <c r="L183" i="26"/>
  <c r="K183" i="26"/>
  <c r="J183" i="26"/>
  <c r="I183" i="26"/>
  <c r="H183" i="26"/>
  <c r="G183" i="26"/>
  <c r="F183" i="26"/>
  <c r="E183" i="26"/>
  <c r="D183" i="26"/>
  <c r="C183" i="26"/>
  <c r="B183" i="26"/>
  <c r="N182" i="26"/>
  <c r="M182" i="26"/>
  <c r="L182" i="26"/>
  <c r="K182" i="26"/>
  <c r="J182" i="26"/>
  <c r="I182" i="26"/>
  <c r="H182" i="26"/>
  <c r="G182" i="26"/>
  <c r="F182" i="26"/>
  <c r="E182" i="26"/>
  <c r="D182" i="26"/>
  <c r="C182" i="26"/>
  <c r="B182" i="26"/>
  <c r="N181" i="26"/>
  <c r="M181" i="26"/>
  <c r="L181" i="26"/>
  <c r="K181" i="26"/>
  <c r="J181" i="26"/>
  <c r="I181" i="26"/>
  <c r="H181" i="26"/>
  <c r="G181" i="26"/>
  <c r="F181" i="26"/>
  <c r="E181" i="26"/>
  <c r="D181" i="26"/>
  <c r="C181" i="26"/>
  <c r="B181" i="26"/>
  <c r="N180" i="26"/>
  <c r="M180" i="26"/>
  <c r="L180" i="26"/>
  <c r="K180" i="26"/>
  <c r="J180" i="26"/>
  <c r="I180" i="26"/>
  <c r="H180" i="26"/>
  <c r="G180" i="26"/>
  <c r="F180" i="26"/>
  <c r="E180" i="26"/>
  <c r="D180" i="26"/>
  <c r="C180" i="26"/>
  <c r="B180" i="26"/>
  <c r="N179" i="26"/>
  <c r="M179" i="26"/>
  <c r="L179" i="26"/>
  <c r="K179" i="26"/>
  <c r="J179" i="26"/>
  <c r="I179" i="26"/>
  <c r="H179" i="26"/>
  <c r="G179" i="26"/>
  <c r="F179" i="26"/>
  <c r="E179" i="26"/>
  <c r="D179" i="26"/>
  <c r="C179" i="26"/>
  <c r="B179" i="26"/>
  <c r="N178" i="26"/>
  <c r="M178" i="26"/>
  <c r="L178" i="26"/>
  <c r="K178" i="26"/>
  <c r="J178" i="26"/>
  <c r="I178" i="26"/>
  <c r="H178" i="26"/>
  <c r="G178" i="26"/>
  <c r="F178" i="26"/>
  <c r="E178" i="26"/>
  <c r="D178" i="26"/>
  <c r="C178" i="26"/>
  <c r="B178" i="26"/>
  <c r="N177" i="26"/>
  <c r="M177" i="26"/>
  <c r="L177" i="26"/>
  <c r="K177" i="26"/>
  <c r="J177" i="26"/>
  <c r="I177" i="26"/>
  <c r="H177" i="26"/>
  <c r="G177" i="26"/>
  <c r="F177" i="26"/>
  <c r="E177" i="26"/>
  <c r="D177" i="26"/>
  <c r="C177" i="26"/>
  <c r="B177" i="26"/>
  <c r="N176" i="26"/>
  <c r="M176" i="26"/>
  <c r="L176" i="26"/>
  <c r="K176" i="26"/>
  <c r="J176" i="26"/>
  <c r="I176" i="26"/>
  <c r="H176" i="26"/>
  <c r="G176" i="26"/>
  <c r="F176" i="26"/>
  <c r="E176" i="26"/>
  <c r="D176" i="26"/>
  <c r="C176" i="26"/>
  <c r="B176" i="26"/>
  <c r="N175" i="26"/>
  <c r="M175" i="26"/>
  <c r="L175" i="26"/>
  <c r="K175" i="26"/>
  <c r="J175" i="26"/>
  <c r="I175" i="26"/>
  <c r="H175" i="26"/>
  <c r="G175" i="26"/>
  <c r="F175" i="26"/>
  <c r="E175" i="26"/>
  <c r="D175" i="26"/>
  <c r="C175" i="26"/>
  <c r="B175" i="26"/>
  <c r="N174" i="26"/>
  <c r="M174" i="26"/>
  <c r="L174" i="26"/>
  <c r="K174" i="26"/>
  <c r="J174" i="26"/>
  <c r="I174" i="26"/>
  <c r="H174" i="26"/>
  <c r="G174" i="26"/>
  <c r="F174" i="26"/>
  <c r="E174" i="26"/>
  <c r="D174" i="26"/>
  <c r="C174" i="26"/>
  <c r="B174" i="26"/>
  <c r="N173" i="26"/>
  <c r="M173" i="26"/>
  <c r="L173" i="26"/>
  <c r="K173" i="26"/>
  <c r="J173" i="26"/>
  <c r="I173" i="26"/>
  <c r="H173" i="26"/>
  <c r="G173" i="26"/>
  <c r="F173" i="26"/>
  <c r="E173" i="26"/>
  <c r="D173" i="26"/>
  <c r="C173" i="26"/>
  <c r="B173" i="26"/>
  <c r="N172" i="26"/>
  <c r="M172" i="26"/>
  <c r="L172" i="26"/>
  <c r="K172" i="26"/>
  <c r="J172" i="26"/>
  <c r="I172" i="26"/>
  <c r="H172" i="26"/>
  <c r="G172" i="26"/>
  <c r="F172" i="26"/>
  <c r="E172" i="26"/>
  <c r="D172" i="26"/>
  <c r="C172" i="26"/>
  <c r="B172" i="26"/>
  <c r="N171" i="26"/>
  <c r="M171" i="26"/>
  <c r="L171" i="26"/>
  <c r="K171" i="26"/>
  <c r="J171" i="26"/>
  <c r="I171" i="26"/>
  <c r="H171" i="26"/>
  <c r="G171" i="26"/>
  <c r="F171" i="26"/>
  <c r="E171" i="26"/>
  <c r="D171" i="26"/>
  <c r="C171" i="26"/>
  <c r="B171" i="26"/>
  <c r="N170" i="26"/>
  <c r="M170" i="26"/>
  <c r="L170" i="26"/>
  <c r="K170" i="26"/>
  <c r="J170" i="26"/>
  <c r="I170" i="26"/>
  <c r="H170" i="26"/>
  <c r="G170" i="26"/>
  <c r="F170" i="26"/>
  <c r="E170" i="26"/>
  <c r="D170" i="26"/>
  <c r="C170" i="26"/>
  <c r="B170" i="26"/>
  <c r="N169" i="26"/>
  <c r="M169" i="26"/>
  <c r="L169" i="26"/>
  <c r="K169" i="26"/>
  <c r="J169" i="26"/>
  <c r="I169" i="26"/>
  <c r="H169" i="26"/>
  <c r="G169" i="26"/>
  <c r="F169" i="26"/>
  <c r="E169" i="26"/>
  <c r="D169" i="26"/>
  <c r="C169" i="26"/>
  <c r="B169" i="26"/>
  <c r="N168" i="26"/>
  <c r="M168" i="26"/>
  <c r="L168" i="26"/>
  <c r="K168" i="26"/>
  <c r="J168" i="26"/>
  <c r="I168" i="26"/>
  <c r="H168" i="26"/>
  <c r="G168" i="26"/>
  <c r="F168" i="26"/>
  <c r="E168" i="26"/>
  <c r="D168" i="26"/>
  <c r="C168" i="26"/>
  <c r="B168" i="26"/>
  <c r="N167" i="26"/>
  <c r="M167" i="26"/>
  <c r="L167" i="26"/>
  <c r="K167" i="26"/>
  <c r="J167" i="26"/>
  <c r="I167" i="26"/>
  <c r="H167" i="26"/>
  <c r="G167" i="26"/>
  <c r="F167" i="26"/>
  <c r="E167" i="26"/>
  <c r="D167" i="26"/>
  <c r="C167" i="26"/>
  <c r="B167" i="26"/>
  <c r="N166" i="26"/>
  <c r="M166" i="26"/>
  <c r="L166" i="26"/>
  <c r="K166" i="26"/>
  <c r="J166" i="26"/>
  <c r="I166" i="26"/>
  <c r="H166" i="26"/>
  <c r="G166" i="26"/>
  <c r="F166" i="26"/>
  <c r="E166" i="26"/>
  <c r="D166" i="26"/>
  <c r="C166" i="26"/>
  <c r="B166" i="26"/>
  <c r="N165" i="26"/>
  <c r="M165" i="26"/>
  <c r="L165" i="26"/>
  <c r="K165" i="26"/>
  <c r="J165" i="26"/>
  <c r="I165" i="26"/>
  <c r="H165" i="26"/>
  <c r="G165" i="26"/>
  <c r="F165" i="26"/>
  <c r="E165" i="26"/>
  <c r="D165" i="26"/>
  <c r="C165" i="26"/>
  <c r="B165" i="26"/>
  <c r="N164" i="26"/>
  <c r="M164" i="26"/>
  <c r="L164" i="26"/>
  <c r="K164" i="26"/>
  <c r="J164" i="26"/>
  <c r="I164" i="26"/>
  <c r="H164" i="26"/>
  <c r="G164" i="26"/>
  <c r="F164" i="26"/>
  <c r="E164" i="26"/>
  <c r="D164" i="26"/>
  <c r="C164" i="26"/>
  <c r="B164" i="26"/>
  <c r="N163" i="26"/>
  <c r="M163" i="26"/>
  <c r="L163" i="26"/>
  <c r="K163" i="26"/>
  <c r="J163" i="26"/>
  <c r="I163" i="26"/>
  <c r="H163" i="26"/>
  <c r="G163" i="26"/>
  <c r="F163" i="26"/>
  <c r="E163" i="26"/>
  <c r="D163" i="26"/>
  <c r="C163" i="26"/>
  <c r="B163" i="26"/>
  <c r="N162" i="26"/>
  <c r="M162" i="26"/>
  <c r="L162" i="26"/>
  <c r="K162" i="26"/>
  <c r="J162" i="26"/>
  <c r="I162" i="26"/>
  <c r="H162" i="26"/>
  <c r="G162" i="26"/>
  <c r="F162" i="26"/>
  <c r="E162" i="26"/>
  <c r="D162" i="26"/>
  <c r="C162" i="26"/>
  <c r="B162" i="26"/>
  <c r="N161" i="26"/>
  <c r="M161" i="26"/>
  <c r="L161" i="26"/>
  <c r="K161" i="26"/>
  <c r="J161" i="26"/>
  <c r="I161" i="26"/>
  <c r="H161" i="26"/>
  <c r="G161" i="26"/>
  <c r="F161" i="26"/>
  <c r="E161" i="26"/>
  <c r="D161" i="26"/>
  <c r="C161" i="26"/>
  <c r="B161" i="26"/>
  <c r="N160" i="26"/>
  <c r="M160" i="26"/>
  <c r="L160" i="26"/>
  <c r="K160" i="26"/>
  <c r="J160" i="26"/>
  <c r="I160" i="26"/>
  <c r="H160" i="26"/>
  <c r="G160" i="26"/>
  <c r="F160" i="26"/>
  <c r="E160" i="26"/>
  <c r="D160" i="26"/>
  <c r="C160" i="26"/>
  <c r="B160" i="26"/>
  <c r="N159" i="26"/>
  <c r="M159" i="26"/>
  <c r="L159" i="26"/>
  <c r="K159" i="26"/>
  <c r="J159" i="26"/>
  <c r="I159" i="26"/>
  <c r="H159" i="26"/>
  <c r="G159" i="26"/>
  <c r="F159" i="26"/>
  <c r="E159" i="26"/>
  <c r="D159" i="26"/>
  <c r="C159" i="26"/>
  <c r="B159" i="26"/>
  <c r="N158" i="26"/>
  <c r="M158" i="26"/>
  <c r="L158" i="26"/>
  <c r="K158" i="26"/>
  <c r="J158" i="26"/>
  <c r="I158" i="26"/>
  <c r="H158" i="26"/>
  <c r="G158" i="26"/>
  <c r="F158" i="26"/>
  <c r="E158" i="26"/>
  <c r="D158" i="26"/>
  <c r="C158" i="26"/>
  <c r="B158" i="26"/>
  <c r="N157" i="26"/>
  <c r="M157" i="26"/>
  <c r="L157" i="26"/>
  <c r="K157" i="26"/>
  <c r="J157" i="26"/>
  <c r="I157" i="26"/>
  <c r="H157" i="26"/>
  <c r="G157" i="26"/>
  <c r="F157" i="26"/>
  <c r="E157" i="26"/>
  <c r="D157" i="26"/>
  <c r="C157" i="26"/>
  <c r="B157" i="26"/>
  <c r="N156" i="26"/>
  <c r="M156" i="26"/>
  <c r="L156" i="26"/>
  <c r="K156" i="26"/>
  <c r="J156" i="26"/>
  <c r="I156" i="26"/>
  <c r="H156" i="26"/>
  <c r="G156" i="26"/>
  <c r="F156" i="26"/>
  <c r="E156" i="26"/>
  <c r="D156" i="26"/>
  <c r="C156" i="26"/>
  <c r="B156" i="26"/>
  <c r="N155" i="26"/>
  <c r="M155" i="26"/>
  <c r="L155" i="26"/>
  <c r="K155" i="26"/>
  <c r="J155" i="26"/>
  <c r="I155" i="26"/>
  <c r="H155" i="26"/>
  <c r="G155" i="26"/>
  <c r="F155" i="26"/>
  <c r="E155" i="26"/>
  <c r="D155" i="26"/>
  <c r="C155" i="26"/>
  <c r="B155" i="26"/>
  <c r="N154" i="26"/>
  <c r="M154" i="26"/>
  <c r="L154" i="26"/>
  <c r="K154" i="26"/>
  <c r="J154" i="26"/>
  <c r="I154" i="26"/>
  <c r="H154" i="26"/>
  <c r="G154" i="26"/>
  <c r="F154" i="26"/>
  <c r="E154" i="26"/>
  <c r="D154" i="26"/>
  <c r="C154" i="26"/>
  <c r="B154" i="26"/>
  <c r="N153" i="26"/>
  <c r="M153" i="26"/>
  <c r="L153" i="26"/>
  <c r="K153" i="26"/>
  <c r="J153" i="26"/>
  <c r="I153" i="26"/>
  <c r="H153" i="26"/>
  <c r="G153" i="26"/>
  <c r="F153" i="26"/>
  <c r="E153" i="26"/>
  <c r="D153" i="26"/>
  <c r="C153" i="26"/>
  <c r="B153" i="26"/>
  <c r="N152" i="26"/>
  <c r="M152" i="26"/>
  <c r="L152" i="26"/>
  <c r="K152" i="26"/>
  <c r="J152" i="26"/>
  <c r="I152" i="26"/>
  <c r="H152" i="26"/>
  <c r="G152" i="26"/>
  <c r="F152" i="26"/>
  <c r="E152" i="26"/>
  <c r="D152" i="26"/>
  <c r="C152" i="26"/>
  <c r="B152" i="26"/>
  <c r="N151" i="26"/>
  <c r="M151" i="26"/>
  <c r="L151" i="26"/>
  <c r="K151" i="26"/>
  <c r="J151" i="26"/>
  <c r="I151" i="26"/>
  <c r="H151" i="26"/>
  <c r="G151" i="26"/>
  <c r="F151" i="26"/>
  <c r="E151" i="26"/>
  <c r="D151" i="26"/>
  <c r="C151" i="26"/>
  <c r="B151" i="26"/>
  <c r="N150" i="26"/>
  <c r="M150" i="26"/>
  <c r="L150" i="26"/>
  <c r="K150" i="26"/>
  <c r="J150" i="26"/>
  <c r="I150" i="26"/>
  <c r="H150" i="26"/>
  <c r="G150" i="26"/>
  <c r="F150" i="26"/>
  <c r="E150" i="26"/>
  <c r="D150" i="26"/>
  <c r="C150" i="26"/>
  <c r="B150" i="26"/>
  <c r="N149" i="26"/>
  <c r="M149" i="26"/>
  <c r="L149" i="26"/>
  <c r="K149" i="26"/>
  <c r="J149" i="26"/>
  <c r="I149" i="26"/>
  <c r="H149" i="26"/>
  <c r="G149" i="26"/>
  <c r="F149" i="26"/>
  <c r="E149" i="26"/>
  <c r="D149" i="26"/>
  <c r="C149" i="26"/>
  <c r="B149" i="26"/>
  <c r="N148" i="26"/>
  <c r="M148" i="26"/>
  <c r="L148" i="26"/>
  <c r="K148" i="26"/>
  <c r="J148" i="26"/>
  <c r="I148" i="26"/>
  <c r="H148" i="26"/>
  <c r="G148" i="26"/>
  <c r="F148" i="26"/>
  <c r="E148" i="26"/>
  <c r="D148" i="26"/>
  <c r="C148" i="26"/>
  <c r="B148" i="26"/>
  <c r="N147" i="26"/>
  <c r="M147" i="26"/>
  <c r="L147" i="26"/>
  <c r="K147" i="26"/>
  <c r="J147" i="26"/>
  <c r="I147" i="26"/>
  <c r="H147" i="26"/>
  <c r="G147" i="26"/>
  <c r="F147" i="26"/>
  <c r="E147" i="26"/>
  <c r="D147" i="26"/>
  <c r="C147" i="26"/>
  <c r="B147" i="26"/>
  <c r="N146" i="26"/>
  <c r="M146" i="26"/>
  <c r="L146" i="26"/>
  <c r="K146" i="26"/>
  <c r="J146" i="26"/>
  <c r="I146" i="26"/>
  <c r="H146" i="26"/>
  <c r="G146" i="26"/>
  <c r="F146" i="26"/>
  <c r="E146" i="26"/>
  <c r="D146" i="26"/>
  <c r="C146" i="26"/>
  <c r="B146" i="26"/>
  <c r="N145" i="26"/>
  <c r="M145" i="26"/>
  <c r="L145" i="26"/>
  <c r="K145" i="26"/>
  <c r="J145" i="26"/>
  <c r="I145" i="26"/>
  <c r="H145" i="26"/>
  <c r="G145" i="26"/>
  <c r="F145" i="26"/>
  <c r="E145" i="26"/>
  <c r="D145" i="26"/>
  <c r="C145" i="26"/>
  <c r="B145" i="26"/>
  <c r="N144" i="26"/>
  <c r="M144" i="26"/>
  <c r="L144" i="26"/>
  <c r="K144" i="26"/>
  <c r="J144" i="26"/>
  <c r="I144" i="26"/>
  <c r="H144" i="26"/>
  <c r="G144" i="26"/>
  <c r="F144" i="26"/>
  <c r="E144" i="26"/>
  <c r="D144" i="26"/>
  <c r="C144" i="26"/>
  <c r="B144" i="26"/>
  <c r="N143" i="26"/>
  <c r="M143" i="26"/>
  <c r="L143" i="26"/>
  <c r="K143" i="26"/>
  <c r="J143" i="26"/>
  <c r="I143" i="26"/>
  <c r="H143" i="26"/>
  <c r="G143" i="26"/>
  <c r="F143" i="26"/>
  <c r="E143" i="26"/>
  <c r="D143" i="26"/>
  <c r="C143" i="26"/>
  <c r="B143" i="26"/>
  <c r="N142" i="26"/>
  <c r="M142" i="26"/>
  <c r="L142" i="26"/>
  <c r="K142" i="26"/>
  <c r="J142" i="26"/>
  <c r="I142" i="26"/>
  <c r="H142" i="26"/>
  <c r="G142" i="26"/>
  <c r="F142" i="26"/>
  <c r="E142" i="26"/>
  <c r="D142" i="26"/>
  <c r="C142" i="26"/>
  <c r="B142" i="26"/>
  <c r="N141" i="26"/>
  <c r="M141" i="26"/>
  <c r="L141" i="26"/>
  <c r="K141" i="26"/>
  <c r="J141" i="26"/>
  <c r="I141" i="26"/>
  <c r="H141" i="26"/>
  <c r="G141" i="26"/>
  <c r="F141" i="26"/>
  <c r="E141" i="26"/>
  <c r="D141" i="26"/>
  <c r="C141" i="26"/>
  <c r="B141" i="26"/>
  <c r="N140" i="26"/>
  <c r="M140" i="26"/>
  <c r="L140" i="26"/>
  <c r="K140" i="26"/>
  <c r="J140" i="26"/>
  <c r="I140" i="26"/>
  <c r="H140" i="26"/>
  <c r="G140" i="26"/>
  <c r="F140" i="26"/>
  <c r="E140" i="26"/>
  <c r="D140" i="26"/>
  <c r="C140" i="26"/>
  <c r="B140" i="26"/>
  <c r="N139" i="26"/>
  <c r="M139" i="26"/>
  <c r="L139" i="26"/>
  <c r="K139" i="26"/>
  <c r="J139" i="26"/>
  <c r="I139" i="26"/>
  <c r="H139" i="26"/>
  <c r="G139" i="26"/>
  <c r="F139" i="26"/>
  <c r="E139" i="26"/>
  <c r="D139" i="26"/>
  <c r="C139" i="26"/>
  <c r="B139" i="26"/>
  <c r="N138" i="26"/>
  <c r="M138" i="26"/>
  <c r="L138" i="26"/>
  <c r="K138" i="26"/>
  <c r="J138" i="26"/>
  <c r="I138" i="26"/>
  <c r="H138" i="26"/>
  <c r="G138" i="26"/>
  <c r="F138" i="26"/>
  <c r="E138" i="26"/>
  <c r="D138" i="26"/>
  <c r="C138" i="26"/>
  <c r="B138" i="26"/>
  <c r="N137" i="26"/>
  <c r="M137" i="26"/>
  <c r="L137" i="26"/>
  <c r="K137" i="26"/>
  <c r="J137" i="26"/>
  <c r="I137" i="26"/>
  <c r="H137" i="26"/>
  <c r="G137" i="26"/>
  <c r="F137" i="26"/>
  <c r="E137" i="26"/>
  <c r="D137" i="26"/>
  <c r="C137" i="26"/>
  <c r="B137" i="26"/>
  <c r="N136" i="26"/>
  <c r="M136" i="26"/>
  <c r="L136" i="26"/>
  <c r="K136" i="26"/>
  <c r="J136" i="26"/>
  <c r="I136" i="26"/>
  <c r="H136" i="26"/>
  <c r="G136" i="26"/>
  <c r="F136" i="26"/>
  <c r="E136" i="26"/>
  <c r="D136" i="26"/>
  <c r="C136" i="26"/>
  <c r="B136" i="26"/>
  <c r="N135" i="26"/>
  <c r="M135" i="26"/>
  <c r="L135" i="26"/>
  <c r="K135" i="26"/>
  <c r="J135" i="26"/>
  <c r="I135" i="26"/>
  <c r="H135" i="26"/>
  <c r="G135" i="26"/>
  <c r="F135" i="26"/>
  <c r="E135" i="26"/>
  <c r="D135" i="26"/>
  <c r="C135" i="26"/>
  <c r="B135" i="26"/>
  <c r="N134" i="26"/>
  <c r="M134" i="26"/>
  <c r="L134" i="26"/>
  <c r="K134" i="26"/>
  <c r="J134" i="26"/>
  <c r="I134" i="26"/>
  <c r="H134" i="26"/>
  <c r="G134" i="26"/>
  <c r="F134" i="26"/>
  <c r="E134" i="26"/>
  <c r="D134" i="26"/>
  <c r="C134" i="26"/>
  <c r="B134" i="26"/>
  <c r="N133" i="26"/>
  <c r="M133" i="26"/>
  <c r="L133" i="26"/>
  <c r="K133" i="26"/>
  <c r="J133" i="26"/>
  <c r="I133" i="26"/>
  <c r="H133" i="26"/>
  <c r="G133" i="26"/>
  <c r="F133" i="26"/>
  <c r="E133" i="26"/>
  <c r="D133" i="26"/>
  <c r="C133" i="26"/>
  <c r="B133" i="26"/>
  <c r="N132" i="26"/>
  <c r="M132" i="26"/>
  <c r="L132" i="26"/>
  <c r="K132" i="26"/>
  <c r="J132" i="26"/>
  <c r="I132" i="26"/>
  <c r="H132" i="26"/>
  <c r="G132" i="26"/>
  <c r="F132" i="26"/>
  <c r="E132" i="26"/>
  <c r="D132" i="26"/>
  <c r="C132" i="26"/>
  <c r="B132" i="26"/>
  <c r="N131" i="26"/>
  <c r="M131" i="26"/>
  <c r="L131" i="26"/>
  <c r="K131" i="26"/>
  <c r="J131" i="26"/>
  <c r="I131" i="26"/>
  <c r="H131" i="26"/>
  <c r="G131" i="26"/>
  <c r="F131" i="26"/>
  <c r="E131" i="26"/>
  <c r="D131" i="26"/>
  <c r="C131" i="26"/>
  <c r="B131" i="26"/>
  <c r="N130" i="26"/>
  <c r="M130" i="26"/>
  <c r="L130" i="26"/>
  <c r="K130" i="26"/>
  <c r="J130" i="26"/>
  <c r="I130" i="26"/>
  <c r="H130" i="26"/>
  <c r="G130" i="26"/>
  <c r="F130" i="26"/>
  <c r="E130" i="26"/>
  <c r="D130" i="26"/>
  <c r="C130" i="26"/>
  <c r="B130" i="26"/>
  <c r="N129" i="26"/>
  <c r="M129" i="26"/>
  <c r="L129" i="26"/>
  <c r="K129" i="26"/>
  <c r="J129" i="26"/>
  <c r="I129" i="26"/>
  <c r="H129" i="26"/>
  <c r="G129" i="26"/>
  <c r="F129" i="26"/>
  <c r="E129" i="26"/>
  <c r="D129" i="26"/>
  <c r="C129" i="26"/>
  <c r="B129" i="26"/>
  <c r="N128" i="26"/>
  <c r="M128" i="26"/>
  <c r="L128" i="26"/>
  <c r="K128" i="26"/>
  <c r="J128" i="26"/>
  <c r="I128" i="26"/>
  <c r="H128" i="26"/>
  <c r="G128" i="26"/>
  <c r="F128" i="26"/>
  <c r="E128" i="26"/>
  <c r="D128" i="26"/>
  <c r="C128" i="26"/>
  <c r="B128" i="26"/>
  <c r="N127" i="26"/>
  <c r="M127" i="26"/>
  <c r="L127" i="26"/>
  <c r="K127" i="26"/>
  <c r="J127" i="26"/>
  <c r="I127" i="26"/>
  <c r="H127" i="26"/>
  <c r="G127" i="26"/>
  <c r="F127" i="26"/>
  <c r="E127" i="26"/>
  <c r="D127" i="26"/>
  <c r="C127" i="26"/>
  <c r="B127" i="26"/>
  <c r="N126" i="26"/>
  <c r="M126" i="26"/>
  <c r="L126" i="26"/>
  <c r="K126" i="26"/>
  <c r="J126" i="26"/>
  <c r="I126" i="26"/>
  <c r="H126" i="26"/>
  <c r="G126" i="26"/>
  <c r="F126" i="26"/>
  <c r="E126" i="26"/>
  <c r="D126" i="26"/>
  <c r="C126" i="26"/>
  <c r="B126" i="26"/>
  <c r="N125" i="26"/>
  <c r="M125" i="26"/>
  <c r="L125" i="26"/>
  <c r="K125" i="26"/>
  <c r="J125" i="26"/>
  <c r="I125" i="26"/>
  <c r="H125" i="26"/>
  <c r="G125" i="26"/>
  <c r="F125" i="26"/>
  <c r="E125" i="26"/>
  <c r="D125" i="26"/>
  <c r="C125" i="26"/>
  <c r="B125" i="26"/>
  <c r="N124" i="26"/>
  <c r="M124" i="26"/>
  <c r="L124" i="26"/>
  <c r="K124" i="26"/>
  <c r="J124" i="26"/>
  <c r="I124" i="26"/>
  <c r="H124" i="26"/>
  <c r="G124" i="26"/>
  <c r="F124" i="26"/>
  <c r="E124" i="26"/>
  <c r="D124" i="26"/>
  <c r="C124" i="26"/>
  <c r="B124" i="26"/>
  <c r="N123" i="26"/>
  <c r="M123" i="26"/>
  <c r="L123" i="26"/>
  <c r="K123" i="26"/>
  <c r="J123" i="26"/>
  <c r="I123" i="26"/>
  <c r="H123" i="26"/>
  <c r="G123" i="26"/>
  <c r="F123" i="26"/>
  <c r="E123" i="26"/>
  <c r="D123" i="26"/>
  <c r="C123" i="26"/>
  <c r="B123" i="26"/>
  <c r="N122" i="26"/>
  <c r="M122" i="26"/>
  <c r="L122" i="26"/>
  <c r="K122" i="26"/>
  <c r="J122" i="26"/>
  <c r="I122" i="26"/>
  <c r="H122" i="26"/>
  <c r="G122" i="26"/>
  <c r="F122" i="26"/>
  <c r="E122" i="26"/>
  <c r="D122" i="26"/>
  <c r="C122" i="26"/>
  <c r="B122" i="26"/>
  <c r="N121" i="26"/>
  <c r="M121" i="26"/>
  <c r="L121" i="26"/>
  <c r="K121" i="26"/>
  <c r="J121" i="26"/>
  <c r="I121" i="26"/>
  <c r="H121" i="26"/>
  <c r="G121" i="26"/>
  <c r="F121" i="26"/>
  <c r="E121" i="26"/>
  <c r="D121" i="26"/>
  <c r="C121" i="26"/>
  <c r="B121" i="26"/>
  <c r="N120" i="26"/>
  <c r="M120" i="26"/>
  <c r="L120" i="26"/>
  <c r="K120" i="26"/>
  <c r="J120" i="26"/>
  <c r="I120" i="26"/>
  <c r="H120" i="26"/>
  <c r="G120" i="26"/>
  <c r="F120" i="26"/>
  <c r="E120" i="26"/>
  <c r="D120" i="26"/>
  <c r="C120" i="26"/>
  <c r="B120" i="26"/>
  <c r="N119" i="26"/>
  <c r="M119" i="26"/>
  <c r="L119" i="26"/>
  <c r="K119" i="26"/>
  <c r="J119" i="26"/>
  <c r="I119" i="26"/>
  <c r="H119" i="26"/>
  <c r="G119" i="26"/>
  <c r="F119" i="26"/>
  <c r="E119" i="26"/>
  <c r="D119" i="26"/>
  <c r="C119" i="26"/>
  <c r="B119" i="26"/>
  <c r="N118" i="26"/>
  <c r="M118" i="26"/>
  <c r="L118" i="26"/>
  <c r="K118" i="26"/>
  <c r="J118" i="26"/>
  <c r="I118" i="26"/>
  <c r="H118" i="26"/>
  <c r="G118" i="26"/>
  <c r="F118" i="26"/>
  <c r="E118" i="26"/>
  <c r="D118" i="26"/>
  <c r="C118" i="26"/>
  <c r="B118" i="26"/>
  <c r="N117" i="26"/>
  <c r="M117" i="26"/>
  <c r="L117" i="26"/>
  <c r="K117" i="26"/>
  <c r="J117" i="26"/>
  <c r="I117" i="26"/>
  <c r="H117" i="26"/>
  <c r="G117" i="26"/>
  <c r="F117" i="26"/>
  <c r="E117" i="26"/>
  <c r="D117" i="26"/>
  <c r="C117" i="26"/>
  <c r="B117" i="26"/>
  <c r="N116" i="26"/>
  <c r="M116" i="26"/>
  <c r="L116" i="26"/>
  <c r="K116" i="26"/>
  <c r="J116" i="26"/>
  <c r="I116" i="26"/>
  <c r="H116" i="26"/>
  <c r="G116" i="26"/>
  <c r="F116" i="26"/>
  <c r="E116" i="26"/>
  <c r="D116" i="26"/>
  <c r="C116" i="26"/>
  <c r="B116" i="26"/>
  <c r="N115" i="26"/>
  <c r="M115" i="26"/>
  <c r="L115" i="26"/>
  <c r="K115" i="26"/>
  <c r="J115" i="26"/>
  <c r="I115" i="26"/>
  <c r="H115" i="26"/>
  <c r="G115" i="26"/>
  <c r="F115" i="26"/>
  <c r="E115" i="26"/>
  <c r="D115" i="26"/>
  <c r="C115" i="26"/>
  <c r="B115" i="26"/>
  <c r="N114" i="26"/>
  <c r="M114" i="26"/>
  <c r="L114" i="26"/>
  <c r="K114" i="26"/>
  <c r="J114" i="26"/>
  <c r="I114" i="26"/>
  <c r="H114" i="26"/>
  <c r="G114" i="26"/>
  <c r="F114" i="26"/>
  <c r="E114" i="26"/>
  <c r="D114" i="26"/>
  <c r="C114" i="26"/>
  <c r="B114" i="26"/>
  <c r="N113" i="26"/>
  <c r="M113" i="26"/>
  <c r="L113" i="26"/>
  <c r="K113" i="26"/>
  <c r="J113" i="26"/>
  <c r="I113" i="26"/>
  <c r="H113" i="26"/>
  <c r="G113" i="26"/>
  <c r="F113" i="26"/>
  <c r="E113" i="26"/>
  <c r="D113" i="26"/>
  <c r="C113" i="26"/>
  <c r="B113" i="26"/>
  <c r="N112" i="26"/>
  <c r="M112" i="26"/>
  <c r="L112" i="26"/>
  <c r="K112" i="26"/>
  <c r="J112" i="26"/>
  <c r="I112" i="26"/>
  <c r="H112" i="26"/>
  <c r="G112" i="26"/>
  <c r="F112" i="26"/>
  <c r="E112" i="26"/>
  <c r="D112" i="26"/>
  <c r="C112" i="26"/>
  <c r="B112" i="26"/>
  <c r="N111" i="26"/>
  <c r="M111" i="26"/>
  <c r="L111" i="26"/>
  <c r="K111" i="26"/>
  <c r="J111" i="26"/>
  <c r="I111" i="26"/>
  <c r="H111" i="26"/>
  <c r="G111" i="26"/>
  <c r="F111" i="26"/>
  <c r="E111" i="26"/>
  <c r="D111" i="26"/>
  <c r="C111" i="26"/>
  <c r="B111" i="26"/>
  <c r="N110" i="26"/>
  <c r="M110" i="26"/>
  <c r="L110" i="26"/>
  <c r="K110" i="26"/>
  <c r="J110" i="26"/>
  <c r="I110" i="26"/>
  <c r="H110" i="26"/>
  <c r="G110" i="26"/>
  <c r="F110" i="26"/>
  <c r="E110" i="26"/>
  <c r="D110" i="26"/>
  <c r="C110" i="26"/>
  <c r="B110" i="26"/>
  <c r="N109" i="26"/>
  <c r="M109" i="26"/>
  <c r="L109" i="26"/>
  <c r="K109" i="26"/>
  <c r="J109" i="26"/>
  <c r="I109" i="26"/>
  <c r="H109" i="26"/>
  <c r="G109" i="26"/>
  <c r="F109" i="26"/>
  <c r="E109" i="26"/>
  <c r="D109" i="26"/>
  <c r="C109" i="26"/>
  <c r="B109" i="26"/>
  <c r="N108" i="26"/>
  <c r="M108" i="26"/>
  <c r="L108" i="26"/>
  <c r="K108" i="26"/>
  <c r="J108" i="26"/>
  <c r="I108" i="26"/>
  <c r="H108" i="26"/>
  <c r="G108" i="26"/>
  <c r="F108" i="26"/>
  <c r="E108" i="26"/>
  <c r="D108" i="26"/>
  <c r="C108" i="26"/>
  <c r="B108" i="26"/>
  <c r="N107" i="26"/>
  <c r="M107" i="26"/>
  <c r="L107" i="26"/>
  <c r="K107" i="26"/>
  <c r="J107" i="26"/>
  <c r="I107" i="26"/>
  <c r="H107" i="26"/>
  <c r="G107" i="26"/>
  <c r="F107" i="26"/>
  <c r="E107" i="26"/>
  <c r="D107" i="26"/>
  <c r="C107" i="26"/>
  <c r="B107" i="26"/>
  <c r="N106" i="26"/>
  <c r="M106" i="26"/>
  <c r="L106" i="26"/>
  <c r="K106" i="26"/>
  <c r="J106" i="26"/>
  <c r="I106" i="26"/>
  <c r="H106" i="26"/>
  <c r="G106" i="26"/>
  <c r="F106" i="26"/>
  <c r="E106" i="26"/>
  <c r="D106" i="26"/>
  <c r="C106" i="26"/>
  <c r="B106" i="26"/>
  <c r="N105" i="26"/>
  <c r="M105" i="26"/>
  <c r="L105" i="26"/>
  <c r="K105" i="26"/>
  <c r="J105" i="26"/>
  <c r="I105" i="26"/>
  <c r="H105" i="26"/>
  <c r="G105" i="26"/>
  <c r="F105" i="26"/>
  <c r="E105" i="26"/>
  <c r="D105" i="26"/>
  <c r="C105" i="26"/>
  <c r="B105" i="26"/>
  <c r="N104" i="26"/>
  <c r="M104" i="26"/>
  <c r="L104" i="26"/>
  <c r="K104" i="26"/>
  <c r="J104" i="26"/>
  <c r="I104" i="26"/>
  <c r="H104" i="26"/>
  <c r="G104" i="26"/>
  <c r="F104" i="26"/>
  <c r="E104" i="26"/>
  <c r="D104" i="26"/>
  <c r="C104" i="26"/>
  <c r="B104" i="26"/>
  <c r="N103" i="26"/>
  <c r="M103" i="26"/>
  <c r="L103" i="26"/>
  <c r="K103" i="26"/>
  <c r="J103" i="26"/>
  <c r="I103" i="26"/>
  <c r="H103" i="26"/>
  <c r="G103" i="26"/>
  <c r="F103" i="26"/>
  <c r="E103" i="26"/>
  <c r="D103" i="26"/>
  <c r="C103" i="26"/>
  <c r="B103" i="26"/>
  <c r="N102" i="26"/>
  <c r="M102" i="26"/>
  <c r="L102" i="26"/>
  <c r="K102" i="26"/>
  <c r="J102" i="26"/>
  <c r="I102" i="26"/>
  <c r="H102" i="26"/>
  <c r="G102" i="26"/>
  <c r="F102" i="26"/>
  <c r="E102" i="26"/>
  <c r="D102" i="26"/>
  <c r="C102" i="26"/>
  <c r="B102" i="26"/>
  <c r="N101" i="26"/>
  <c r="M101" i="26"/>
  <c r="L101" i="26"/>
  <c r="K101" i="26"/>
  <c r="J101" i="26"/>
  <c r="I101" i="26"/>
  <c r="H101" i="26"/>
  <c r="G101" i="26"/>
  <c r="F101" i="26"/>
  <c r="E101" i="26"/>
  <c r="D101" i="26"/>
  <c r="C101" i="26"/>
  <c r="B101" i="26"/>
  <c r="N100" i="26"/>
  <c r="M100" i="26"/>
  <c r="L100" i="26"/>
  <c r="K100" i="26"/>
  <c r="J100" i="26"/>
  <c r="I100" i="26"/>
  <c r="H100" i="26"/>
  <c r="G100" i="26"/>
  <c r="F100" i="26"/>
  <c r="E100" i="26"/>
  <c r="D100" i="26"/>
  <c r="C100" i="26"/>
  <c r="B100" i="26"/>
  <c r="N99" i="26"/>
  <c r="M99" i="26"/>
  <c r="L99" i="26"/>
  <c r="K99" i="26"/>
  <c r="J99" i="26"/>
  <c r="I99" i="26"/>
  <c r="H99" i="26"/>
  <c r="G99" i="26"/>
  <c r="F99" i="26"/>
  <c r="E99" i="26"/>
  <c r="D99" i="26"/>
  <c r="C99" i="26"/>
  <c r="B99" i="26"/>
  <c r="N98" i="26"/>
  <c r="M98" i="26"/>
  <c r="L98" i="26"/>
  <c r="K98" i="26"/>
  <c r="J98" i="26"/>
  <c r="I98" i="26"/>
  <c r="H98" i="26"/>
  <c r="G98" i="26"/>
  <c r="F98" i="26"/>
  <c r="E98" i="26"/>
  <c r="D98" i="26"/>
  <c r="C98" i="26"/>
  <c r="B98" i="26"/>
  <c r="N97" i="26"/>
  <c r="M97" i="26"/>
  <c r="L97" i="26"/>
  <c r="K97" i="26"/>
  <c r="J97" i="26"/>
  <c r="I97" i="26"/>
  <c r="H97" i="26"/>
  <c r="G97" i="26"/>
  <c r="F97" i="26"/>
  <c r="E97" i="26"/>
  <c r="D97" i="26"/>
  <c r="C97" i="26"/>
  <c r="B97" i="26"/>
  <c r="N96" i="26"/>
  <c r="M96" i="26"/>
  <c r="L96" i="26"/>
  <c r="K96" i="26"/>
  <c r="J96" i="26"/>
  <c r="I96" i="26"/>
  <c r="H96" i="26"/>
  <c r="G96" i="26"/>
  <c r="F96" i="26"/>
  <c r="E96" i="26"/>
  <c r="D96" i="26"/>
  <c r="C96" i="26"/>
  <c r="B96" i="26"/>
  <c r="N95" i="26"/>
  <c r="M95" i="26"/>
  <c r="L95" i="26"/>
  <c r="K95" i="26"/>
  <c r="J95" i="26"/>
  <c r="I95" i="26"/>
  <c r="H95" i="26"/>
  <c r="G95" i="26"/>
  <c r="F95" i="26"/>
  <c r="E95" i="26"/>
  <c r="D95" i="26"/>
  <c r="C95" i="26"/>
  <c r="B95" i="26"/>
  <c r="N94" i="26"/>
  <c r="M94" i="26"/>
  <c r="L94" i="26"/>
  <c r="K94" i="26"/>
  <c r="J94" i="26"/>
  <c r="I94" i="26"/>
  <c r="H94" i="26"/>
  <c r="G94" i="26"/>
  <c r="F94" i="26"/>
  <c r="E94" i="26"/>
  <c r="D94" i="26"/>
  <c r="C94" i="26"/>
  <c r="B94" i="26"/>
  <c r="N93" i="26"/>
  <c r="M93" i="26"/>
  <c r="L93" i="26"/>
  <c r="K93" i="26"/>
  <c r="J93" i="26"/>
  <c r="I93" i="26"/>
  <c r="H93" i="26"/>
  <c r="G93" i="26"/>
  <c r="F93" i="26"/>
  <c r="E93" i="26"/>
  <c r="D93" i="26"/>
  <c r="C93" i="26"/>
  <c r="B93" i="26"/>
  <c r="N92" i="26"/>
  <c r="M92" i="26"/>
  <c r="L92" i="26"/>
  <c r="K92" i="26"/>
  <c r="J92" i="26"/>
  <c r="I92" i="26"/>
  <c r="H92" i="26"/>
  <c r="G92" i="26"/>
  <c r="F92" i="26"/>
  <c r="E92" i="26"/>
  <c r="D92" i="26"/>
  <c r="C92" i="26"/>
  <c r="B92" i="26"/>
  <c r="N91" i="26"/>
  <c r="M91" i="26"/>
  <c r="L91" i="26"/>
  <c r="K91" i="26"/>
  <c r="J91" i="26"/>
  <c r="I91" i="26"/>
  <c r="H91" i="26"/>
  <c r="G91" i="26"/>
  <c r="F91" i="26"/>
  <c r="E91" i="26"/>
  <c r="D91" i="26"/>
  <c r="C91" i="26"/>
  <c r="B91" i="26"/>
  <c r="N90" i="26"/>
  <c r="M90" i="26"/>
  <c r="L90" i="26"/>
  <c r="K90" i="26"/>
  <c r="J90" i="26"/>
  <c r="I90" i="26"/>
  <c r="H90" i="26"/>
  <c r="G90" i="26"/>
  <c r="F90" i="26"/>
  <c r="E90" i="26"/>
  <c r="D90" i="26"/>
  <c r="C90" i="26"/>
  <c r="B90" i="26"/>
  <c r="N89" i="26"/>
  <c r="M89" i="26"/>
  <c r="L89" i="26"/>
  <c r="K89" i="26"/>
  <c r="J89" i="26"/>
  <c r="I89" i="26"/>
  <c r="H89" i="26"/>
  <c r="G89" i="26"/>
  <c r="F89" i="26"/>
  <c r="E89" i="26"/>
  <c r="D89" i="26"/>
  <c r="C89" i="26"/>
  <c r="B89" i="26"/>
  <c r="N88" i="26"/>
  <c r="M88" i="26"/>
  <c r="L88" i="26"/>
  <c r="K88" i="26"/>
  <c r="J88" i="26"/>
  <c r="I88" i="26"/>
  <c r="H88" i="26"/>
  <c r="G88" i="26"/>
  <c r="F88" i="26"/>
  <c r="E88" i="26"/>
  <c r="D88" i="26"/>
  <c r="C88" i="26"/>
  <c r="B88" i="26"/>
  <c r="N87" i="26"/>
  <c r="M87" i="26"/>
  <c r="L87" i="26"/>
  <c r="K87" i="26"/>
  <c r="J87" i="26"/>
  <c r="I87" i="26"/>
  <c r="H87" i="26"/>
  <c r="G87" i="26"/>
  <c r="F87" i="26"/>
  <c r="E87" i="26"/>
  <c r="D87" i="26"/>
  <c r="C87" i="26"/>
  <c r="B87" i="26"/>
  <c r="N86" i="26"/>
  <c r="M86" i="26"/>
  <c r="L86" i="26"/>
  <c r="K86" i="26"/>
  <c r="J86" i="26"/>
  <c r="I86" i="26"/>
  <c r="H86" i="26"/>
  <c r="G86" i="26"/>
  <c r="F86" i="26"/>
  <c r="E86" i="26"/>
  <c r="D86" i="26"/>
  <c r="C86" i="26"/>
  <c r="B86" i="26"/>
  <c r="N85" i="26"/>
  <c r="M85" i="26"/>
  <c r="L85" i="26"/>
  <c r="K85" i="26"/>
  <c r="J85" i="26"/>
  <c r="I85" i="26"/>
  <c r="H85" i="26"/>
  <c r="G85" i="26"/>
  <c r="F85" i="26"/>
  <c r="E85" i="26"/>
  <c r="D85" i="26"/>
  <c r="C85" i="26"/>
  <c r="B85" i="26"/>
  <c r="N84" i="26"/>
  <c r="M84" i="26"/>
  <c r="L84" i="26"/>
  <c r="K84" i="26"/>
  <c r="J84" i="26"/>
  <c r="I84" i="26"/>
  <c r="H84" i="26"/>
  <c r="G84" i="26"/>
  <c r="F84" i="26"/>
  <c r="E84" i="26"/>
  <c r="D84" i="26"/>
  <c r="C84" i="26"/>
  <c r="B84" i="26"/>
  <c r="N83" i="26"/>
  <c r="M83" i="26"/>
  <c r="L83" i="26"/>
  <c r="K83" i="26"/>
  <c r="J83" i="26"/>
  <c r="I83" i="26"/>
  <c r="H83" i="26"/>
  <c r="G83" i="26"/>
  <c r="F83" i="26"/>
  <c r="E83" i="26"/>
  <c r="D83" i="26"/>
  <c r="C83" i="26"/>
  <c r="B83" i="26"/>
  <c r="N82" i="26"/>
  <c r="M82" i="26"/>
  <c r="L82" i="26"/>
  <c r="K82" i="26"/>
  <c r="J82" i="26"/>
  <c r="I82" i="26"/>
  <c r="H82" i="26"/>
  <c r="G82" i="26"/>
  <c r="F82" i="26"/>
  <c r="E82" i="26"/>
  <c r="D82" i="26"/>
  <c r="C82" i="26"/>
  <c r="B82" i="26"/>
  <c r="N81" i="26"/>
  <c r="M81" i="26"/>
  <c r="L81" i="26"/>
  <c r="K81" i="26"/>
  <c r="J81" i="26"/>
  <c r="I81" i="26"/>
  <c r="H81" i="26"/>
  <c r="G81" i="26"/>
  <c r="F81" i="26"/>
  <c r="E81" i="26"/>
  <c r="D81" i="26"/>
  <c r="C81" i="26"/>
  <c r="B81" i="26"/>
  <c r="N80" i="26"/>
  <c r="M80" i="26"/>
  <c r="L80" i="26"/>
  <c r="K80" i="26"/>
  <c r="J80" i="26"/>
  <c r="I80" i="26"/>
  <c r="H80" i="26"/>
  <c r="G80" i="26"/>
  <c r="F80" i="26"/>
  <c r="E80" i="26"/>
  <c r="D80" i="26"/>
  <c r="C80" i="26"/>
  <c r="B80" i="26"/>
  <c r="N79" i="26"/>
  <c r="M79" i="26"/>
  <c r="L79" i="26"/>
  <c r="K79" i="26"/>
  <c r="J79" i="26"/>
  <c r="I79" i="26"/>
  <c r="H79" i="26"/>
  <c r="G79" i="26"/>
  <c r="F79" i="26"/>
  <c r="E79" i="26"/>
  <c r="D79" i="26"/>
  <c r="C79" i="26"/>
  <c r="B79" i="26"/>
  <c r="N78" i="26"/>
  <c r="M78" i="26"/>
  <c r="L78" i="26"/>
  <c r="K78" i="26"/>
  <c r="J78" i="26"/>
  <c r="I78" i="26"/>
  <c r="H78" i="26"/>
  <c r="G78" i="26"/>
  <c r="F78" i="26"/>
  <c r="E78" i="26"/>
  <c r="D78" i="26"/>
  <c r="C78" i="26"/>
  <c r="B78" i="26"/>
  <c r="N77" i="26"/>
  <c r="M77" i="26"/>
  <c r="L77" i="26"/>
  <c r="K77" i="26"/>
  <c r="J77" i="26"/>
  <c r="I77" i="26"/>
  <c r="H77" i="26"/>
  <c r="G77" i="26"/>
  <c r="F77" i="26"/>
  <c r="E77" i="26"/>
  <c r="D77" i="26"/>
  <c r="C77" i="26"/>
  <c r="B77" i="26"/>
  <c r="N76" i="26"/>
  <c r="M76" i="26"/>
  <c r="L76" i="26"/>
  <c r="K76" i="26"/>
  <c r="J76" i="26"/>
  <c r="I76" i="26"/>
  <c r="H76" i="26"/>
  <c r="G76" i="26"/>
  <c r="F76" i="26"/>
  <c r="E76" i="26"/>
  <c r="D76" i="26"/>
  <c r="C76" i="26"/>
  <c r="B76" i="26"/>
  <c r="N75" i="26"/>
  <c r="M75" i="26"/>
  <c r="L75" i="26"/>
  <c r="K75" i="26"/>
  <c r="J75" i="26"/>
  <c r="I75" i="26"/>
  <c r="H75" i="26"/>
  <c r="G75" i="26"/>
  <c r="F75" i="26"/>
  <c r="E75" i="26"/>
  <c r="D75" i="26"/>
  <c r="C75" i="26"/>
  <c r="B75" i="26"/>
  <c r="N74" i="26"/>
  <c r="M74" i="26"/>
  <c r="L74" i="26"/>
  <c r="K74" i="26"/>
  <c r="J74" i="26"/>
  <c r="I74" i="26"/>
  <c r="H74" i="26"/>
  <c r="G74" i="26"/>
  <c r="F74" i="26"/>
  <c r="E74" i="26"/>
  <c r="D74" i="26"/>
  <c r="C74" i="26"/>
  <c r="B74" i="26"/>
  <c r="N73" i="26"/>
  <c r="M73" i="26"/>
  <c r="L73" i="26"/>
  <c r="K73" i="26"/>
  <c r="J73" i="26"/>
  <c r="I73" i="26"/>
  <c r="H73" i="26"/>
  <c r="G73" i="26"/>
  <c r="F73" i="26"/>
  <c r="E73" i="26"/>
  <c r="D73" i="26"/>
  <c r="C73" i="26"/>
  <c r="B73" i="26"/>
  <c r="N72" i="26"/>
  <c r="M72" i="26"/>
  <c r="L72" i="26"/>
  <c r="K72" i="26"/>
  <c r="J72" i="26"/>
  <c r="I72" i="26"/>
  <c r="H72" i="26"/>
  <c r="G72" i="26"/>
  <c r="F72" i="26"/>
  <c r="E72" i="26"/>
  <c r="D72" i="26"/>
  <c r="C72" i="26"/>
  <c r="B72" i="26"/>
  <c r="N71" i="26"/>
  <c r="M71" i="26"/>
  <c r="L71" i="26"/>
  <c r="K71" i="26"/>
  <c r="J71" i="26"/>
  <c r="I71" i="26"/>
  <c r="H71" i="26"/>
  <c r="G71" i="26"/>
  <c r="F71" i="26"/>
  <c r="E71" i="26"/>
  <c r="D71" i="26"/>
  <c r="C71" i="26"/>
  <c r="B71" i="26"/>
  <c r="N70" i="26"/>
  <c r="M70" i="26"/>
  <c r="L70" i="26"/>
  <c r="K70" i="26"/>
  <c r="J70" i="26"/>
  <c r="I70" i="26"/>
  <c r="H70" i="26"/>
  <c r="G70" i="26"/>
  <c r="F70" i="26"/>
  <c r="E70" i="26"/>
  <c r="D70" i="26"/>
  <c r="C70" i="26"/>
  <c r="B70" i="26"/>
  <c r="N69" i="26"/>
  <c r="M69" i="26"/>
  <c r="L69" i="26"/>
  <c r="K69" i="26"/>
  <c r="J69" i="26"/>
  <c r="I69" i="26"/>
  <c r="H69" i="26"/>
  <c r="G69" i="26"/>
  <c r="F69" i="26"/>
  <c r="E69" i="26"/>
  <c r="D69" i="26"/>
  <c r="C69" i="26"/>
  <c r="B69" i="26"/>
  <c r="N68" i="26"/>
  <c r="M68" i="26"/>
  <c r="L68" i="26"/>
  <c r="K68" i="26"/>
  <c r="J68" i="26"/>
  <c r="I68" i="26"/>
  <c r="H68" i="26"/>
  <c r="G68" i="26"/>
  <c r="F68" i="26"/>
  <c r="E68" i="26"/>
  <c r="D68" i="26"/>
  <c r="C68" i="26"/>
  <c r="B68" i="26"/>
  <c r="N67" i="26"/>
  <c r="M67" i="26"/>
  <c r="L67" i="26"/>
  <c r="K67" i="26"/>
  <c r="J67" i="26"/>
  <c r="I67" i="26"/>
  <c r="H67" i="26"/>
  <c r="G67" i="26"/>
  <c r="F67" i="26"/>
  <c r="E67" i="26"/>
  <c r="D67" i="26"/>
  <c r="C67" i="26"/>
  <c r="B67" i="26"/>
  <c r="N66" i="26"/>
  <c r="M66" i="26"/>
  <c r="L66" i="26"/>
  <c r="K66" i="26"/>
  <c r="J66" i="26"/>
  <c r="I66" i="26"/>
  <c r="H66" i="26"/>
  <c r="G66" i="26"/>
  <c r="F66" i="26"/>
  <c r="E66" i="26"/>
  <c r="D66" i="26"/>
  <c r="C66" i="26"/>
  <c r="B66" i="26"/>
  <c r="N65" i="26"/>
  <c r="M65" i="26"/>
  <c r="L65" i="26"/>
  <c r="K65" i="26"/>
  <c r="J65" i="26"/>
  <c r="I65" i="26"/>
  <c r="H65" i="26"/>
  <c r="G65" i="26"/>
  <c r="F65" i="26"/>
  <c r="E65" i="26"/>
  <c r="D65" i="26"/>
  <c r="C65" i="26"/>
  <c r="B65" i="26"/>
  <c r="N64" i="26"/>
  <c r="M64" i="26"/>
  <c r="L64" i="26"/>
  <c r="K64" i="26"/>
  <c r="J64" i="26"/>
  <c r="I64" i="26"/>
  <c r="H64" i="26"/>
  <c r="G64" i="26"/>
  <c r="F64" i="26"/>
  <c r="E64" i="26"/>
  <c r="D64" i="26"/>
  <c r="C64" i="26"/>
  <c r="B64" i="26"/>
  <c r="N63" i="26"/>
  <c r="M63" i="26"/>
  <c r="L63" i="26"/>
  <c r="K63" i="26"/>
  <c r="J63" i="26"/>
  <c r="I63" i="26"/>
  <c r="H63" i="26"/>
  <c r="G63" i="26"/>
  <c r="F63" i="26"/>
  <c r="E63" i="26"/>
  <c r="D63" i="26"/>
  <c r="C63" i="26"/>
  <c r="B63" i="26"/>
  <c r="N62" i="26"/>
  <c r="M62" i="26"/>
  <c r="L62" i="26"/>
  <c r="K62" i="26"/>
  <c r="J62" i="26"/>
  <c r="I62" i="26"/>
  <c r="H62" i="26"/>
  <c r="G62" i="26"/>
  <c r="F62" i="26"/>
  <c r="E62" i="26"/>
  <c r="D62" i="26"/>
  <c r="C62" i="26"/>
  <c r="B62" i="26"/>
  <c r="N61" i="26"/>
  <c r="M61" i="26"/>
  <c r="L61" i="26"/>
  <c r="K61" i="26"/>
  <c r="J61" i="26"/>
  <c r="I61" i="26"/>
  <c r="H61" i="26"/>
  <c r="G61" i="26"/>
  <c r="F61" i="26"/>
  <c r="E61" i="26"/>
  <c r="D61" i="26"/>
  <c r="C61" i="26"/>
  <c r="B61" i="26"/>
  <c r="N60" i="26"/>
  <c r="M60" i="26"/>
  <c r="L60" i="26"/>
  <c r="K60" i="26"/>
  <c r="J60" i="26"/>
  <c r="I60" i="26"/>
  <c r="H60" i="26"/>
  <c r="G60" i="26"/>
  <c r="F60" i="26"/>
  <c r="E60" i="26"/>
  <c r="D60" i="26"/>
  <c r="C60" i="26"/>
  <c r="B60" i="26"/>
  <c r="N59" i="26"/>
  <c r="M59" i="26"/>
  <c r="L59" i="26"/>
  <c r="K59" i="26"/>
  <c r="J59" i="26"/>
  <c r="I59" i="26"/>
  <c r="H59" i="26"/>
  <c r="G59" i="26"/>
  <c r="F59" i="26"/>
  <c r="E59" i="26"/>
  <c r="D59" i="26"/>
  <c r="C59" i="26"/>
  <c r="B59" i="26"/>
  <c r="N58" i="26"/>
  <c r="M58" i="26"/>
  <c r="L58" i="26"/>
  <c r="K58" i="26"/>
  <c r="J58" i="26"/>
  <c r="I58" i="26"/>
  <c r="H58" i="26"/>
  <c r="G58" i="26"/>
  <c r="F58" i="26"/>
  <c r="E58" i="26"/>
  <c r="D58" i="26"/>
  <c r="C58" i="26"/>
  <c r="B58" i="26"/>
  <c r="N57" i="26"/>
  <c r="M57" i="26"/>
  <c r="L57" i="26"/>
  <c r="K57" i="26"/>
  <c r="J57" i="26"/>
  <c r="I57" i="26"/>
  <c r="H57" i="26"/>
  <c r="G57" i="26"/>
  <c r="F57" i="26"/>
  <c r="E57" i="26"/>
  <c r="D57" i="26"/>
  <c r="C57" i="26"/>
  <c r="B57" i="26"/>
  <c r="N56" i="26"/>
  <c r="M56" i="26"/>
  <c r="L56" i="26"/>
  <c r="K56" i="26"/>
  <c r="J56" i="26"/>
  <c r="I56" i="26"/>
  <c r="H56" i="26"/>
  <c r="G56" i="26"/>
  <c r="F56" i="26"/>
  <c r="E56" i="26"/>
  <c r="D56" i="26"/>
  <c r="C56" i="26"/>
  <c r="B56" i="26"/>
  <c r="N55" i="26"/>
  <c r="M55" i="26"/>
  <c r="L55" i="26"/>
  <c r="K55" i="26"/>
  <c r="J55" i="26"/>
  <c r="I55" i="26"/>
  <c r="H55" i="26"/>
  <c r="G55" i="26"/>
  <c r="F55" i="26"/>
  <c r="E55" i="26"/>
  <c r="D55" i="26"/>
  <c r="C55" i="26"/>
  <c r="B55" i="26"/>
  <c r="N54" i="26"/>
  <c r="M54" i="26"/>
  <c r="L54" i="26"/>
  <c r="K54" i="26"/>
  <c r="J54" i="26"/>
  <c r="I54" i="26"/>
  <c r="H54" i="26"/>
  <c r="G54" i="26"/>
  <c r="F54" i="26"/>
  <c r="E54" i="26"/>
  <c r="D54" i="26"/>
  <c r="C54" i="26"/>
  <c r="B54" i="26"/>
  <c r="N53" i="26"/>
  <c r="M53" i="26"/>
  <c r="L53" i="26"/>
  <c r="K53" i="26"/>
  <c r="J53" i="26"/>
  <c r="I53" i="26"/>
  <c r="H53" i="26"/>
  <c r="G53" i="26"/>
  <c r="F53" i="26"/>
  <c r="E53" i="26"/>
  <c r="D53" i="26"/>
  <c r="C53" i="26"/>
  <c r="B53" i="26"/>
  <c r="N52" i="26"/>
  <c r="M52" i="26"/>
  <c r="L52" i="26"/>
  <c r="K52" i="26"/>
  <c r="J52" i="26"/>
  <c r="I52" i="26"/>
  <c r="H52" i="26"/>
  <c r="G52" i="26"/>
  <c r="F52" i="26"/>
  <c r="E52" i="26"/>
  <c r="D52" i="26"/>
  <c r="C52" i="26"/>
  <c r="B52" i="26"/>
  <c r="N51" i="26"/>
  <c r="M51" i="26"/>
  <c r="L51" i="26"/>
  <c r="K51" i="26"/>
  <c r="J51" i="26"/>
  <c r="I51" i="26"/>
  <c r="H51" i="26"/>
  <c r="G51" i="26"/>
  <c r="F51" i="26"/>
  <c r="E51" i="26"/>
  <c r="D51" i="26"/>
  <c r="C51" i="26"/>
  <c r="B51" i="26"/>
  <c r="N50" i="26"/>
  <c r="M50" i="26"/>
  <c r="L50" i="26"/>
  <c r="K50" i="26"/>
  <c r="J50" i="26"/>
  <c r="I50" i="26"/>
  <c r="H50" i="26"/>
  <c r="G50" i="26"/>
  <c r="F50" i="26"/>
  <c r="E50" i="26"/>
  <c r="D50" i="26"/>
  <c r="C50" i="26"/>
  <c r="B50" i="26"/>
  <c r="N49" i="26"/>
  <c r="M49" i="26"/>
  <c r="L49" i="26"/>
  <c r="K49" i="26"/>
  <c r="J49" i="26"/>
  <c r="I49" i="26"/>
  <c r="H49" i="26"/>
  <c r="G49" i="26"/>
  <c r="F49" i="26"/>
  <c r="E49" i="26"/>
  <c r="D49" i="26"/>
  <c r="C49" i="26"/>
  <c r="B49" i="26"/>
  <c r="N48" i="26"/>
  <c r="M48" i="26"/>
  <c r="L48" i="26"/>
  <c r="K48" i="26"/>
  <c r="J48" i="26"/>
  <c r="I48" i="26"/>
  <c r="H48" i="26"/>
  <c r="G48" i="26"/>
  <c r="F48" i="26"/>
  <c r="E48" i="26"/>
  <c r="D48" i="26"/>
  <c r="C48" i="26"/>
  <c r="B48" i="26"/>
  <c r="N47" i="26"/>
  <c r="M47" i="26"/>
  <c r="L47" i="26"/>
  <c r="K47" i="26"/>
  <c r="J47" i="26"/>
  <c r="I47" i="26"/>
  <c r="H47" i="26"/>
  <c r="G47" i="26"/>
  <c r="F47" i="26"/>
  <c r="E47" i="26"/>
  <c r="D47" i="26"/>
  <c r="C47" i="26"/>
  <c r="B47" i="26"/>
  <c r="N46" i="26"/>
  <c r="M46" i="26"/>
  <c r="L46" i="26"/>
  <c r="K46" i="26"/>
  <c r="J46" i="26"/>
  <c r="I46" i="26"/>
  <c r="H46" i="26"/>
  <c r="G46" i="26"/>
  <c r="F46" i="26"/>
  <c r="E46" i="26"/>
  <c r="D46" i="26"/>
  <c r="C46" i="26"/>
  <c r="B46" i="26"/>
  <c r="N45" i="26"/>
  <c r="M45" i="26"/>
  <c r="L45" i="26"/>
  <c r="K45" i="26"/>
  <c r="J45" i="26"/>
  <c r="I45" i="26"/>
  <c r="H45" i="26"/>
  <c r="G45" i="26"/>
  <c r="F45" i="26"/>
  <c r="E45" i="26"/>
  <c r="D45" i="26"/>
  <c r="C45" i="26"/>
  <c r="B45" i="26"/>
  <c r="N44" i="26"/>
  <c r="M44" i="26"/>
  <c r="L44" i="26"/>
  <c r="K44" i="26"/>
  <c r="J44" i="26"/>
  <c r="I44" i="26"/>
  <c r="H44" i="26"/>
  <c r="G44" i="26"/>
  <c r="F44" i="26"/>
  <c r="E44" i="26"/>
  <c r="D44" i="26"/>
  <c r="C44" i="26"/>
  <c r="B44" i="26"/>
  <c r="N43" i="26"/>
  <c r="M43" i="26"/>
  <c r="L43" i="26"/>
  <c r="K43" i="26"/>
  <c r="J43" i="26"/>
  <c r="I43" i="26"/>
  <c r="H43" i="26"/>
  <c r="G43" i="26"/>
  <c r="F43" i="26"/>
  <c r="E43" i="26"/>
  <c r="D43" i="26"/>
  <c r="C43" i="26"/>
  <c r="B43" i="26"/>
  <c r="N42" i="26"/>
  <c r="M42" i="26"/>
  <c r="L42" i="26"/>
  <c r="K42" i="26"/>
  <c r="J42" i="26"/>
  <c r="I42" i="26"/>
  <c r="H42" i="26"/>
  <c r="G42" i="26"/>
  <c r="F42" i="26"/>
  <c r="E42" i="26"/>
  <c r="D42" i="26"/>
  <c r="C42" i="26"/>
  <c r="B42" i="26"/>
  <c r="N41" i="26"/>
  <c r="M41" i="26"/>
  <c r="L41" i="26"/>
  <c r="K41" i="26"/>
  <c r="J41" i="26"/>
  <c r="I41" i="26"/>
  <c r="H41" i="26"/>
  <c r="G41" i="26"/>
  <c r="F41" i="26"/>
  <c r="E41" i="26"/>
  <c r="D41" i="26"/>
  <c r="C41" i="26"/>
  <c r="B41" i="26"/>
  <c r="N40" i="26"/>
  <c r="M40" i="26"/>
  <c r="L40" i="26"/>
  <c r="K40" i="26"/>
  <c r="J40" i="26"/>
  <c r="I40" i="26"/>
  <c r="H40" i="26"/>
  <c r="G40" i="26"/>
  <c r="F40" i="26"/>
  <c r="E40" i="26"/>
  <c r="D40" i="26"/>
  <c r="C40" i="26"/>
  <c r="B40" i="26"/>
  <c r="N39" i="26"/>
  <c r="M39" i="26"/>
  <c r="L39" i="26"/>
  <c r="K39" i="26"/>
  <c r="J39" i="26"/>
  <c r="I39" i="26"/>
  <c r="H39" i="26"/>
  <c r="G39" i="26"/>
  <c r="F39" i="26"/>
  <c r="E39" i="26"/>
  <c r="D39" i="26"/>
  <c r="C39" i="26"/>
  <c r="B39" i="26"/>
  <c r="N38" i="26"/>
  <c r="M38" i="26"/>
  <c r="L38" i="26"/>
  <c r="K38" i="26"/>
  <c r="J38" i="26"/>
  <c r="I38" i="26"/>
  <c r="H38" i="26"/>
  <c r="G38" i="26"/>
  <c r="F38" i="26"/>
  <c r="E38" i="26"/>
  <c r="D38" i="26"/>
  <c r="C38" i="26"/>
  <c r="B38" i="26"/>
  <c r="N37" i="26"/>
  <c r="M37" i="26"/>
  <c r="L37" i="26"/>
  <c r="K37" i="26"/>
  <c r="J37" i="26"/>
  <c r="I37" i="26"/>
  <c r="H37" i="26"/>
  <c r="G37" i="26"/>
  <c r="F37" i="26"/>
  <c r="E37" i="26"/>
  <c r="D37" i="26"/>
  <c r="C37" i="26"/>
  <c r="B37" i="26"/>
  <c r="N36" i="26"/>
  <c r="M36" i="26"/>
  <c r="L36" i="26"/>
  <c r="K36" i="26"/>
  <c r="J36" i="26"/>
  <c r="I36" i="26"/>
  <c r="H36" i="26"/>
  <c r="G36" i="26"/>
  <c r="F36" i="26"/>
  <c r="E36" i="26"/>
  <c r="D36" i="26"/>
  <c r="C36" i="26"/>
  <c r="B36" i="26"/>
  <c r="N35" i="26"/>
  <c r="M35" i="26"/>
  <c r="L35" i="26"/>
  <c r="K35" i="26"/>
  <c r="J35" i="26"/>
  <c r="I35" i="26"/>
  <c r="H35" i="26"/>
  <c r="G35" i="26"/>
  <c r="F35" i="26"/>
  <c r="E35" i="26"/>
  <c r="D35" i="26"/>
  <c r="C35" i="26"/>
  <c r="B35" i="26"/>
  <c r="N34" i="26"/>
  <c r="M34" i="26"/>
  <c r="L34" i="26"/>
  <c r="K34" i="26"/>
  <c r="J34" i="26"/>
  <c r="I34" i="26"/>
  <c r="H34" i="26"/>
  <c r="G34" i="26"/>
  <c r="F34" i="26"/>
  <c r="E34" i="26"/>
  <c r="D34" i="26"/>
  <c r="C34" i="26"/>
  <c r="B34" i="26"/>
  <c r="N33" i="26"/>
  <c r="M33" i="26"/>
  <c r="L33" i="26"/>
  <c r="K33" i="26"/>
  <c r="J33" i="26"/>
  <c r="I33" i="26"/>
  <c r="H33" i="26"/>
  <c r="G33" i="26"/>
  <c r="F33" i="26"/>
  <c r="E33" i="26"/>
  <c r="D33" i="26"/>
  <c r="C33" i="26"/>
  <c r="B33" i="26"/>
  <c r="N32" i="26"/>
  <c r="M32" i="26"/>
  <c r="L32" i="26"/>
  <c r="K32" i="26"/>
  <c r="J32" i="26"/>
  <c r="I32" i="26"/>
  <c r="H32" i="26"/>
  <c r="G32" i="26"/>
  <c r="F32" i="26"/>
  <c r="E32" i="26"/>
  <c r="D32" i="26"/>
  <c r="C32" i="26"/>
  <c r="B32" i="26"/>
  <c r="N31" i="26"/>
  <c r="M31" i="26"/>
  <c r="L31" i="26"/>
  <c r="K31" i="26"/>
  <c r="J31" i="26"/>
  <c r="I31" i="26"/>
  <c r="H31" i="26"/>
  <c r="G31" i="26"/>
  <c r="F31" i="26"/>
  <c r="E31" i="26"/>
  <c r="D31" i="26"/>
  <c r="C31" i="26"/>
  <c r="B31" i="26"/>
  <c r="N30" i="26"/>
  <c r="M30" i="26"/>
  <c r="L30" i="26"/>
  <c r="K30" i="26"/>
  <c r="J30" i="26"/>
  <c r="I30" i="26"/>
  <c r="H30" i="26"/>
  <c r="G30" i="26"/>
  <c r="F30" i="26"/>
  <c r="E30" i="26"/>
  <c r="D30" i="26"/>
  <c r="C30" i="26"/>
  <c r="B30" i="26"/>
  <c r="N29" i="26"/>
  <c r="M29" i="26"/>
  <c r="L29" i="26"/>
  <c r="K29" i="26"/>
  <c r="J29" i="26"/>
  <c r="I29" i="26"/>
  <c r="H29" i="26"/>
  <c r="G29" i="26"/>
  <c r="F29" i="26"/>
  <c r="E29" i="26"/>
  <c r="D29" i="26"/>
  <c r="C29" i="26"/>
  <c r="B29" i="26"/>
  <c r="N28" i="26"/>
  <c r="M28" i="26"/>
  <c r="L28" i="26"/>
  <c r="K28" i="26"/>
  <c r="J28" i="26"/>
  <c r="I28" i="26"/>
  <c r="H28" i="26"/>
  <c r="G28" i="26"/>
  <c r="F28" i="26"/>
  <c r="E28" i="26"/>
  <c r="D28" i="26"/>
  <c r="C28" i="26"/>
  <c r="B28" i="26"/>
  <c r="N27" i="26"/>
  <c r="M27" i="26"/>
  <c r="L27" i="26"/>
  <c r="K27" i="26"/>
  <c r="J27" i="26"/>
  <c r="I27" i="26"/>
  <c r="H27" i="26"/>
  <c r="G27" i="26"/>
  <c r="F27" i="26"/>
  <c r="E27" i="26"/>
  <c r="D27" i="26"/>
  <c r="C27" i="26"/>
  <c r="B27" i="26"/>
  <c r="N26" i="26"/>
  <c r="M26" i="26"/>
  <c r="L26" i="26"/>
  <c r="K26" i="26"/>
  <c r="J26" i="26"/>
  <c r="I26" i="26"/>
  <c r="H26" i="26"/>
  <c r="G26" i="26"/>
  <c r="F26" i="26"/>
  <c r="E26" i="26"/>
  <c r="D26" i="26"/>
  <c r="C26" i="26"/>
  <c r="B26" i="26"/>
  <c r="N25" i="26"/>
  <c r="M25" i="26"/>
  <c r="L25" i="26"/>
  <c r="K25" i="26"/>
  <c r="J25" i="26"/>
  <c r="I25" i="26"/>
  <c r="H25" i="26"/>
  <c r="G25" i="26"/>
  <c r="F25" i="26"/>
  <c r="E25" i="26"/>
  <c r="D25" i="26"/>
  <c r="C25" i="26"/>
  <c r="B25" i="26"/>
  <c r="N24" i="26"/>
  <c r="M24" i="26"/>
  <c r="L24" i="26"/>
  <c r="K24" i="26"/>
  <c r="J24" i="26"/>
  <c r="I24" i="26"/>
  <c r="H24" i="26"/>
  <c r="G24" i="26"/>
  <c r="F24" i="26"/>
  <c r="E24" i="26"/>
  <c r="D24" i="26"/>
  <c r="C24" i="26"/>
  <c r="B24" i="26"/>
  <c r="N23" i="26"/>
  <c r="M23" i="26"/>
  <c r="L23" i="26"/>
  <c r="K23" i="26"/>
  <c r="J23" i="26"/>
  <c r="I23" i="26"/>
  <c r="H23" i="26"/>
  <c r="G23" i="26"/>
  <c r="F23" i="26"/>
  <c r="E23" i="26"/>
  <c r="D23" i="26"/>
  <c r="C23" i="26"/>
  <c r="B23" i="26"/>
  <c r="N22" i="26"/>
  <c r="M22" i="26"/>
  <c r="L22" i="26"/>
  <c r="K22" i="26"/>
  <c r="J22" i="26"/>
  <c r="I22" i="26"/>
  <c r="H22" i="26"/>
  <c r="G22" i="26"/>
  <c r="F22" i="26"/>
  <c r="E22" i="26"/>
  <c r="D22" i="26"/>
  <c r="C22" i="26"/>
  <c r="B22" i="26"/>
  <c r="N21" i="26"/>
  <c r="M21" i="26"/>
  <c r="L21" i="26"/>
  <c r="K21" i="26"/>
  <c r="J21" i="26"/>
  <c r="I21" i="26"/>
  <c r="H21" i="26"/>
  <c r="G21" i="26"/>
  <c r="F21" i="26"/>
  <c r="E21" i="26"/>
  <c r="D21" i="26"/>
  <c r="C21" i="26"/>
  <c r="B21" i="26"/>
  <c r="N20" i="26"/>
  <c r="M20" i="26"/>
  <c r="L20" i="26"/>
  <c r="K20" i="26"/>
  <c r="J20" i="26"/>
  <c r="I20" i="26"/>
  <c r="H20" i="26"/>
  <c r="G20" i="26"/>
  <c r="F20" i="26"/>
  <c r="E20" i="26"/>
  <c r="D20" i="26"/>
  <c r="C20" i="26"/>
  <c r="B20" i="26"/>
  <c r="N19" i="26"/>
  <c r="M19" i="26"/>
  <c r="L19" i="26"/>
  <c r="K19" i="26"/>
  <c r="J19" i="26"/>
  <c r="I19" i="26"/>
  <c r="H19" i="26"/>
  <c r="G19" i="26"/>
  <c r="F19" i="26"/>
  <c r="E19" i="26"/>
  <c r="D19" i="26"/>
  <c r="C19" i="26"/>
  <c r="B19" i="26"/>
  <c r="N18" i="26"/>
  <c r="M18" i="26"/>
  <c r="L18" i="26"/>
  <c r="K18" i="26"/>
  <c r="J18" i="26"/>
  <c r="I18" i="26"/>
  <c r="H18" i="26"/>
  <c r="G18" i="26"/>
  <c r="F18" i="26"/>
  <c r="E18" i="26"/>
  <c r="D18" i="26"/>
  <c r="C18" i="26"/>
  <c r="B18" i="26"/>
  <c r="N17" i="26"/>
  <c r="M17" i="26"/>
  <c r="L17" i="26"/>
  <c r="K17" i="26"/>
  <c r="J17" i="26"/>
  <c r="I17" i="26"/>
  <c r="H17" i="26"/>
  <c r="G17" i="26"/>
  <c r="F17" i="26"/>
  <c r="E17" i="26"/>
  <c r="D17" i="26"/>
  <c r="C17" i="26"/>
  <c r="B17" i="26"/>
  <c r="N16" i="26"/>
  <c r="M16" i="26"/>
  <c r="L16" i="26"/>
  <c r="K16" i="26"/>
  <c r="J16" i="26"/>
  <c r="I16" i="26"/>
  <c r="H16" i="26"/>
  <c r="G16" i="26"/>
  <c r="F16" i="26"/>
  <c r="E16" i="26"/>
  <c r="D16" i="26"/>
  <c r="C16" i="26"/>
  <c r="B16" i="26"/>
  <c r="N15" i="26"/>
  <c r="M15" i="26"/>
  <c r="L15" i="26"/>
  <c r="K15" i="26"/>
  <c r="J15" i="26"/>
  <c r="I15" i="26"/>
  <c r="H15" i="26"/>
  <c r="G15" i="26"/>
  <c r="F15" i="26"/>
  <c r="E15" i="26"/>
  <c r="D15" i="26"/>
  <c r="C15" i="26"/>
  <c r="B15" i="26"/>
  <c r="N14" i="26"/>
  <c r="M14" i="26"/>
  <c r="L14" i="26"/>
  <c r="K14" i="26"/>
  <c r="J14" i="26"/>
  <c r="I14" i="26"/>
  <c r="H14" i="26"/>
  <c r="G14" i="26"/>
  <c r="F14" i="26"/>
  <c r="E14" i="26"/>
  <c r="D14" i="26"/>
  <c r="C14" i="26"/>
  <c r="B14" i="26"/>
  <c r="N13" i="26"/>
  <c r="M13" i="26"/>
  <c r="L13" i="26"/>
  <c r="K13" i="26"/>
  <c r="J13" i="26"/>
  <c r="I13" i="26"/>
  <c r="H13" i="26"/>
  <c r="G13" i="26"/>
  <c r="F13" i="26"/>
  <c r="E13" i="26"/>
  <c r="D13" i="26"/>
  <c r="C13" i="26"/>
  <c r="B13" i="26"/>
  <c r="N12" i="26"/>
  <c r="M12" i="26"/>
  <c r="L12" i="26"/>
  <c r="K12" i="26"/>
  <c r="J12" i="26"/>
  <c r="I12" i="26"/>
  <c r="H12" i="26"/>
  <c r="G12" i="26"/>
  <c r="F12" i="26"/>
  <c r="E12" i="26"/>
  <c r="D12" i="26"/>
  <c r="C12" i="26"/>
  <c r="B12" i="26"/>
  <c r="N11" i="26"/>
  <c r="M11" i="26"/>
  <c r="L11" i="26"/>
  <c r="K11" i="26"/>
  <c r="J11" i="26"/>
  <c r="I11" i="26"/>
  <c r="H11" i="26"/>
  <c r="G11" i="26"/>
  <c r="F11" i="26"/>
  <c r="E11" i="26"/>
  <c r="D11" i="26"/>
  <c r="C11" i="26"/>
  <c r="B11" i="26"/>
  <c r="N10" i="26"/>
  <c r="M10" i="26"/>
  <c r="L10" i="26"/>
  <c r="K10" i="26"/>
  <c r="J10" i="26"/>
  <c r="I10" i="26"/>
  <c r="H10" i="26"/>
  <c r="G10" i="26"/>
  <c r="F10" i="26"/>
  <c r="E10" i="26"/>
  <c r="D10" i="26"/>
  <c r="C10" i="26"/>
  <c r="B10" i="26"/>
  <c r="N9" i="26"/>
  <c r="M9" i="26"/>
  <c r="L9" i="26"/>
  <c r="K9" i="26"/>
  <c r="J9" i="26"/>
  <c r="I9" i="26"/>
  <c r="H9" i="26"/>
  <c r="G9" i="26"/>
  <c r="F9" i="26"/>
  <c r="E9" i="26"/>
  <c r="D9" i="26"/>
  <c r="C9" i="26"/>
  <c r="B9" i="26"/>
  <c r="N8" i="26"/>
  <c r="M8" i="26"/>
  <c r="L8" i="26"/>
  <c r="K8" i="26"/>
  <c r="J8" i="26"/>
  <c r="I8" i="26"/>
  <c r="H8" i="26"/>
  <c r="G8" i="26"/>
  <c r="F8" i="26"/>
  <c r="E8" i="26"/>
  <c r="D8" i="26"/>
  <c r="C8" i="26"/>
  <c r="B8" i="26"/>
  <c r="N7" i="26"/>
  <c r="M7" i="26"/>
  <c r="L7" i="26"/>
  <c r="K7" i="26"/>
  <c r="J7" i="26"/>
  <c r="I7" i="26"/>
  <c r="H7" i="26"/>
  <c r="G7" i="26"/>
  <c r="F7" i="26"/>
  <c r="E7" i="26"/>
  <c r="D7" i="26"/>
  <c r="C7" i="26"/>
  <c r="B7" i="26"/>
  <c r="N6" i="26"/>
  <c r="M6" i="26"/>
  <c r="L6" i="26"/>
  <c r="K6" i="26"/>
  <c r="J6" i="26"/>
  <c r="I6" i="26"/>
  <c r="H6" i="26"/>
  <c r="G6" i="26"/>
  <c r="F6" i="26"/>
  <c r="E6" i="26"/>
  <c r="D6" i="26"/>
  <c r="C6" i="26"/>
  <c r="B6" i="26"/>
  <c r="N5" i="26"/>
  <c r="M5" i="26"/>
  <c r="L5" i="26"/>
  <c r="K5" i="26"/>
  <c r="J5" i="26"/>
  <c r="I5" i="26"/>
  <c r="H5" i="26"/>
  <c r="G5" i="26"/>
  <c r="F5" i="26"/>
  <c r="E5" i="26"/>
  <c r="D5" i="26"/>
  <c r="C5" i="26"/>
  <c r="B5" i="26"/>
  <c r="N4" i="26"/>
  <c r="M4" i="26"/>
  <c r="L4" i="26"/>
  <c r="K4" i="26"/>
  <c r="J4" i="26"/>
  <c r="I4" i="26"/>
  <c r="H4" i="26"/>
  <c r="G4" i="26"/>
  <c r="F4" i="26"/>
  <c r="E4" i="26"/>
  <c r="D4" i="26"/>
  <c r="C4" i="26"/>
  <c r="B4" i="26"/>
  <c r="N312" i="25"/>
  <c r="M312" i="25"/>
  <c r="L312" i="25"/>
  <c r="K312" i="25"/>
  <c r="J312" i="25"/>
  <c r="I312" i="25"/>
  <c r="H312" i="25"/>
  <c r="G312" i="25"/>
  <c r="F312" i="25"/>
  <c r="E312" i="25"/>
  <c r="D312" i="25"/>
  <c r="C312" i="25"/>
  <c r="B312" i="25"/>
  <c r="N311" i="25"/>
  <c r="M311" i="25"/>
  <c r="L311" i="25"/>
  <c r="K311" i="25"/>
  <c r="J311" i="25"/>
  <c r="I311" i="25"/>
  <c r="H311" i="25"/>
  <c r="G311" i="25"/>
  <c r="F311" i="25"/>
  <c r="E311" i="25"/>
  <c r="D311" i="25"/>
  <c r="C311" i="25"/>
  <c r="B311" i="25"/>
  <c r="N310" i="25"/>
  <c r="M310" i="25"/>
  <c r="L310" i="25"/>
  <c r="K310" i="25"/>
  <c r="J310" i="25"/>
  <c r="I310" i="25"/>
  <c r="H310" i="25"/>
  <c r="G310" i="25"/>
  <c r="F310" i="25"/>
  <c r="E310" i="25"/>
  <c r="D310" i="25"/>
  <c r="C310" i="25"/>
  <c r="B310" i="25"/>
  <c r="N309" i="25"/>
  <c r="M309" i="25"/>
  <c r="L309" i="25"/>
  <c r="K309" i="25"/>
  <c r="J309" i="25"/>
  <c r="I309" i="25"/>
  <c r="H309" i="25"/>
  <c r="G309" i="25"/>
  <c r="F309" i="25"/>
  <c r="E309" i="25"/>
  <c r="D309" i="25"/>
  <c r="C309" i="25"/>
  <c r="B309" i="25"/>
  <c r="N308" i="25"/>
  <c r="M308" i="25"/>
  <c r="L308" i="25"/>
  <c r="K308" i="25"/>
  <c r="J308" i="25"/>
  <c r="I308" i="25"/>
  <c r="H308" i="25"/>
  <c r="G308" i="25"/>
  <c r="F308" i="25"/>
  <c r="E308" i="25"/>
  <c r="D308" i="25"/>
  <c r="C308" i="25"/>
  <c r="B308" i="25"/>
  <c r="N307" i="25"/>
  <c r="M307" i="25"/>
  <c r="L307" i="25"/>
  <c r="K307" i="25"/>
  <c r="J307" i="25"/>
  <c r="I307" i="25"/>
  <c r="H307" i="25"/>
  <c r="G307" i="25"/>
  <c r="F307" i="25"/>
  <c r="E307" i="25"/>
  <c r="D307" i="25"/>
  <c r="C307" i="25"/>
  <c r="B307" i="25"/>
  <c r="N306" i="25"/>
  <c r="M306" i="25"/>
  <c r="L306" i="25"/>
  <c r="K306" i="25"/>
  <c r="J306" i="25"/>
  <c r="I306" i="25"/>
  <c r="H306" i="25"/>
  <c r="G306" i="25"/>
  <c r="F306" i="25"/>
  <c r="E306" i="25"/>
  <c r="D306" i="25"/>
  <c r="C306" i="25"/>
  <c r="B306" i="25"/>
  <c r="N305" i="25"/>
  <c r="M305" i="25"/>
  <c r="L305" i="25"/>
  <c r="K305" i="25"/>
  <c r="J305" i="25"/>
  <c r="I305" i="25"/>
  <c r="H305" i="25"/>
  <c r="G305" i="25"/>
  <c r="F305" i="25"/>
  <c r="E305" i="25"/>
  <c r="D305" i="25"/>
  <c r="C305" i="25"/>
  <c r="B305" i="25"/>
  <c r="N304" i="25"/>
  <c r="M304" i="25"/>
  <c r="L304" i="25"/>
  <c r="K304" i="25"/>
  <c r="J304" i="25"/>
  <c r="I304" i="25"/>
  <c r="H304" i="25"/>
  <c r="G304" i="25"/>
  <c r="F304" i="25"/>
  <c r="E304" i="25"/>
  <c r="D304" i="25"/>
  <c r="C304" i="25"/>
  <c r="B304" i="25"/>
  <c r="N303" i="25"/>
  <c r="M303" i="25"/>
  <c r="L303" i="25"/>
  <c r="K303" i="25"/>
  <c r="J303" i="25"/>
  <c r="I303" i="25"/>
  <c r="H303" i="25"/>
  <c r="G303" i="25"/>
  <c r="F303" i="25"/>
  <c r="E303" i="25"/>
  <c r="D303" i="25"/>
  <c r="C303" i="25"/>
  <c r="B303" i="25"/>
  <c r="N302" i="25"/>
  <c r="M302" i="25"/>
  <c r="L302" i="25"/>
  <c r="K302" i="25"/>
  <c r="J302" i="25"/>
  <c r="I302" i="25"/>
  <c r="H302" i="25"/>
  <c r="G302" i="25"/>
  <c r="F302" i="25"/>
  <c r="E302" i="25"/>
  <c r="D302" i="25"/>
  <c r="C302" i="25"/>
  <c r="B302" i="25"/>
  <c r="N301" i="25"/>
  <c r="M301" i="25"/>
  <c r="L301" i="25"/>
  <c r="K301" i="25"/>
  <c r="J301" i="25"/>
  <c r="I301" i="25"/>
  <c r="H301" i="25"/>
  <c r="G301" i="25"/>
  <c r="F301" i="25"/>
  <c r="E301" i="25"/>
  <c r="D301" i="25"/>
  <c r="C301" i="25"/>
  <c r="B301" i="25"/>
  <c r="N300" i="25"/>
  <c r="M300" i="25"/>
  <c r="L300" i="25"/>
  <c r="K300" i="25"/>
  <c r="J300" i="25"/>
  <c r="I300" i="25"/>
  <c r="H300" i="25"/>
  <c r="G300" i="25"/>
  <c r="F300" i="25"/>
  <c r="E300" i="25"/>
  <c r="D300" i="25"/>
  <c r="C300" i="25"/>
  <c r="B300" i="25"/>
  <c r="N299" i="25"/>
  <c r="M299" i="25"/>
  <c r="L299" i="25"/>
  <c r="K299" i="25"/>
  <c r="J299" i="25"/>
  <c r="I299" i="25"/>
  <c r="H299" i="25"/>
  <c r="G299" i="25"/>
  <c r="F299" i="25"/>
  <c r="E299" i="25"/>
  <c r="D299" i="25"/>
  <c r="C299" i="25"/>
  <c r="B299" i="25"/>
  <c r="N298" i="25"/>
  <c r="M298" i="25"/>
  <c r="L298" i="25"/>
  <c r="K298" i="25"/>
  <c r="J298" i="25"/>
  <c r="I298" i="25"/>
  <c r="H298" i="25"/>
  <c r="G298" i="25"/>
  <c r="F298" i="25"/>
  <c r="E298" i="25"/>
  <c r="D298" i="25"/>
  <c r="C298" i="25"/>
  <c r="B298" i="25"/>
  <c r="N297" i="25"/>
  <c r="M297" i="25"/>
  <c r="L297" i="25"/>
  <c r="K297" i="25"/>
  <c r="J297" i="25"/>
  <c r="I297" i="25"/>
  <c r="H297" i="25"/>
  <c r="G297" i="25"/>
  <c r="F297" i="25"/>
  <c r="E297" i="25"/>
  <c r="D297" i="25"/>
  <c r="C297" i="25"/>
  <c r="B297" i="25"/>
  <c r="N296" i="25"/>
  <c r="M296" i="25"/>
  <c r="L296" i="25"/>
  <c r="K296" i="25"/>
  <c r="J296" i="25"/>
  <c r="I296" i="25"/>
  <c r="H296" i="25"/>
  <c r="G296" i="25"/>
  <c r="F296" i="25"/>
  <c r="E296" i="25"/>
  <c r="D296" i="25"/>
  <c r="C296" i="25"/>
  <c r="B296" i="25"/>
  <c r="N295" i="25"/>
  <c r="M295" i="25"/>
  <c r="L295" i="25"/>
  <c r="K295" i="25"/>
  <c r="J295" i="25"/>
  <c r="I295" i="25"/>
  <c r="H295" i="25"/>
  <c r="G295" i="25"/>
  <c r="F295" i="25"/>
  <c r="E295" i="25"/>
  <c r="D295" i="25"/>
  <c r="C295" i="25"/>
  <c r="B295" i="25"/>
  <c r="N294" i="25"/>
  <c r="M294" i="25"/>
  <c r="L294" i="25"/>
  <c r="K294" i="25"/>
  <c r="J294" i="25"/>
  <c r="I294" i="25"/>
  <c r="H294" i="25"/>
  <c r="G294" i="25"/>
  <c r="F294" i="25"/>
  <c r="E294" i="25"/>
  <c r="D294" i="25"/>
  <c r="C294" i="25"/>
  <c r="B294" i="25"/>
  <c r="N293" i="25"/>
  <c r="M293" i="25"/>
  <c r="L293" i="25"/>
  <c r="K293" i="25"/>
  <c r="J293" i="25"/>
  <c r="I293" i="25"/>
  <c r="H293" i="25"/>
  <c r="G293" i="25"/>
  <c r="F293" i="25"/>
  <c r="E293" i="25"/>
  <c r="D293" i="25"/>
  <c r="C293" i="25"/>
  <c r="B293" i="25"/>
  <c r="N292" i="25"/>
  <c r="M292" i="25"/>
  <c r="L292" i="25"/>
  <c r="K292" i="25"/>
  <c r="J292" i="25"/>
  <c r="I292" i="25"/>
  <c r="H292" i="25"/>
  <c r="G292" i="25"/>
  <c r="F292" i="25"/>
  <c r="E292" i="25"/>
  <c r="D292" i="25"/>
  <c r="C292" i="25"/>
  <c r="B292" i="25"/>
  <c r="N291" i="25"/>
  <c r="M291" i="25"/>
  <c r="L291" i="25"/>
  <c r="K291" i="25"/>
  <c r="J291" i="25"/>
  <c r="I291" i="25"/>
  <c r="H291" i="25"/>
  <c r="G291" i="25"/>
  <c r="F291" i="25"/>
  <c r="E291" i="25"/>
  <c r="D291" i="25"/>
  <c r="C291" i="25"/>
  <c r="B291" i="25"/>
  <c r="N290" i="25"/>
  <c r="M290" i="25"/>
  <c r="L290" i="25"/>
  <c r="K290" i="25"/>
  <c r="J290" i="25"/>
  <c r="I290" i="25"/>
  <c r="H290" i="25"/>
  <c r="G290" i="25"/>
  <c r="F290" i="25"/>
  <c r="E290" i="25"/>
  <c r="D290" i="25"/>
  <c r="C290" i="25"/>
  <c r="B290" i="25"/>
  <c r="N289" i="25"/>
  <c r="M289" i="25"/>
  <c r="L289" i="25"/>
  <c r="K289" i="25"/>
  <c r="J289" i="25"/>
  <c r="I289" i="25"/>
  <c r="H289" i="25"/>
  <c r="G289" i="25"/>
  <c r="F289" i="25"/>
  <c r="E289" i="25"/>
  <c r="D289" i="25"/>
  <c r="C289" i="25"/>
  <c r="B289" i="25"/>
  <c r="N288" i="25"/>
  <c r="M288" i="25"/>
  <c r="L288" i="25"/>
  <c r="K288" i="25"/>
  <c r="J288" i="25"/>
  <c r="I288" i="25"/>
  <c r="H288" i="25"/>
  <c r="G288" i="25"/>
  <c r="F288" i="25"/>
  <c r="E288" i="25"/>
  <c r="D288" i="25"/>
  <c r="C288" i="25"/>
  <c r="B288" i="25"/>
  <c r="N287" i="25"/>
  <c r="M287" i="25"/>
  <c r="L287" i="25"/>
  <c r="K287" i="25"/>
  <c r="J287" i="25"/>
  <c r="I287" i="25"/>
  <c r="H287" i="25"/>
  <c r="G287" i="25"/>
  <c r="F287" i="25"/>
  <c r="E287" i="25"/>
  <c r="D287" i="25"/>
  <c r="C287" i="25"/>
  <c r="B287" i="25"/>
  <c r="N286" i="25"/>
  <c r="M286" i="25"/>
  <c r="L286" i="25"/>
  <c r="K286" i="25"/>
  <c r="J286" i="25"/>
  <c r="I286" i="25"/>
  <c r="H286" i="25"/>
  <c r="G286" i="25"/>
  <c r="F286" i="25"/>
  <c r="E286" i="25"/>
  <c r="D286" i="25"/>
  <c r="C286" i="25"/>
  <c r="B286" i="25"/>
  <c r="N285" i="25"/>
  <c r="M285" i="25"/>
  <c r="L285" i="25"/>
  <c r="K285" i="25"/>
  <c r="J285" i="25"/>
  <c r="I285" i="25"/>
  <c r="H285" i="25"/>
  <c r="G285" i="25"/>
  <c r="F285" i="25"/>
  <c r="E285" i="25"/>
  <c r="D285" i="25"/>
  <c r="C285" i="25"/>
  <c r="B285" i="25"/>
  <c r="N284" i="25"/>
  <c r="M284" i="25"/>
  <c r="L284" i="25"/>
  <c r="K284" i="25"/>
  <c r="J284" i="25"/>
  <c r="I284" i="25"/>
  <c r="H284" i="25"/>
  <c r="G284" i="25"/>
  <c r="F284" i="25"/>
  <c r="E284" i="25"/>
  <c r="D284" i="25"/>
  <c r="C284" i="25"/>
  <c r="B284" i="25"/>
  <c r="N283" i="25"/>
  <c r="M283" i="25"/>
  <c r="L283" i="25"/>
  <c r="K283" i="25"/>
  <c r="J283" i="25"/>
  <c r="I283" i="25"/>
  <c r="H283" i="25"/>
  <c r="G283" i="25"/>
  <c r="F283" i="25"/>
  <c r="E283" i="25"/>
  <c r="D283" i="25"/>
  <c r="C283" i="25"/>
  <c r="B283" i="25"/>
  <c r="N282" i="25"/>
  <c r="M282" i="25"/>
  <c r="L282" i="25"/>
  <c r="K282" i="25"/>
  <c r="J282" i="25"/>
  <c r="I282" i="25"/>
  <c r="H282" i="25"/>
  <c r="G282" i="25"/>
  <c r="F282" i="25"/>
  <c r="E282" i="25"/>
  <c r="D282" i="25"/>
  <c r="C282" i="25"/>
  <c r="B282" i="25"/>
  <c r="N281" i="25"/>
  <c r="M281" i="25"/>
  <c r="L281" i="25"/>
  <c r="K281" i="25"/>
  <c r="J281" i="25"/>
  <c r="I281" i="25"/>
  <c r="H281" i="25"/>
  <c r="G281" i="25"/>
  <c r="F281" i="25"/>
  <c r="E281" i="25"/>
  <c r="D281" i="25"/>
  <c r="C281" i="25"/>
  <c r="B281" i="25"/>
  <c r="N280" i="25"/>
  <c r="M280" i="25"/>
  <c r="L280" i="25"/>
  <c r="K280" i="25"/>
  <c r="J280" i="25"/>
  <c r="I280" i="25"/>
  <c r="H280" i="25"/>
  <c r="G280" i="25"/>
  <c r="F280" i="25"/>
  <c r="E280" i="25"/>
  <c r="D280" i="25"/>
  <c r="C280" i="25"/>
  <c r="B280" i="25"/>
  <c r="N279" i="25"/>
  <c r="M279" i="25"/>
  <c r="L279" i="25"/>
  <c r="K279" i="25"/>
  <c r="J279" i="25"/>
  <c r="I279" i="25"/>
  <c r="H279" i="25"/>
  <c r="G279" i="25"/>
  <c r="F279" i="25"/>
  <c r="E279" i="25"/>
  <c r="D279" i="25"/>
  <c r="C279" i="25"/>
  <c r="B279" i="25"/>
  <c r="N278" i="25"/>
  <c r="M278" i="25"/>
  <c r="L278" i="25"/>
  <c r="K278" i="25"/>
  <c r="J278" i="25"/>
  <c r="I278" i="25"/>
  <c r="H278" i="25"/>
  <c r="G278" i="25"/>
  <c r="F278" i="25"/>
  <c r="E278" i="25"/>
  <c r="D278" i="25"/>
  <c r="C278" i="25"/>
  <c r="B278" i="25"/>
  <c r="N277" i="25"/>
  <c r="M277" i="25"/>
  <c r="L277" i="25"/>
  <c r="K277" i="25"/>
  <c r="J277" i="25"/>
  <c r="I277" i="25"/>
  <c r="H277" i="25"/>
  <c r="G277" i="25"/>
  <c r="F277" i="25"/>
  <c r="E277" i="25"/>
  <c r="D277" i="25"/>
  <c r="C277" i="25"/>
  <c r="B277" i="25"/>
  <c r="N276" i="25"/>
  <c r="M276" i="25"/>
  <c r="L276" i="25"/>
  <c r="K276" i="25"/>
  <c r="J276" i="25"/>
  <c r="I276" i="25"/>
  <c r="H276" i="25"/>
  <c r="G276" i="25"/>
  <c r="F276" i="25"/>
  <c r="E276" i="25"/>
  <c r="D276" i="25"/>
  <c r="C276" i="25"/>
  <c r="B276" i="25"/>
  <c r="N275" i="25"/>
  <c r="M275" i="25"/>
  <c r="L275" i="25"/>
  <c r="K275" i="25"/>
  <c r="J275" i="25"/>
  <c r="I275" i="25"/>
  <c r="H275" i="25"/>
  <c r="G275" i="25"/>
  <c r="F275" i="25"/>
  <c r="E275" i="25"/>
  <c r="D275" i="25"/>
  <c r="C275" i="25"/>
  <c r="B275" i="25"/>
  <c r="N274" i="25"/>
  <c r="M274" i="25"/>
  <c r="L274" i="25"/>
  <c r="K274" i="25"/>
  <c r="J274" i="25"/>
  <c r="I274" i="25"/>
  <c r="H274" i="25"/>
  <c r="G274" i="25"/>
  <c r="F274" i="25"/>
  <c r="E274" i="25"/>
  <c r="D274" i="25"/>
  <c r="C274" i="25"/>
  <c r="B274" i="25"/>
  <c r="N273" i="25"/>
  <c r="M273" i="25"/>
  <c r="L273" i="25"/>
  <c r="K273" i="25"/>
  <c r="J273" i="25"/>
  <c r="I273" i="25"/>
  <c r="H273" i="25"/>
  <c r="G273" i="25"/>
  <c r="F273" i="25"/>
  <c r="E273" i="25"/>
  <c r="D273" i="25"/>
  <c r="C273" i="25"/>
  <c r="B273" i="25"/>
  <c r="N272" i="25"/>
  <c r="M272" i="25"/>
  <c r="L272" i="25"/>
  <c r="K272" i="25"/>
  <c r="J272" i="25"/>
  <c r="I272" i="25"/>
  <c r="H272" i="25"/>
  <c r="G272" i="25"/>
  <c r="F272" i="25"/>
  <c r="E272" i="25"/>
  <c r="D272" i="25"/>
  <c r="C272" i="25"/>
  <c r="B272" i="25"/>
  <c r="N271" i="25"/>
  <c r="M271" i="25"/>
  <c r="L271" i="25"/>
  <c r="K271" i="25"/>
  <c r="J271" i="25"/>
  <c r="I271" i="25"/>
  <c r="H271" i="25"/>
  <c r="G271" i="25"/>
  <c r="F271" i="25"/>
  <c r="E271" i="25"/>
  <c r="D271" i="25"/>
  <c r="C271" i="25"/>
  <c r="B271" i="25"/>
  <c r="N270" i="25"/>
  <c r="M270" i="25"/>
  <c r="L270" i="25"/>
  <c r="K270" i="25"/>
  <c r="J270" i="25"/>
  <c r="I270" i="25"/>
  <c r="H270" i="25"/>
  <c r="G270" i="25"/>
  <c r="F270" i="25"/>
  <c r="E270" i="25"/>
  <c r="D270" i="25"/>
  <c r="C270" i="25"/>
  <c r="B270" i="25"/>
  <c r="N269" i="25"/>
  <c r="M269" i="25"/>
  <c r="L269" i="25"/>
  <c r="K269" i="25"/>
  <c r="J269" i="25"/>
  <c r="I269" i="25"/>
  <c r="H269" i="25"/>
  <c r="G269" i="25"/>
  <c r="F269" i="25"/>
  <c r="E269" i="25"/>
  <c r="D269" i="25"/>
  <c r="C269" i="25"/>
  <c r="B269" i="25"/>
  <c r="N268" i="25"/>
  <c r="M268" i="25"/>
  <c r="L268" i="25"/>
  <c r="K268" i="25"/>
  <c r="J268" i="25"/>
  <c r="I268" i="25"/>
  <c r="H268" i="25"/>
  <c r="G268" i="25"/>
  <c r="F268" i="25"/>
  <c r="E268" i="25"/>
  <c r="D268" i="25"/>
  <c r="C268" i="25"/>
  <c r="B268" i="25"/>
  <c r="N267" i="25"/>
  <c r="M267" i="25"/>
  <c r="L267" i="25"/>
  <c r="K267" i="25"/>
  <c r="J267" i="25"/>
  <c r="I267" i="25"/>
  <c r="H267" i="25"/>
  <c r="G267" i="25"/>
  <c r="F267" i="25"/>
  <c r="E267" i="25"/>
  <c r="D267" i="25"/>
  <c r="C267" i="25"/>
  <c r="B267" i="25"/>
  <c r="N266" i="25"/>
  <c r="M266" i="25"/>
  <c r="L266" i="25"/>
  <c r="K266" i="25"/>
  <c r="J266" i="25"/>
  <c r="I266" i="25"/>
  <c r="H266" i="25"/>
  <c r="G266" i="25"/>
  <c r="F266" i="25"/>
  <c r="E266" i="25"/>
  <c r="D266" i="25"/>
  <c r="C266" i="25"/>
  <c r="B266" i="25"/>
  <c r="N265" i="25"/>
  <c r="M265" i="25"/>
  <c r="L265" i="25"/>
  <c r="K265" i="25"/>
  <c r="J265" i="25"/>
  <c r="I265" i="25"/>
  <c r="H265" i="25"/>
  <c r="G265" i="25"/>
  <c r="F265" i="25"/>
  <c r="E265" i="25"/>
  <c r="D265" i="25"/>
  <c r="C265" i="25"/>
  <c r="B265" i="25"/>
  <c r="N264" i="25"/>
  <c r="M264" i="25"/>
  <c r="L264" i="25"/>
  <c r="K264" i="25"/>
  <c r="J264" i="25"/>
  <c r="I264" i="25"/>
  <c r="H264" i="25"/>
  <c r="G264" i="25"/>
  <c r="F264" i="25"/>
  <c r="E264" i="25"/>
  <c r="D264" i="25"/>
  <c r="C264" i="25"/>
  <c r="B264" i="25"/>
  <c r="N263" i="25"/>
  <c r="M263" i="25"/>
  <c r="L263" i="25"/>
  <c r="K263" i="25"/>
  <c r="J263" i="25"/>
  <c r="I263" i="25"/>
  <c r="H263" i="25"/>
  <c r="G263" i="25"/>
  <c r="F263" i="25"/>
  <c r="E263" i="25"/>
  <c r="D263" i="25"/>
  <c r="C263" i="25"/>
  <c r="B263" i="25"/>
  <c r="N262" i="25"/>
  <c r="M262" i="25"/>
  <c r="L262" i="25"/>
  <c r="K262" i="25"/>
  <c r="J262" i="25"/>
  <c r="I262" i="25"/>
  <c r="H262" i="25"/>
  <c r="G262" i="25"/>
  <c r="F262" i="25"/>
  <c r="E262" i="25"/>
  <c r="D262" i="25"/>
  <c r="C262" i="25"/>
  <c r="B262" i="25"/>
  <c r="N261" i="25"/>
  <c r="M261" i="25"/>
  <c r="L261" i="25"/>
  <c r="K261" i="25"/>
  <c r="J261" i="25"/>
  <c r="I261" i="25"/>
  <c r="H261" i="25"/>
  <c r="G261" i="25"/>
  <c r="F261" i="25"/>
  <c r="E261" i="25"/>
  <c r="D261" i="25"/>
  <c r="C261" i="25"/>
  <c r="B261" i="25"/>
  <c r="N260" i="25"/>
  <c r="M260" i="25"/>
  <c r="L260" i="25"/>
  <c r="K260" i="25"/>
  <c r="J260" i="25"/>
  <c r="I260" i="25"/>
  <c r="H260" i="25"/>
  <c r="G260" i="25"/>
  <c r="F260" i="25"/>
  <c r="E260" i="25"/>
  <c r="D260" i="25"/>
  <c r="C260" i="25"/>
  <c r="B260" i="25"/>
  <c r="N259" i="25"/>
  <c r="M259" i="25"/>
  <c r="L259" i="25"/>
  <c r="K259" i="25"/>
  <c r="J259" i="25"/>
  <c r="I259" i="25"/>
  <c r="H259" i="25"/>
  <c r="G259" i="25"/>
  <c r="F259" i="25"/>
  <c r="E259" i="25"/>
  <c r="D259" i="25"/>
  <c r="C259" i="25"/>
  <c r="B259" i="25"/>
  <c r="N258" i="25"/>
  <c r="M258" i="25"/>
  <c r="L258" i="25"/>
  <c r="K258" i="25"/>
  <c r="J258" i="25"/>
  <c r="I258" i="25"/>
  <c r="H258" i="25"/>
  <c r="G258" i="25"/>
  <c r="F258" i="25"/>
  <c r="E258" i="25"/>
  <c r="D258" i="25"/>
  <c r="C258" i="25"/>
  <c r="B258" i="25"/>
  <c r="N257" i="25"/>
  <c r="M257" i="25"/>
  <c r="L257" i="25"/>
  <c r="K257" i="25"/>
  <c r="J257" i="25"/>
  <c r="I257" i="25"/>
  <c r="H257" i="25"/>
  <c r="G257" i="25"/>
  <c r="F257" i="25"/>
  <c r="E257" i="25"/>
  <c r="D257" i="25"/>
  <c r="C257" i="25"/>
  <c r="B257" i="25"/>
  <c r="N256" i="25"/>
  <c r="M256" i="25"/>
  <c r="L256" i="25"/>
  <c r="K256" i="25"/>
  <c r="J256" i="25"/>
  <c r="I256" i="25"/>
  <c r="H256" i="25"/>
  <c r="G256" i="25"/>
  <c r="F256" i="25"/>
  <c r="E256" i="25"/>
  <c r="D256" i="25"/>
  <c r="C256" i="25"/>
  <c r="B256" i="25"/>
  <c r="N255" i="25"/>
  <c r="M255" i="25"/>
  <c r="L255" i="25"/>
  <c r="K255" i="25"/>
  <c r="J255" i="25"/>
  <c r="I255" i="25"/>
  <c r="H255" i="25"/>
  <c r="G255" i="25"/>
  <c r="F255" i="25"/>
  <c r="E255" i="25"/>
  <c r="D255" i="25"/>
  <c r="C255" i="25"/>
  <c r="B255" i="25"/>
  <c r="N254" i="25"/>
  <c r="M254" i="25"/>
  <c r="L254" i="25"/>
  <c r="K254" i="25"/>
  <c r="J254" i="25"/>
  <c r="I254" i="25"/>
  <c r="H254" i="25"/>
  <c r="G254" i="25"/>
  <c r="F254" i="25"/>
  <c r="E254" i="25"/>
  <c r="D254" i="25"/>
  <c r="C254" i="25"/>
  <c r="B254" i="25"/>
  <c r="N253" i="25"/>
  <c r="M253" i="25"/>
  <c r="L253" i="25"/>
  <c r="K253" i="25"/>
  <c r="J253" i="25"/>
  <c r="I253" i="25"/>
  <c r="H253" i="25"/>
  <c r="G253" i="25"/>
  <c r="F253" i="25"/>
  <c r="E253" i="25"/>
  <c r="D253" i="25"/>
  <c r="C253" i="25"/>
  <c r="B253" i="25"/>
  <c r="N252" i="25"/>
  <c r="M252" i="25"/>
  <c r="L252" i="25"/>
  <c r="K252" i="25"/>
  <c r="J252" i="25"/>
  <c r="I252" i="25"/>
  <c r="H252" i="25"/>
  <c r="G252" i="25"/>
  <c r="F252" i="25"/>
  <c r="E252" i="25"/>
  <c r="D252" i="25"/>
  <c r="C252" i="25"/>
  <c r="B252" i="25"/>
  <c r="N251" i="25"/>
  <c r="M251" i="25"/>
  <c r="L251" i="25"/>
  <c r="K251" i="25"/>
  <c r="J251" i="25"/>
  <c r="I251" i="25"/>
  <c r="H251" i="25"/>
  <c r="G251" i="25"/>
  <c r="F251" i="25"/>
  <c r="E251" i="25"/>
  <c r="D251" i="25"/>
  <c r="C251" i="25"/>
  <c r="B251" i="25"/>
  <c r="N250" i="25"/>
  <c r="M250" i="25"/>
  <c r="L250" i="25"/>
  <c r="K250" i="25"/>
  <c r="J250" i="25"/>
  <c r="I250" i="25"/>
  <c r="H250" i="25"/>
  <c r="G250" i="25"/>
  <c r="F250" i="25"/>
  <c r="E250" i="25"/>
  <c r="D250" i="25"/>
  <c r="C250" i="25"/>
  <c r="B250" i="25"/>
  <c r="N249" i="25"/>
  <c r="M249" i="25"/>
  <c r="L249" i="25"/>
  <c r="K249" i="25"/>
  <c r="J249" i="25"/>
  <c r="I249" i="25"/>
  <c r="H249" i="25"/>
  <c r="G249" i="25"/>
  <c r="F249" i="25"/>
  <c r="E249" i="25"/>
  <c r="D249" i="25"/>
  <c r="C249" i="25"/>
  <c r="B249" i="25"/>
  <c r="N248" i="25"/>
  <c r="M248" i="25"/>
  <c r="L248" i="25"/>
  <c r="K248" i="25"/>
  <c r="J248" i="25"/>
  <c r="I248" i="25"/>
  <c r="H248" i="25"/>
  <c r="G248" i="25"/>
  <c r="F248" i="25"/>
  <c r="E248" i="25"/>
  <c r="D248" i="25"/>
  <c r="C248" i="25"/>
  <c r="B248" i="25"/>
  <c r="N247" i="25"/>
  <c r="M247" i="25"/>
  <c r="L247" i="25"/>
  <c r="K247" i="25"/>
  <c r="J247" i="25"/>
  <c r="I247" i="25"/>
  <c r="H247" i="25"/>
  <c r="G247" i="25"/>
  <c r="F247" i="25"/>
  <c r="E247" i="25"/>
  <c r="D247" i="25"/>
  <c r="C247" i="25"/>
  <c r="B247" i="25"/>
  <c r="N246" i="25"/>
  <c r="M246" i="25"/>
  <c r="L246" i="25"/>
  <c r="K246" i="25"/>
  <c r="J246" i="25"/>
  <c r="I246" i="25"/>
  <c r="H246" i="25"/>
  <c r="G246" i="25"/>
  <c r="F246" i="25"/>
  <c r="E246" i="25"/>
  <c r="D246" i="25"/>
  <c r="C246" i="25"/>
  <c r="B246" i="25"/>
  <c r="N245" i="25"/>
  <c r="M245" i="25"/>
  <c r="L245" i="25"/>
  <c r="K245" i="25"/>
  <c r="J245" i="25"/>
  <c r="I245" i="25"/>
  <c r="H245" i="25"/>
  <c r="G245" i="25"/>
  <c r="F245" i="25"/>
  <c r="E245" i="25"/>
  <c r="D245" i="25"/>
  <c r="C245" i="25"/>
  <c r="B245" i="25"/>
  <c r="N244" i="25"/>
  <c r="M244" i="25"/>
  <c r="L244" i="25"/>
  <c r="K244" i="25"/>
  <c r="J244" i="25"/>
  <c r="I244" i="25"/>
  <c r="H244" i="25"/>
  <c r="G244" i="25"/>
  <c r="F244" i="25"/>
  <c r="E244" i="25"/>
  <c r="D244" i="25"/>
  <c r="C244" i="25"/>
  <c r="B244" i="25"/>
  <c r="N243" i="25"/>
  <c r="M243" i="25"/>
  <c r="L243" i="25"/>
  <c r="K243" i="25"/>
  <c r="J243" i="25"/>
  <c r="I243" i="25"/>
  <c r="H243" i="25"/>
  <c r="G243" i="25"/>
  <c r="F243" i="25"/>
  <c r="E243" i="25"/>
  <c r="D243" i="25"/>
  <c r="C243" i="25"/>
  <c r="B243" i="25"/>
  <c r="N242" i="25"/>
  <c r="M242" i="25"/>
  <c r="L242" i="25"/>
  <c r="K242" i="25"/>
  <c r="J242" i="25"/>
  <c r="I242" i="25"/>
  <c r="H242" i="25"/>
  <c r="G242" i="25"/>
  <c r="F242" i="25"/>
  <c r="E242" i="25"/>
  <c r="D242" i="25"/>
  <c r="C242" i="25"/>
  <c r="B242" i="25"/>
  <c r="N241" i="25"/>
  <c r="M241" i="25"/>
  <c r="L241" i="25"/>
  <c r="K241" i="25"/>
  <c r="J241" i="25"/>
  <c r="I241" i="25"/>
  <c r="H241" i="25"/>
  <c r="G241" i="25"/>
  <c r="F241" i="25"/>
  <c r="E241" i="25"/>
  <c r="D241" i="25"/>
  <c r="C241" i="25"/>
  <c r="B241" i="25"/>
  <c r="N240" i="25"/>
  <c r="M240" i="25"/>
  <c r="L240" i="25"/>
  <c r="K240" i="25"/>
  <c r="J240" i="25"/>
  <c r="I240" i="25"/>
  <c r="H240" i="25"/>
  <c r="G240" i="25"/>
  <c r="F240" i="25"/>
  <c r="E240" i="25"/>
  <c r="D240" i="25"/>
  <c r="C240" i="25"/>
  <c r="B240" i="25"/>
  <c r="N239" i="25"/>
  <c r="M239" i="25"/>
  <c r="L239" i="25"/>
  <c r="K239" i="25"/>
  <c r="I239" i="25"/>
  <c r="H239" i="25"/>
  <c r="G239" i="25"/>
  <c r="F239" i="25"/>
  <c r="E239" i="25"/>
  <c r="D239" i="25"/>
  <c r="C239" i="25"/>
  <c r="B239" i="25"/>
  <c r="N238" i="25"/>
  <c r="M238" i="25"/>
  <c r="L238" i="25"/>
  <c r="K238" i="25"/>
  <c r="J238" i="25"/>
  <c r="I238" i="25"/>
  <c r="H238" i="25"/>
  <c r="G238" i="25"/>
  <c r="F238" i="25"/>
  <c r="E238" i="25"/>
  <c r="D238" i="25"/>
  <c r="C238" i="25"/>
  <c r="B238" i="25"/>
  <c r="N237" i="25"/>
  <c r="M237" i="25"/>
  <c r="L237" i="25"/>
  <c r="K237" i="25"/>
  <c r="J237" i="25"/>
  <c r="I237" i="25"/>
  <c r="H237" i="25"/>
  <c r="G237" i="25"/>
  <c r="F237" i="25"/>
  <c r="E237" i="25"/>
  <c r="D237" i="25"/>
  <c r="C237" i="25"/>
  <c r="B237" i="25"/>
  <c r="N236" i="25"/>
  <c r="M236" i="25"/>
  <c r="L236" i="25"/>
  <c r="K236" i="25"/>
  <c r="J236" i="25"/>
  <c r="I236" i="25"/>
  <c r="H236" i="25"/>
  <c r="G236" i="25"/>
  <c r="F236" i="25"/>
  <c r="E236" i="25"/>
  <c r="D236" i="25"/>
  <c r="C236" i="25"/>
  <c r="B236" i="25"/>
  <c r="N235" i="25"/>
  <c r="M235" i="25"/>
  <c r="L235" i="25"/>
  <c r="K235" i="25"/>
  <c r="J235" i="25"/>
  <c r="I235" i="25"/>
  <c r="H235" i="25"/>
  <c r="G235" i="25"/>
  <c r="F235" i="25"/>
  <c r="E235" i="25"/>
  <c r="D235" i="25"/>
  <c r="C235" i="25"/>
  <c r="B235" i="25"/>
  <c r="N234" i="25"/>
  <c r="M234" i="25"/>
  <c r="L234" i="25"/>
  <c r="K234" i="25"/>
  <c r="J234" i="25"/>
  <c r="I234" i="25"/>
  <c r="H234" i="25"/>
  <c r="G234" i="25"/>
  <c r="F234" i="25"/>
  <c r="E234" i="25"/>
  <c r="D234" i="25"/>
  <c r="C234" i="25"/>
  <c r="B234" i="25"/>
  <c r="N233" i="25"/>
  <c r="M233" i="25"/>
  <c r="L233" i="25"/>
  <c r="K233" i="25"/>
  <c r="J233" i="25"/>
  <c r="I233" i="25"/>
  <c r="H233" i="25"/>
  <c r="G233" i="25"/>
  <c r="F233" i="25"/>
  <c r="E233" i="25"/>
  <c r="D233" i="25"/>
  <c r="C233" i="25"/>
  <c r="B233" i="25"/>
  <c r="N232" i="25"/>
  <c r="M232" i="25"/>
  <c r="L232" i="25"/>
  <c r="K232" i="25"/>
  <c r="J232" i="25"/>
  <c r="I232" i="25"/>
  <c r="H232" i="25"/>
  <c r="G232" i="25"/>
  <c r="F232" i="25"/>
  <c r="E232" i="25"/>
  <c r="D232" i="25"/>
  <c r="C232" i="25"/>
  <c r="B232" i="25"/>
  <c r="N231" i="25"/>
  <c r="M231" i="25"/>
  <c r="L231" i="25"/>
  <c r="K231" i="25"/>
  <c r="J231" i="25"/>
  <c r="I231" i="25"/>
  <c r="H231" i="25"/>
  <c r="G231" i="25"/>
  <c r="F231" i="25"/>
  <c r="E231" i="25"/>
  <c r="D231" i="25"/>
  <c r="C231" i="25"/>
  <c r="B231" i="25"/>
  <c r="N230" i="25"/>
  <c r="M230" i="25"/>
  <c r="L230" i="25"/>
  <c r="K230" i="25"/>
  <c r="J230" i="25"/>
  <c r="I230" i="25"/>
  <c r="H230" i="25"/>
  <c r="G230" i="25"/>
  <c r="F230" i="25"/>
  <c r="E230" i="25"/>
  <c r="D230" i="25"/>
  <c r="C230" i="25"/>
  <c r="B230" i="25"/>
  <c r="N229" i="25"/>
  <c r="M229" i="25"/>
  <c r="L229" i="25"/>
  <c r="K229" i="25"/>
  <c r="J229" i="25"/>
  <c r="I229" i="25"/>
  <c r="H229" i="25"/>
  <c r="G229" i="25"/>
  <c r="F229" i="25"/>
  <c r="E229" i="25"/>
  <c r="D229" i="25"/>
  <c r="C229" i="25"/>
  <c r="B229" i="25"/>
  <c r="N228" i="25"/>
  <c r="M228" i="25"/>
  <c r="L228" i="25"/>
  <c r="K228" i="25"/>
  <c r="J228" i="25"/>
  <c r="I228" i="25"/>
  <c r="H228" i="25"/>
  <c r="G228" i="25"/>
  <c r="F228" i="25"/>
  <c r="E228" i="25"/>
  <c r="D228" i="25"/>
  <c r="C228" i="25"/>
  <c r="B228" i="25"/>
  <c r="N227" i="25"/>
  <c r="M227" i="25"/>
  <c r="L227" i="25"/>
  <c r="K227" i="25"/>
  <c r="J227" i="25"/>
  <c r="I227" i="25"/>
  <c r="H227" i="25"/>
  <c r="G227" i="25"/>
  <c r="F227" i="25"/>
  <c r="E227" i="25"/>
  <c r="D227" i="25"/>
  <c r="C227" i="25"/>
  <c r="B227" i="25"/>
  <c r="N226" i="25"/>
  <c r="M226" i="25"/>
  <c r="L226" i="25"/>
  <c r="K226" i="25"/>
  <c r="J226" i="25"/>
  <c r="I226" i="25"/>
  <c r="H226" i="25"/>
  <c r="G226" i="25"/>
  <c r="F226" i="25"/>
  <c r="E226" i="25"/>
  <c r="D226" i="25"/>
  <c r="C226" i="25"/>
  <c r="B226" i="25"/>
  <c r="N225" i="25"/>
  <c r="M225" i="25"/>
  <c r="L225" i="25"/>
  <c r="K225" i="25"/>
  <c r="J225" i="25"/>
  <c r="I225" i="25"/>
  <c r="H225" i="25"/>
  <c r="G225" i="25"/>
  <c r="F225" i="25"/>
  <c r="E225" i="25"/>
  <c r="D225" i="25"/>
  <c r="C225" i="25"/>
  <c r="B225" i="25"/>
  <c r="N224" i="25"/>
  <c r="M224" i="25"/>
  <c r="L224" i="25"/>
  <c r="K224" i="25"/>
  <c r="J224" i="25"/>
  <c r="I224" i="25"/>
  <c r="H224" i="25"/>
  <c r="G224" i="25"/>
  <c r="F224" i="25"/>
  <c r="E224" i="25"/>
  <c r="D224" i="25"/>
  <c r="C224" i="25"/>
  <c r="B224" i="25"/>
  <c r="N223" i="25"/>
  <c r="M223" i="25"/>
  <c r="L223" i="25"/>
  <c r="K223" i="25"/>
  <c r="J223" i="25"/>
  <c r="I223" i="25"/>
  <c r="H223" i="25"/>
  <c r="G223" i="25"/>
  <c r="F223" i="25"/>
  <c r="E223" i="25"/>
  <c r="D223" i="25"/>
  <c r="C223" i="25"/>
  <c r="B223" i="25"/>
  <c r="N222" i="25"/>
  <c r="M222" i="25"/>
  <c r="L222" i="25"/>
  <c r="K222" i="25"/>
  <c r="J222" i="25"/>
  <c r="I222" i="25"/>
  <c r="H222" i="25"/>
  <c r="G222" i="25"/>
  <c r="F222" i="25"/>
  <c r="E222" i="25"/>
  <c r="D222" i="25"/>
  <c r="C222" i="25"/>
  <c r="B222" i="25"/>
  <c r="N221" i="25"/>
  <c r="M221" i="25"/>
  <c r="L221" i="25"/>
  <c r="K221" i="25"/>
  <c r="J221" i="25"/>
  <c r="I221" i="25"/>
  <c r="H221" i="25"/>
  <c r="G221" i="25"/>
  <c r="F221" i="25"/>
  <c r="E221" i="25"/>
  <c r="D221" i="25"/>
  <c r="C221" i="25"/>
  <c r="B221" i="25"/>
  <c r="N220" i="25"/>
  <c r="M220" i="25"/>
  <c r="L220" i="25"/>
  <c r="K220" i="25"/>
  <c r="J220" i="25"/>
  <c r="I220" i="25"/>
  <c r="H220" i="25"/>
  <c r="G220" i="25"/>
  <c r="F220" i="25"/>
  <c r="E220" i="25"/>
  <c r="D220" i="25"/>
  <c r="C220" i="25"/>
  <c r="B220" i="25"/>
  <c r="N219" i="25"/>
  <c r="M219" i="25"/>
  <c r="L219" i="25"/>
  <c r="K219" i="25"/>
  <c r="J219" i="25"/>
  <c r="I219" i="25"/>
  <c r="H219" i="25"/>
  <c r="G219" i="25"/>
  <c r="F219" i="25"/>
  <c r="E219" i="25"/>
  <c r="D219" i="25"/>
  <c r="C219" i="25"/>
  <c r="B219" i="25"/>
  <c r="N218" i="25"/>
  <c r="M218" i="25"/>
  <c r="L218" i="25"/>
  <c r="K218" i="25"/>
  <c r="J218" i="25"/>
  <c r="I218" i="25"/>
  <c r="H218" i="25"/>
  <c r="G218" i="25"/>
  <c r="F218" i="25"/>
  <c r="E218" i="25"/>
  <c r="D218" i="25"/>
  <c r="C218" i="25"/>
  <c r="B218" i="25"/>
  <c r="N217" i="25"/>
  <c r="M217" i="25"/>
  <c r="L217" i="25"/>
  <c r="K217" i="25"/>
  <c r="J217" i="25"/>
  <c r="I217" i="25"/>
  <c r="H217" i="25"/>
  <c r="G217" i="25"/>
  <c r="F217" i="25"/>
  <c r="E217" i="25"/>
  <c r="D217" i="25"/>
  <c r="C217" i="25"/>
  <c r="B217" i="25"/>
  <c r="N216" i="25"/>
  <c r="M216" i="25"/>
  <c r="L216" i="25"/>
  <c r="K216" i="25"/>
  <c r="J216" i="25"/>
  <c r="I216" i="25"/>
  <c r="H216" i="25"/>
  <c r="G216" i="25"/>
  <c r="F216" i="25"/>
  <c r="E216" i="25"/>
  <c r="D216" i="25"/>
  <c r="C216" i="25"/>
  <c r="B216" i="25"/>
  <c r="N215" i="25"/>
  <c r="M215" i="25"/>
  <c r="L215" i="25"/>
  <c r="K215" i="25"/>
  <c r="J215" i="25"/>
  <c r="I215" i="25"/>
  <c r="H215" i="25"/>
  <c r="G215" i="25"/>
  <c r="F215" i="25"/>
  <c r="E215" i="25"/>
  <c r="D215" i="25"/>
  <c r="C215" i="25"/>
  <c r="B215" i="25"/>
  <c r="N214" i="25"/>
  <c r="M214" i="25"/>
  <c r="L214" i="25"/>
  <c r="K214" i="25"/>
  <c r="J214" i="25"/>
  <c r="I214" i="25"/>
  <c r="H214" i="25"/>
  <c r="G214" i="25"/>
  <c r="F214" i="25"/>
  <c r="E214" i="25"/>
  <c r="D214" i="25"/>
  <c r="C214" i="25"/>
  <c r="B214" i="25"/>
  <c r="N213" i="25"/>
  <c r="M213" i="25"/>
  <c r="L213" i="25"/>
  <c r="K213" i="25"/>
  <c r="J213" i="25"/>
  <c r="I213" i="25"/>
  <c r="H213" i="25"/>
  <c r="G213" i="25"/>
  <c r="F213" i="25"/>
  <c r="E213" i="25"/>
  <c r="D213" i="25"/>
  <c r="C213" i="25"/>
  <c r="B213" i="25"/>
  <c r="N212" i="25"/>
  <c r="M212" i="25"/>
  <c r="L212" i="25"/>
  <c r="K212" i="25"/>
  <c r="J212" i="25"/>
  <c r="I212" i="25"/>
  <c r="H212" i="25"/>
  <c r="G212" i="25"/>
  <c r="F212" i="25"/>
  <c r="E212" i="25"/>
  <c r="D212" i="25"/>
  <c r="C212" i="25"/>
  <c r="B212" i="25"/>
  <c r="N211" i="25"/>
  <c r="M211" i="25"/>
  <c r="L211" i="25"/>
  <c r="K211" i="25"/>
  <c r="J211" i="25"/>
  <c r="I211" i="25"/>
  <c r="H211" i="25"/>
  <c r="G211" i="25"/>
  <c r="F211" i="25"/>
  <c r="E211" i="25"/>
  <c r="D211" i="25"/>
  <c r="C211" i="25"/>
  <c r="B211" i="25"/>
  <c r="N210" i="25"/>
  <c r="M210" i="25"/>
  <c r="L210" i="25"/>
  <c r="K210" i="25"/>
  <c r="J210" i="25"/>
  <c r="I210" i="25"/>
  <c r="H210" i="25"/>
  <c r="G210" i="25"/>
  <c r="F210" i="25"/>
  <c r="E210" i="25"/>
  <c r="D210" i="25"/>
  <c r="C210" i="25"/>
  <c r="B210" i="25"/>
  <c r="N209" i="25"/>
  <c r="M209" i="25"/>
  <c r="L209" i="25"/>
  <c r="K209" i="25"/>
  <c r="J209" i="25"/>
  <c r="I209" i="25"/>
  <c r="H209" i="25"/>
  <c r="G209" i="25"/>
  <c r="F209" i="25"/>
  <c r="E209" i="25"/>
  <c r="D209" i="25"/>
  <c r="C209" i="25"/>
  <c r="B209" i="25"/>
  <c r="N208" i="25"/>
  <c r="M208" i="25"/>
  <c r="L208" i="25"/>
  <c r="K208" i="25"/>
  <c r="J208" i="25"/>
  <c r="I208" i="25"/>
  <c r="H208" i="25"/>
  <c r="G208" i="25"/>
  <c r="F208" i="25"/>
  <c r="E208" i="25"/>
  <c r="D208" i="25"/>
  <c r="C208" i="25"/>
  <c r="B208" i="25"/>
  <c r="N207" i="25"/>
  <c r="M207" i="25"/>
  <c r="L207" i="25"/>
  <c r="K207" i="25"/>
  <c r="J207" i="25"/>
  <c r="I207" i="25"/>
  <c r="H207" i="25"/>
  <c r="G207" i="25"/>
  <c r="F207" i="25"/>
  <c r="E207" i="25"/>
  <c r="D207" i="25"/>
  <c r="C207" i="25"/>
  <c r="B207" i="25"/>
  <c r="N206" i="25"/>
  <c r="M206" i="25"/>
  <c r="L206" i="25"/>
  <c r="K206" i="25"/>
  <c r="J206" i="25"/>
  <c r="I206" i="25"/>
  <c r="H206" i="25"/>
  <c r="G206" i="25"/>
  <c r="F206" i="25"/>
  <c r="E206" i="25"/>
  <c r="D206" i="25"/>
  <c r="C206" i="25"/>
  <c r="B206" i="25"/>
  <c r="N205" i="25"/>
  <c r="M205" i="25"/>
  <c r="L205" i="25"/>
  <c r="K205" i="25"/>
  <c r="J205" i="25"/>
  <c r="I205" i="25"/>
  <c r="H205" i="25"/>
  <c r="G205" i="25"/>
  <c r="F205" i="25"/>
  <c r="E205" i="25"/>
  <c r="D205" i="25"/>
  <c r="C205" i="25"/>
  <c r="B205" i="25"/>
  <c r="N204" i="25"/>
  <c r="M204" i="25"/>
  <c r="L204" i="25"/>
  <c r="K204" i="25"/>
  <c r="J204" i="25"/>
  <c r="I204" i="25"/>
  <c r="H204" i="25"/>
  <c r="G204" i="25"/>
  <c r="F204" i="25"/>
  <c r="E204" i="25"/>
  <c r="D204" i="25"/>
  <c r="C204" i="25"/>
  <c r="B204" i="25"/>
  <c r="N203" i="25"/>
  <c r="M203" i="25"/>
  <c r="L203" i="25"/>
  <c r="K203" i="25"/>
  <c r="J203" i="25"/>
  <c r="I203" i="25"/>
  <c r="H203" i="25"/>
  <c r="G203" i="25"/>
  <c r="F203" i="25"/>
  <c r="E203" i="25"/>
  <c r="D203" i="25"/>
  <c r="C203" i="25"/>
  <c r="B203" i="25"/>
  <c r="N202" i="25"/>
  <c r="M202" i="25"/>
  <c r="L202" i="25"/>
  <c r="K202" i="25"/>
  <c r="J202" i="25"/>
  <c r="I202" i="25"/>
  <c r="H202" i="25"/>
  <c r="G202" i="25"/>
  <c r="F202" i="25"/>
  <c r="E202" i="25"/>
  <c r="D202" i="25"/>
  <c r="C202" i="25"/>
  <c r="B202" i="25"/>
  <c r="N201" i="25"/>
  <c r="M201" i="25"/>
  <c r="L201" i="25"/>
  <c r="K201" i="25"/>
  <c r="J201" i="25"/>
  <c r="I201" i="25"/>
  <c r="H201" i="25"/>
  <c r="G201" i="25"/>
  <c r="F201" i="25"/>
  <c r="E201" i="25"/>
  <c r="D201" i="25"/>
  <c r="C201" i="25"/>
  <c r="B201" i="25"/>
  <c r="N200" i="25"/>
  <c r="M200" i="25"/>
  <c r="L200" i="25"/>
  <c r="K200" i="25"/>
  <c r="J200" i="25"/>
  <c r="I200" i="25"/>
  <c r="H200" i="25"/>
  <c r="G200" i="25"/>
  <c r="F200" i="25"/>
  <c r="E200" i="25"/>
  <c r="D200" i="25"/>
  <c r="C200" i="25"/>
  <c r="B200" i="25"/>
  <c r="N199" i="25"/>
  <c r="M199" i="25"/>
  <c r="L199" i="25"/>
  <c r="K199" i="25"/>
  <c r="J199" i="25"/>
  <c r="I199" i="25"/>
  <c r="H199" i="25"/>
  <c r="G199" i="25"/>
  <c r="F199" i="25"/>
  <c r="E199" i="25"/>
  <c r="D199" i="25"/>
  <c r="C199" i="25"/>
  <c r="B199" i="25"/>
  <c r="N198" i="25"/>
  <c r="M198" i="25"/>
  <c r="L198" i="25"/>
  <c r="K198" i="25"/>
  <c r="J198" i="25"/>
  <c r="I198" i="25"/>
  <c r="H198" i="25"/>
  <c r="G198" i="25"/>
  <c r="F198" i="25"/>
  <c r="E198" i="25"/>
  <c r="D198" i="25"/>
  <c r="C198" i="25"/>
  <c r="B198" i="25"/>
  <c r="N197" i="25"/>
  <c r="M197" i="25"/>
  <c r="L197" i="25"/>
  <c r="K197" i="25"/>
  <c r="J197" i="25"/>
  <c r="I197" i="25"/>
  <c r="H197" i="25"/>
  <c r="G197" i="25"/>
  <c r="F197" i="25"/>
  <c r="E197" i="25"/>
  <c r="D197" i="25"/>
  <c r="C197" i="25"/>
  <c r="B197" i="25"/>
  <c r="N196" i="25"/>
  <c r="M196" i="25"/>
  <c r="L196" i="25"/>
  <c r="K196" i="25"/>
  <c r="J196" i="25"/>
  <c r="I196" i="25"/>
  <c r="H196" i="25"/>
  <c r="G196" i="25"/>
  <c r="F196" i="25"/>
  <c r="E196" i="25"/>
  <c r="D196" i="25"/>
  <c r="C196" i="25"/>
  <c r="B196" i="25"/>
  <c r="N195" i="25"/>
  <c r="M195" i="25"/>
  <c r="L195" i="25"/>
  <c r="K195" i="25"/>
  <c r="J195" i="25"/>
  <c r="I195" i="25"/>
  <c r="H195" i="25"/>
  <c r="G195" i="25"/>
  <c r="F195" i="25"/>
  <c r="E195" i="25"/>
  <c r="D195" i="25"/>
  <c r="C195" i="25"/>
  <c r="B195" i="25"/>
  <c r="N194" i="25"/>
  <c r="M194" i="25"/>
  <c r="L194" i="25"/>
  <c r="K194" i="25"/>
  <c r="J194" i="25"/>
  <c r="I194" i="25"/>
  <c r="H194" i="25"/>
  <c r="G194" i="25"/>
  <c r="F194" i="25"/>
  <c r="E194" i="25"/>
  <c r="D194" i="25"/>
  <c r="C194" i="25"/>
  <c r="B194" i="25"/>
  <c r="N193" i="25"/>
  <c r="M193" i="25"/>
  <c r="L193" i="25"/>
  <c r="K193" i="25"/>
  <c r="J193" i="25"/>
  <c r="I193" i="25"/>
  <c r="H193" i="25"/>
  <c r="G193" i="25"/>
  <c r="F193" i="25"/>
  <c r="E193" i="25"/>
  <c r="D193" i="25"/>
  <c r="C193" i="25"/>
  <c r="B193" i="25"/>
  <c r="N192" i="25"/>
  <c r="M192" i="25"/>
  <c r="L192" i="25"/>
  <c r="K192" i="25"/>
  <c r="J192" i="25"/>
  <c r="I192" i="25"/>
  <c r="H192" i="25"/>
  <c r="G192" i="25"/>
  <c r="F192" i="25"/>
  <c r="E192" i="25"/>
  <c r="D192" i="25"/>
  <c r="C192" i="25"/>
  <c r="B192" i="25"/>
  <c r="N191" i="25"/>
  <c r="M191" i="25"/>
  <c r="L191" i="25"/>
  <c r="K191" i="25"/>
  <c r="J191" i="25"/>
  <c r="I191" i="25"/>
  <c r="H191" i="25"/>
  <c r="G191" i="25"/>
  <c r="F191" i="25"/>
  <c r="E191" i="25"/>
  <c r="D191" i="25"/>
  <c r="C191" i="25"/>
  <c r="B191" i="25"/>
  <c r="N190" i="25"/>
  <c r="M190" i="25"/>
  <c r="L190" i="25"/>
  <c r="K190" i="25"/>
  <c r="J190" i="25"/>
  <c r="I190" i="25"/>
  <c r="H190" i="25"/>
  <c r="G190" i="25"/>
  <c r="F190" i="25"/>
  <c r="E190" i="25"/>
  <c r="D190" i="25"/>
  <c r="C190" i="25"/>
  <c r="B190" i="25"/>
  <c r="N189" i="25"/>
  <c r="M189" i="25"/>
  <c r="L189" i="25"/>
  <c r="K189" i="25"/>
  <c r="J189" i="25"/>
  <c r="I189" i="25"/>
  <c r="H189" i="25"/>
  <c r="G189" i="25"/>
  <c r="F189" i="25"/>
  <c r="E189" i="25"/>
  <c r="D189" i="25"/>
  <c r="C189" i="25"/>
  <c r="B189" i="25"/>
  <c r="N188" i="25"/>
  <c r="M188" i="25"/>
  <c r="L188" i="25"/>
  <c r="K188" i="25"/>
  <c r="J188" i="25"/>
  <c r="I188" i="25"/>
  <c r="H188" i="25"/>
  <c r="G188" i="25"/>
  <c r="F188" i="25"/>
  <c r="E188" i="25"/>
  <c r="D188" i="25"/>
  <c r="C188" i="25"/>
  <c r="B188" i="25"/>
  <c r="N187" i="25"/>
  <c r="M187" i="25"/>
  <c r="L187" i="25"/>
  <c r="K187" i="25"/>
  <c r="J187" i="25"/>
  <c r="I187" i="25"/>
  <c r="H187" i="25"/>
  <c r="G187" i="25"/>
  <c r="F187" i="25"/>
  <c r="E187" i="25"/>
  <c r="D187" i="25"/>
  <c r="C187" i="25"/>
  <c r="B187" i="25"/>
  <c r="N186" i="25"/>
  <c r="M186" i="25"/>
  <c r="L186" i="25"/>
  <c r="K186" i="25"/>
  <c r="J186" i="25"/>
  <c r="I186" i="25"/>
  <c r="H186" i="25"/>
  <c r="G186" i="25"/>
  <c r="F186" i="25"/>
  <c r="E186" i="25"/>
  <c r="D186" i="25"/>
  <c r="C186" i="25"/>
  <c r="B186" i="25"/>
  <c r="N185" i="25"/>
  <c r="M185" i="25"/>
  <c r="L185" i="25"/>
  <c r="K185" i="25"/>
  <c r="J185" i="25"/>
  <c r="I185" i="25"/>
  <c r="H185" i="25"/>
  <c r="G185" i="25"/>
  <c r="F185" i="25"/>
  <c r="E185" i="25"/>
  <c r="D185" i="25"/>
  <c r="C185" i="25"/>
  <c r="B185" i="25"/>
  <c r="N184" i="25"/>
  <c r="M184" i="25"/>
  <c r="L184" i="25"/>
  <c r="K184" i="25"/>
  <c r="J184" i="25"/>
  <c r="I184" i="25"/>
  <c r="H184" i="25"/>
  <c r="G184" i="25"/>
  <c r="F184" i="25"/>
  <c r="E184" i="25"/>
  <c r="D184" i="25"/>
  <c r="C184" i="25"/>
  <c r="B184" i="25"/>
  <c r="N183" i="25"/>
  <c r="M183" i="25"/>
  <c r="L183" i="25"/>
  <c r="K183" i="25"/>
  <c r="J183" i="25"/>
  <c r="I183" i="25"/>
  <c r="H183" i="25"/>
  <c r="G183" i="25"/>
  <c r="F183" i="25"/>
  <c r="E183" i="25"/>
  <c r="D183" i="25"/>
  <c r="C183" i="25"/>
  <c r="B183" i="25"/>
  <c r="N182" i="25"/>
  <c r="M182" i="25"/>
  <c r="L182" i="25"/>
  <c r="K182" i="25"/>
  <c r="J182" i="25"/>
  <c r="I182" i="25"/>
  <c r="H182" i="25"/>
  <c r="G182" i="25"/>
  <c r="F182" i="25"/>
  <c r="E182" i="25"/>
  <c r="D182" i="25"/>
  <c r="C182" i="25"/>
  <c r="B182" i="25"/>
  <c r="N181" i="25"/>
  <c r="M181" i="25"/>
  <c r="L181" i="25"/>
  <c r="K181" i="25"/>
  <c r="J181" i="25"/>
  <c r="I181" i="25"/>
  <c r="H181" i="25"/>
  <c r="G181" i="25"/>
  <c r="F181" i="25"/>
  <c r="E181" i="25"/>
  <c r="D181" i="25"/>
  <c r="C181" i="25"/>
  <c r="B181" i="25"/>
  <c r="N180" i="25"/>
  <c r="M180" i="25"/>
  <c r="L180" i="25"/>
  <c r="K180" i="25"/>
  <c r="J180" i="25"/>
  <c r="I180" i="25"/>
  <c r="H180" i="25"/>
  <c r="G180" i="25"/>
  <c r="F180" i="25"/>
  <c r="E180" i="25"/>
  <c r="D180" i="25"/>
  <c r="C180" i="25"/>
  <c r="B180" i="25"/>
  <c r="N179" i="25"/>
  <c r="M179" i="25"/>
  <c r="L179" i="25"/>
  <c r="K179" i="25"/>
  <c r="J179" i="25"/>
  <c r="I179" i="25"/>
  <c r="H179" i="25"/>
  <c r="G179" i="25"/>
  <c r="F179" i="25"/>
  <c r="E179" i="25"/>
  <c r="D179" i="25"/>
  <c r="C179" i="25"/>
  <c r="B179" i="25"/>
  <c r="N178" i="25"/>
  <c r="M178" i="25"/>
  <c r="L178" i="25"/>
  <c r="K178" i="25"/>
  <c r="J178" i="25"/>
  <c r="I178" i="25"/>
  <c r="H178" i="25"/>
  <c r="G178" i="25"/>
  <c r="F178" i="25"/>
  <c r="E178" i="25"/>
  <c r="D178" i="25"/>
  <c r="C178" i="25"/>
  <c r="B178" i="25"/>
  <c r="N177" i="25"/>
  <c r="M177" i="25"/>
  <c r="L177" i="25"/>
  <c r="K177" i="25"/>
  <c r="J177" i="25"/>
  <c r="I177" i="25"/>
  <c r="H177" i="25"/>
  <c r="G177" i="25"/>
  <c r="F177" i="25"/>
  <c r="E177" i="25"/>
  <c r="D177" i="25"/>
  <c r="C177" i="25"/>
  <c r="B177" i="25"/>
  <c r="N176" i="25"/>
  <c r="M176" i="25"/>
  <c r="L176" i="25"/>
  <c r="K176" i="25"/>
  <c r="J176" i="25"/>
  <c r="I176" i="25"/>
  <c r="H176" i="25"/>
  <c r="G176" i="25"/>
  <c r="F176" i="25"/>
  <c r="E176" i="25"/>
  <c r="D176" i="25"/>
  <c r="C176" i="25"/>
  <c r="B176" i="25"/>
  <c r="N175" i="25"/>
  <c r="M175" i="25"/>
  <c r="L175" i="25"/>
  <c r="K175" i="25"/>
  <c r="J175" i="25"/>
  <c r="I175" i="25"/>
  <c r="H175" i="25"/>
  <c r="G175" i="25"/>
  <c r="F175" i="25"/>
  <c r="E175" i="25"/>
  <c r="D175" i="25"/>
  <c r="C175" i="25"/>
  <c r="B175" i="25"/>
  <c r="N174" i="25"/>
  <c r="M174" i="25"/>
  <c r="L174" i="25"/>
  <c r="K174" i="25"/>
  <c r="J174" i="25"/>
  <c r="I174" i="25"/>
  <c r="H174" i="25"/>
  <c r="G174" i="25"/>
  <c r="F174" i="25"/>
  <c r="E174" i="25"/>
  <c r="D174" i="25"/>
  <c r="C174" i="25"/>
  <c r="B174" i="25"/>
  <c r="N173" i="25"/>
  <c r="M173" i="25"/>
  <c r="L173" i="25"/>
  <c r="K173" i="25"/>
  <c r="J173" i="25"/>
  <c r="I173" i="25"/>
  <c r="H173" i="25"/>
  <c r="G173" i="25"/>
  <c r="F173" i="25"/>
  <c r="E173" i="25"/>
  <c r="D173" i="25"/>
  <c r="C173" i="25"/>
  <c r="B173" i="25"/>
  <c r="N172" i="25"/>
  <c r="M172" i="25"/>
  <c r="L172" i="25"/>
  <c r="K172" i="25"/>
  <c r="J172" i="25"/>
  <c r="I172" i="25"/>
  <c r="H172" i="25"/>
  <c r="G172" i="25"/>
  <c r="F172" i="25"/>
  <c r="E172" i="25"/>
  <c r="D172" i="25"/>
  <c r="C172" i="25"/>
  <c r="B172" i="25"/>
  <c r="N171" i="25"/>
  <c r="M171" i="25"/>
  <c r="L171" i="25"/>
  <c r="K171" i="25"/>
  <c r="J171" i="25"/>
  <c r="I171" i="25"/>
  <c r="H171" i="25"/>
  <c r="G171" i="25"/>
  <c r="F171" i="25"/>
  <c r="E171" i="25"/>
  <c r="D171" i="25"/>
  <c r="C171" i="25"/>
  <c r="B171" i="25"/>
  <c r="N170" i="25"/>
  <c r="M170" i="25"/>
  <c r="L170" i="25"/>
  <c r="K170" i="25"/>
  <c r="J170" i="25"/>
  <c r="I170" i="25"/>
  <c r="H170" i="25"/>
  <c r="G170" i="25"/>
  <c r="F170" i="25"/>
  <c r="E170" i="25"/>
  <c r="D170" i="25"/>
  <c r="C170" i="25"/>
  <c r="B170" i="25"/>
  <c r="N169" i="25"/>
  <c r="M169" i="25"/>
  <c r="L169" i="25"/>
  <c r="K169" i="25"/>
  <c r="J169" i="25"/>
  <c r="I169" i="25"/>
  <c r="H169" i="25"/>
  <c r="G169" i="25"/>
  <c r="F169" i="25"/>
  <c r="E169" i="25"/>
  <c r="D169" i="25"/>
  <c r="C169" i="25"/>
  <c r="B169" i="25"/>
  <c r="N168" i="25"/>
  <c r="M168" i="25"/>
  <c r="L168" i="25"/>
  <c r="K168" i="25"/>
  <c r="J168" i="25"/>
  <c r="I168" i="25"/>
  <c r="H168" i="25"/>
  <c r="G168" i="25"/>
  <c r="F168" i="25"/>
  <c r="E168" i="25"/>
  <c r="D168" i="25"/>
  <c r="C168" i="25"/>
  <c r="B168" i="25"/>
  <c r="N167" i="25"/>
  <c r="M167" i="25"/>
  <c r="L167" i="25"/>
  <c r="K167" i="25"/>
  <c r="J167" i="25"/>
  <c r="I167" i="25"/>
  <c r="H167" i="25"/>
  <c r="G167" i="25"/>
  <c r="F167" i="25"/>
  <c r="E167" i="25"/>
  <c r="D167" i="25"/>
  <c r="C167" i="25"/>
  <c r="B167" i="25"/>
  <c r="N166" i="25"/>
  <c r="M166" i="25"/>
  <c r="L166" i="25"/>
  <c r="K166" i="25"/>
  <c r="J166" i="25"/>
  <c r="I166" i="25"/>
  <c r="H166" i="25"/>
  <c r="G166" i="25"/>
  <c r="F166" i="25"/>
  <c r="E166" i="25"/>
  <c r="D166" i="25"/>
  <c r="C166" i="25"/>
  <c r="B166" i="25"/>
  <c r="N165" i="25"/>
  <c r="M165" i="25"/>
  <c r="L165" i="25"/>
  <c r="K165" i="25"/>
  <c r="J165" i="25"/>
  <c r="I165" i="25"/>
  <c r="H165" i="25"/>
  <c r="G165" i="25"/>
  <c r="F165" i="25"/>
  <c r="E165" i="25"/>
  <c r="D165" i="25"/>
  <c r="C165" i="25"/>
  <c r="B165" i="25"/>
  <c r="N164" i="25"/>
  <c r="M164" i="25"/>
  <c r="L164" i="25"/>
  <c r="K164" i="25"/>
  <c r="J164" i="25"/>
  <c r="I164" i="25"/>
  <c r="H164" i="25"/>
  <c r="G164" i="25"/>
  <c r="F164" i="25"/>
  <c r="E164" i="25"/>
  <c r="D164" i="25"/>
  <c r="C164" i="25"/>
  <c r="B164" i="25"/>
  <c r="N163" i="25"/>
  <c r="M163" i="25"/>
  <c r="L163" i="25"/>
  <c r="K163" i="25"/>
  <c r="J163" i="25"/>
  <c r="I163" i="25"/>
  <c r="H163" i="25"/>
  <c r="G163" i="25"/>
  <c r="F163" i="25"/>
  <c r="E163" i="25"/>
  <c r="D163" i="25"/>
  <c r="C163" i="25"/>
  <c r="B163" i="25"/>
  <c r="N162" i="25"/>
  <c r="M162" i="25"/>
  <c r="L162" i="25"/>
  <c r="K162" i="25"/>
  <c r="J162" i="25"/>
  <c r="I162" i="25"/>
  <c r="H162" i="25"/>
  <c r="G162" i="25"/>
  <c r="F162" i="25"/>
  <c r="E162" i="25"/>
  <c r="D162" i="25"/>
  <c r="C162" i="25"/>
  <c r="B162" i="25"/>
  <c r="N161" i="25"/>
  <c r="M161" i="25"/>
  <c r="L161" i="25"/>
  <c r="K161" i="25"/>
  <c r="J161" i="25"/>
  <c r="I161" i="25"/>
  <c r="H161" i="25"/>
  <c r="G161" i="25"/>
  <c r="F161" i="25"/>
  <c r="E161" i="25"/>
  <c r="D161" i="25"/>
  <c r="C161" i="25"/>
  <c r="B161" i="25"/>
  <c r="N160" i="25"/>
  <c r="M160" i="25"/>
  <c r="L160" i="25"/>
  <c r="K160" i="25"/>
  <c r="J160" i="25"/>
  <c r="I160" i="25"/>
  <c r="H160" i="25"/>
  <c r="G160" i="25"/>
  <c r="F160" i="25"/>
  <c r="E160" i="25"/>
  <c r="D160" i="25"/>
  <c r="C160" i="25"/>
  <c r="B160" i="25"/>
  <c r="N159" i="25"/>
  <c r="M159" i="25"/>
  <c r="L159" i="25"/>
  <c r="K159" i="25"/>
  <c r="J159" i="25"/>
  <c r="I159" i="25"/>
  <c r="H159" i="25"/>
  <c r="G159" i="25"/>
  <c r="F159" i="25"/>
  <c r="E159" i="25"/>
  <c r="D159" i="25"/>
  <c r="C159" i="25"/>
  <c r="B159" i="25"/>
  <c r="N158" i="25"/>
  <c r="M158" i="25"/>
  <c r="L158" i="25"/>
  <c r="K158" i="25"/>
  <c r="J158" i="25"/>
  <c r="I158" i="25"/>
  <c r="H158" i="25"/>
  <c r="G158" i="25"/>
  <c r="F158" i="25"/>
  <c r="E158" i="25"/>
  <c r="D158" i="25"/>
  <c r="C158" i="25"/>
  <c r="B158" i="25"/>
  <c r="N157" i="25"/>
  <c r="M157" i="25"/>
  <c r="L157" i="25"/>
  <c r="K157" i="25"/>
  <c r="J157" i="25"/>
  <c r="I157" i="25"/>
  <c r="H157" i="25"/>
  <c r="G157" i="25"/>
  <c r="F157" i="25"/>
  <c r="E157" i="25"/>
  <c r="D157" i="25"/>
  <c r="C157" i="25"/>
  <c r="B157" i="25"/>
  <c r="N156" i="25"/>
  <c r="M156" i="25"/>
  <c r="L156" i="25"/>
  <c r="K156" i="25"/>
  <c r="J156" i="25"/>
  <c r="I156" i="25"/>
  <c r="H156" i="25"/>
  <c r="G156" i="25"/>
  <c r="F156" i="25"/>
  <c r="E156" i="25"/>
  <c r="D156" i="25"/>
  <c r="C156" i="25"/>
  <c r="B156" i="25"/>
  <c r="N155" i="25"/>
  <c r="M155" i="25"/>
  <c r="L155" i="25"/>
  <c r="K155" i="25"/>
  <c r="J155" i="25"/>
  <c r="I155" i="25"/>
  <c r="H155" i="25"/>
  <c r="G155" i="25"/>
  <c r="F155" i="25"/>
  <c r="E155" i="25"/>
  <c r="D155" i="25"/>
  <c r="C155" i="25"/>
  <c r="B155" i="25"/>
  <c r="N154" i="25"/>
  <c r="M154" i="25"/>
  <c r="L154" i="25"/>
  <c r="K154" i="25"/>
  <c r="J154" i="25"/>
  <c r="I154" i="25"/>
  <c r="H154" i="25"/>
  <c r="G154" i="25"/>
  <c r="F154" i="25"/>
  <c r="E154" i="25"/>
  <c r="D154" i="25"/>
  <c r="C154" i="25"/>
  <c r="B154" i="25"/>
  <c r="N153" i="25"/>
  <c r="M153" i="25"/>
  <c r="L153" i="25"/>
  <c r="K153" i="25"/>
  <c r="J153" i="25"/>
  <c r="I153" i="25"/>
  <c r="H153" i="25"/>
  <c r="G153" i="25"/>
  <c r="F153" i="25"/>
  <c r="E153" i="25"/>
  <c r="D153" i="25"/>
  <c r="C153" i="25"/>
  <c r="B153" i="25"/>
  <c r="N152" i="25"/>
  <c r="M152" i="25"/>
  <c r="L152" i="25"/>
  <c r="K152" i="25"/>
  <c r="J152" i="25"/>
  <c r="I152" i="25"/>
  <c r="H152" i="25"/>
  <c r="G152" i="25"/>
  <c r="F152" i="25"/>
  <c r="E152" i="25"/>
  <c r="D152" i="25"/>
  <c r="C152" i="25"/>
  <c r="B152" i="25"/>
  <c r="N151" i="25"/>
  <c r="M151" i="25"/>
  <c r="L151" i="25"/>
  <c r="K151" i="25"/>
  <c r="J151" i="25"/>
  <c r="I151" i="25"/>
  <c r="H151" i="25"/>
  <c r="G151" i="25"/>
  <c r="F151" i="25"/>
  <c r="E151" i="25"/>
  <c r="D151" i="25"/>
  <c r="C151" i="25"/>
  <c r="B151" i="25"/>
  <c r="N150" i="25"/>
  <c r="M150" i="25"/>
  <c r="L150" i="25"/>
  <c r="K150" i="25"/>
  <c r="J150" i="25"/>
  <c r="I150" i="25"/>
  <c r="H150" i="25"/>
  <c r="G150" i="25"/>
  <c r="F150" i="25"/>
  <c r="E150" i="25"/>
  <c r="D150" i="25"/>
  <c r="C150" i="25"/>
  <c r="B150" i="25"/>
  <c r="N149" i="25"/>
  <c r="M149" i="25"/>
  <c r="L149" i="25"/>
  <c r="K149" i="25"/>
  <c r="J149" i="25"/>
  <c r="I149" i="25"/>
  <c r="H149" i="25"/>
  <c r="G149" i="25"/>
  <c r="F149" i="25"/>
  <c r="E149" i="25"/>
  <c r="D149" i="25"/>
  <c r="C149" i="25"/>
  <c r="B149" i="25"/>
  <c r="N148" i="25"/>
  <c r="M148" i="25"/>
  <c r="L148" i="25"/>
  <c r="K148" i="25"/>
  <c r="J148" i="25"/>
  <c r="I148" i="25"/>
  <c r="H148" i="25"/>
  <c r="G148" i="25"/>
  <c r="F148" i="25"/>
  <c r="E148" i="25"/>
  <c r="D148" i="25"/>
  <c r="C148" i="25"/>
  <c r="B148" i="25"/>
  <c r="N147" i="25"/>
  <c r="M147" i="25"/>
  <c r="L147" i="25"/>
  <c r="K147" i="25"/>
  <c r="J147" i="25"/>
  <c r="I147" i="25"/>
  <c r="H147" i="25"/>
  <c r="G147" i="25"/>
  <c r="F147" i="25"/>
  <c r="E147" i="25"/>
  <c r="D147" i="25"/>
  <c r="C147" i="25"/>
  <c r="B147" i="25"/>
  <c r="N146" i="25"/>
  <c r="M146" i="25"/>
  <c r="L146" i="25"/>
  <c r="K146" i="25"/>
  <c r="J146" i="25"/>
  <c r="I146" i="25"/>
  <c r="H146" i="25"/>
  <c r="G146" i="25"/>
  <c r="F146" i="25"/>
  <c r="E146" i="25"/>
  <c r="D146" i="25"/>
  <c r="C146" i="25"/>
  <c r="B146" i="25"/>
  <c r="N145" i="25"/>
  <c r="M145" i="25"/>
  <c r="L145" i="25"/>
  <c r="K145" i="25"/>
  <c r="J145" i="25"/>
  <c r="I145" i="25"/>
  <c r="H145" i="25"/>
  <c r="G145" i="25"/>
  <c r="F145" i="25"/>
  <c r="E145" i="25"/>
  <c r="D145" i="25"/>
  <c r="C145" i="25"/>
  <c r="B145" i="25"/>
  <c r="N144" i="25"/>
  <c r="M144" i="25"/>
  <c r="L144" i="25"/>
  <c r="K144" i="25"/>
  <c r="J144" i="25"/>
  <c r="I144" i="25"/>
  <c r="H144" i="25"/>
  <c r="G144" i="25"/>
  <c r="F144" i="25"/>
  <c r="E144" i="25"/>
  <c r="D144" i="25"/>
  <c r="C144" i="25"/>
  <c r="B144" i="25"/>
  <c r="N143" i="25"/>
  <c r="M143" i="25"/>
  <c r="L143" i="25"/>
  <c r="K143" i="25"/>
  <c r="J143" i="25"/>
  <c r="I143" i="25"/>
  <c r="H143" i="25"/>
  <c r="G143" i="25"/>
  <c r="F143" i="25"/>
  <c r="E143" i="25"/>
  <c r="D143" i="25"/>
  <c r="C143" i="25"/>
  <c r="B143" i="25"/>
  <c r="N142" i="25"/>
  <c r="M142" i="25"/>
  <c r="L142" i="25"/>
  <c r="K142" i="25"/>
  <c r="J142" i="25"/>
  <c r="I142" i="25"/>
  <c r="H142" i="25"/>
  <c r="G142" i="25"/>
  <c r="F142" i="25"/>
  <c r="E142" i="25"/>
  <c r="D142" i="25"/>
  <c r="C142" i="25"/>
  <c r="B142" i="25"/>
  <c r="N141" i="25"/>
  <c r="M141" i="25"/>
  <c r="L141" i="25"/>
  <c r="K141" i="25"/>
  <c r="J141" i="25"/>
  <c r="I141" i="25"/>
  <c r="H141" i="25"/>
  <c r="G141" i="25"/>
  <c r="F141" i="25"/>
  <c r="E141" i="25"/>
  <c r="D141" i="25"/>
  <c r="C141" i="25"/>
  <c r="B141" i="25"/>
  <c r="N140" i="25"/>
  <c r="M140" i="25"/>
  <c r="L140" i="25"/>
  <c r="K140" i="25"/>
  <c r="J140" i="25"/>
  <c r="I140" i="25"/>
  <c r="H140" i="25"/>
  <c r="G140" i="25"/>
  <c r="F140" i="25"/>
  <c r="E140" i="25"/>
  <c r="D140" i="25"/>
  <c r="C140" i="25"/>
  <c r="B140" i="25"/>
  <c r="N139" i="25"/>
  <c r="M139" i="25"/>
  <c r="L139" i="25"/>
  <c r="K139" i="25"/>
  <c r="J139" i="25"/>
  <c r="I139" i="25"/>
  <c r="H139" i="25"/>
  <c r="G139" i="25"/>
  <c r="F139" i="25"/>
  <c r="E139" i="25"/>
  <c r="D139" i="25"/>
  <c r="C139" i="25"/>
  <c r="B139" i="25"/>
  <c r="N138" i="25"/>
  <c r="M138" i="25"/>
  <c r="L138" i="25"/>
  <c r="K138" i="25"/>
  <c r="J138" i="25"/>
  <c r="I138" i="25"/>
  <c r="H138" i="25"/>
  <c r="G138" i="25"/>
  <c r="F138" i="25"/>
  <c r="E138" i="25"/>
  <c r="D138" i="25"/>
  <c r="C138" i="25"/>
  <c r="B138" i="25"/>
  <c r="N137" i="25"/>
  <c r="M137" i="25"/>
  <c r="L137" i="25"/>
  <c r="K137" i="25"/>
  <c r="J137" i="25"/>
  <c r="I137" i="25"/>
  <c r="H137" i="25"/>
  <c r="G137" i="25"/>
  <c r="F137" i="25"/>
  <c r="E137" i="25"/>
  <c r="D137" i="25"/>
  <c r="C137" i="25"/>
  <c r="B137" i="25"/>
  <c r="N136" i="25"/>
  <c r="M136" i="25"/>
  <c r="L136" i="25"/>
  <c r="K136" i="25"/>
  <c r="J136" i="25"/>
  <c r="I136" i="25"/>
  <c r="H136" i="25"/>
  <c r="G136" i="25"/>
  <c r="F136" i="25"/>
  <c r="E136" i="25"/>
  <c r="D136" i="25"/>
  <c r="C136" i="25"/>
  <c r="B136" i="25"/>
  <c r="N135" i="25"/>
  <c r="M135" i="25"/>
  <c r="L135" i="25"/>
  <c r="K135" i="25"/>
  <c r="J135" i="25"/>
  <c r="I135" i="25"/>
  <c r="H135" i="25"/>
  <c r="G135" i="25"/>
  <c r="F135" i="25"/>
  <c r="E135" i="25"/>
  <c r="D135" i="25"/>
  <c r="C135" i="25"/>
  <c r="B135" i="25"/>
  <c r="N134" i="25"/>
  <c r="M134" i="25"/>
  <c r="J134" i="25"/>
  <c r="I134" i="25"/>
  <c r="H134" i="25"/>
  <c r="G134" i="25"/>
  <c r="F134" i="25"/>
  <c r="E134" i="25"/>
  <c r="D134" i="25"/>
  <c r="C134" i="25"/>
  <c r="B134" i="25"/>
  <c r="N133" i="25"/>
  <c r="M133" i="25"/>
  <c r="L133" i="25"/>
  <c r="K133" i="25"/>
  <c r="J133" i="25"/>
  <c r="I133" i="25"/>
  <c r="H133" i="25"/>
  <c r="G133" i="25"/>
  <c r="F133" i="25"/>
  <c r="E133" i="25"/>
  <c r="D133" i="25"/>
  <c r="C133" i="25"/>
  <c r="B133" i="25"/>
  <c r="N132" i="25"/>
  <c r="M132" i="25"/>
  <c r="L132" i="25"/>
  <c r="K132" i="25"/>
  <c r="J132" i="25"/>
  <c r="I132" i="25"/>
  <c r="H132" i="25"/>
  <c r="G132" i="25"/>
  <c r="F132" i="25"/>
  <c r="E132" i="25"/>
  <c r="D132" i="25"/>
  <c r="C132" i="25"/>
  <c r="B132" i="25"/>
  <c r="N131" i="25"/>
  <c r="M131" i="25"/>
  <c r="L131" i="25"/>
  <c r="K131" i="25"/>
  <c r="J131" i="25"/>
  <c r="I131" i="25"/>
  <c r="H131" i="25"/>
  <c r="G131" i="25"/>
  <c r="F131" i="25"/>
  <c r="E131" i="25"/>
  <c r="D131" i="25"/>
  <c r="C131" i="25"/>
  <c r="B131" i="25"/>
  <c r="N130" i="25"/>
  <c r="M130" i="25"/>
  <c r="L130" i="25"/>
  <c r="K130" i="25"/>
  <c r="J130" i="25"/>
  <c r="I130" i="25"/>
  <c r="H130" i="25"/>
  <c r="G130" i="25"/>
  <c r="F130" i="25"/>
  <c r="E130" i="25"/>
  <c r="D130" i="25"/>
  <c r="C130" i="25"/>
  <c r="B130" i="25"/>
  <c r="N129" i="25"/>
  <c r="M129" i="25"/>
  <c r="L129" i="25"/>
  <c r="K129" i="25"/>
  <c r="J129" i="25"/>
  <c r="I129" i="25"/>
  <c r="H129" i="25"/>
  <c r="G129" i="25"/>
  <c r="F129" i="25"/>
  <c r="E129" i="25"/>
  <c r="D129" i="25"/>
  <c r="C129" i="25"/>
  <c r="B129" i="25"/>
  <c r="N128" i="25"/>
  <c r="M128" i="25"/>
  <c r="L128" i="25"/>
  <c r="K128" i="25"/>
  <c r="J128" i="25"/>
  <c r="I128" i="25"/>
  <c r="H128" i="25"/>
  <c r="G128" i="25"/>
  <c r="F128" i="25"/>
  <c r="E128" i="25"/>
  <c r="D128" i="25"/>
  <c r="C128" i="25"/>
  <c r="B128" i="25"/>
  <c r="N127" i="25"/>
  <c r="M127" i="25"/>
  <c r="L127" i="25"/>
  <c r="K127" i="25"/>
  <c r="J127" i="25"/>
  <c r="I127" i="25"/>
  <c r="H127" i="25"/>
  <c r="G127" i="25"/>
  <c r="F127" i="25"/>
  <c r="E127" i="25"/>
  <c r="D127" i="25"/>
  <c r="C127" i="25"/>
  <c r="B127" i="25"/>
  <c r="N126" i="25"/>
  <c r="M126" i="25"/>
  <c r="L126" i="25"/>
  <c r="K126" i="25"/>
  <c r="J126" i="25"/>
  <c r="I126" i="25"/>
  <c r="H126" i="25"/>
  <c r="G126" i="25"/>
  <c r="F126" i="25"/>
  <c r="E126" i="25"/>
  <c r="D126" i="25"/>
  <c r="C126" i="25"/>
  <c r="B126" i="25"/>
  <c r="N125" i="25"/>
  <c r="M125" i="25"/>
  <c r="L125" i="25"/>
  <c r="K125" i="25"/>
  <c r="J125" i="25"/>
  <c r="I125" i="25"/>
  <c r="H125" i="25"/>
  <c r="G125" i="25"/>
  <c r="F125" i="25"/>
  <c r="E125" i="25"/>
  <c r="D125" i="25"/>
  <c r="C125" i="25"/>
  <c r="B125" i="25"/>
  <c r="N124" i="25"/>
  <c r="M124" i="25"/>
  <c r="L124" i="25"/>
  <c r="K124" i="25"/>
  <c r="J124" i="25"/>
  <c r="I124" i="25"/>
  <c r="H124" i="25"/>
  <c r="G124" i="25"/>
  <c r="F124" i="25"/>
  <c r="E124" i="25"/>
  <c r="D124" i="25"/>
  <c r="C124" i="25"/>
  <c r="B124" i="25"/>
  <c r="N123" i="25"/>
  <c r="M123" i="25"/>
  <c r="L123" i="25"/>
  <c r="K123" i="25"/>
  <c r="J123" i="25"/>
  <c r="I123" i="25"/>
  <c r="H123" i="25"/>
  <c r="G123" i="25"/>
  <c r="F123" i="25"/>
  <c r="E123" i="25"/>
  <c r="D123" i="25"/>
  <c r="C123" i="25"/>
  <c r="B123" i="25"/>
  <c r="N122" i="25"/>
  <c r="M122" i="25"/>
  <c r="L122" i="25"/>
  <c r="K122" i="25"/>
  <c r="J122" i="25"/>
  <c r="I122" i="25"/>
  <c r="H122" i="25"/>
  <c r="G122" i="25"/>
  <c r="F122" i="25"/>
  <c r="E122" i="25"/>
  <c r="D122" i="25"/>
  <c r="C122" i="25"/>
  <c r="B122" i="25"/>
  <c r="N121" i="25"/>
  <c r="M121" i="25"/>
  <c r="L121" i="25"/>
  <c r="K121" i="25"/>
  <c r="J121" i="25"/>
  <c r="I121" i="25"/>
  <c r="H121" i="25"/>
  <c r="G121" i="25"/>
  <c r="F121" i="25"/>
  <c r="E121" i="25"/>
  <c r="D121" i="25"/>
  <c r="C121" i="25"/>
  <c r="B121" i="25"/>
  <c r="N120" i="25"/>
  <c r="M120" i="25"/>
  <c r="L120" i="25"/>
  <c r="K120" i="25"/>
  <c r="J120" i="25"/>
  <c r="I120" i="25"/>
  <c r="H120" i="25"/>
  <c r="G120" i="25"/>
  <c r="F120" i="25"/>
  <c r="E120" i="25"/>
  <c r="D120" i="25"/>
  <c r="C120" i="25"/>
  <c r="B120" i="25"/>
  <c r="N119" i="25"/>
  <c r="M119" i="25"/>
  <c r="L119" i="25"/>
  <c r="K119" i="25"/>
  <c r="J119" i="25"/>
  <c r="I119" i="25"/>
  <c r="H119" i="25"/>
  <c r="G119" i="25"/>
  <c r="F119" i="25"/>
  <c r="E119" i="25"/>
  <c r="D119" i="25"/>
  <c r="C119" i="25"/>
  <c r="B119" i="25"/>
  <c r="N118" i="25"/>
  <c r="M118" i="25"/>
  <c r="L118" i="25"/>
  <c r="K118" i="25"/>
  <c r="J118" i="25"/>
  <c r="I118" i="25"/>
  <c r="H118" i="25"/>
  <c r="G118" i="25"/>
  <c r="F118" i="25"/>
  <c r="E118" i="25"/>
  <c r="D118" i="25"/>
  <c r="C118" i="25"/>
  <c r="B118" i="25"/>
  <c r="N117" i="25"/>
  <c r="M117" i="25"/>
  <c r="L117" i="25"/>
  <c r="K117" i="25"/>
  <c r="J117" i="25"/>
  <c r="I117" i="25"/>
  <c r="H117" i="25"/>
  <c r="G117" i="25"/>
  <c r="F117" i="25"/>
  <c r="E117" i="25"/>
  <c r="D117" i="25"/>
  <c r="C117" i="25"/>
  <c r="B117" i="25"/>
  <c r="N116" i="25"/>
  <c r="M116" i="25"/>
  <c r="L116" i="25"/>
  <c r="K116" i="25"/>
  <c r="J116" i="25"/>
  <c r="I116" i="25"/>
  <c r="H116" i="25"/>
  <c r="G116" i="25"/>
  <c r="F116" i="25"/>
  <c r="E116" i="25"/>
  <c r="D116" i="25"/>
  <c r="C116" i="25"/>
  <c r="B116" i="25"/>
  <c r="N115" i="25"/>
  <c r="M115" i="25"/>
  <c r="L115" i="25"/>
  <c r="K115" i="25"/>
  <c r="J115" i="25"/>
  <c r="I115" i="25"/>
  <c r="H115" i="25"/>
  <c r="G115" i="25"/>
  <c r="F115" i="25"/>
  <c r="E115" i="25"/>
  <c r="D115" i="25"/>
  <c r="C115" i="25"/>
  <c r="B115" i="25"/>
  <c r="N114" i="25"/>
  <c r="M114" i="25"/>
  <c r="L114" i="25"/>
  <c r="K114" i="25"/>
  <c r="J114" i="25"/>
  <c r="I114" i="25"/>
  <c r="H114" i="25"/>
  <c r="G114" i="25"/>
  <c r="F114" i="25"/>
  <c r="E114" i="25"/>
  <c r="D114" i="25"/>
  <c r="C114" i="25"/>
  <c r="B114" i="25"/>
  <c r="N113" i="25"/>
  <c r="M113" i="25"/>
  <c r="L113" i="25"/>
  <c r="K113" i="25"/>
  <c r="J113" i="25"/>
  <c r="I113" i="25"/>
  <c r="H113" i="25"/>
  <c r="G113" i="25"/>
  <c r="F113" i="25"/>
  <c r="E113" i="25"/>
  <c r="D113" i="25"/>
  <c r="C113" i="25"/>
  <c r="B113" i="25"/>
  <c r="N112" i="25"/>
  <c r="M112" i="25"/>
  <c r="L112" i="25"/>
  <c r="K112" i="25"/>
  <c r="J112" i="25"/>
  <c r="I112" i="25"/>
  <c r="H112" i="25"/>
  <c r="G112" i="25"/>
  <c r="F112" i="25"/>
  <c r="E112" i="25"/>
  <c r="D112" i="25"/>
  <c r="C112" i="25"/>
  <c r="B112" i="25"/>
  <c r="N111" i="25"/>
  <c r="M111" i="25"/>
  <c r="L111" i="25"/>
  <c r="K111" i="25"/>
  <c r="J111" i="25"/>
  <c r="I111" i="25"/>
  <c r="H111" i="25"/>
  <c r="G111" i="25"/>
  <c r="F111" i="25"/>
  <c r="E111" i="25"/>
  <c r="D111" i="25"/>
  <c r="C111" i="25"/>
  <c r="B111" i="25"/>
  <c r="N110" i="25"/>
  <c r="M110" i="25"/>
  <c r="L110" i="25"/>
  <c r="K110" i="25"/>
  <c r="J110" i="25"/>
  <c r="I110" i="25"/>
  <c r="H110" i="25"/>
  <c r="G110" i="25"/>
  <c r="F110" i="25"/>
  <c r="E110" i="25"/>
  <c r="D110" i="25"/>
  <c r="C110" i="25"/>
  <c r="B110" i="25"/>
  <c r="N109" i="25"/>
  <c r="M109" i="25"/>
  <c r="L109" i="25"/>
  <c r="K109" i="25"/>
  <c r="J109" i="25"/>
  <c r="I109" i="25"/>
  <c r="H109" i="25"/>
  <c r="G109" i="25"/>
  <c r="F109" i="25"/>
  <c r="E109" i="25"/>
  <c r="D109" i="25"/>
  <c r="C109" i="25"/>
  <c r="B109" i="25"/>
  <c r="N108" i="25"/>
  <c r="M108" i="25"/>
  <c r="L108" i="25"/>
  <c r="K108" i="25"/>
  <c r="J108" i="25"/>
  <c r="I108" i="25"/>
  <c r="H108" i="25"/>
  <c r="G108" i="25"/>
  <c r="F108" i="25"/>
  <c r="E108" i="25"/>
  <c r="D108" i="25"/>
  <c r="C108" i="25"/>
  <c r="B108" i="25"/>
  <c r="N107" i="25"/>
  <c r="M107" i="25"/>
  <c r="L107" i="25"/>
  <c r="K107" i="25"/>
  <c r="J107" i="25"/>
  <c r="I107" i="25"/>
  <c r="H107" i="25"/>
  <c r="G107" i="25"/>
  <c r="F107" i="25"/>
  <c r="E107" i="25"/>
  <c r="D107" i="25"/>
  <c r="C107" i="25"/>
  <c r="B107" i="25"/>
  <c r="N106" i="25"/>
  <c r="M106" i="25"/>
  <c r="L106" i="25"/>
  <c r="K106" i="25"/>
  <c r="J106" i="25"/>
  <c r="I106" i="25"/>
  <c r="H106" i="25"/>
  <c r="G106" i="25"/>
  <c r="F106" i="25"/>
  <c r="E106" i="25"/>
  <c r="D106" i="25"/>
  <c r="C106" i="25"/>
  <c r="B106" i="25"/>
  <c r="N105" i="25"/>
  <c r="M105" i="25"/>
  <c r="L105" i="25"/>
  <c r="K105" i="25"/>
  <c r="J105" i="25"/>
  <c r="I105" i="25"/>
  <c r="H105" i="25"/>
  <c r="G105" i="25"/>
  <c r="F105" i="25"/>
  <c r="E105" i="25"/>
  <c r="D105" i="25"/>
  <c r="C105" i="25"/>
  <c r="B105" i="25"/>
  <c r="N104" i="25"/>
  <c r="M104" i="25"/>
  <c r="L104" i="25"/>
  <c r="K104" i="25"/>
  <c r="J104" i="25"/>
  <c r="I104" i="25"/>
  <c r="H104" i="25"/>
  <c r="G104" i="25"/>
  <c r="F104" i="25"/>
  <c r="E104" i="25"/>
  <c r="D104" i="25"/>
  <c r="C104" i="25"/>
  <c r="B104" i="25"/>
  <c r="N103" i="25"/>
  <c r="M103" i="25"/>
  <c r="L103" i="25"/>
  <c r="K103" i="25"/>
  <c r="J103" i="25"/>
  <c r="I103" i="25"/>
  <c r="H103" i="25"/>
  <c r="G103" i="25"/>
  <c r="F103" i="25"/>
  <c r="E103" i="25"/>
  <c r="D103" i="25"/>
  <c r="C103" i="25"/>
  <c r="B103" i="25"/>
  <c r="N102" i="25"/>
  <c r="M102" i="25"/>
  <c r="L102" i="25"/>
  <c r="K102" i="25"/>
  <c r="J102" i="25"/>
  <c r="I102" i="25"/>
  <c r="H102" i="25"/>
  <c r="G102" i="25"/>
  <c r="F102" i="25"/>
  <c r="E102" i="25"/>
  <c r="D102" i="25"/>
  <c r="C102" i="25"/>
  <c r="B102" i="25"/>
  <c r="N101" i="25"/>
  <c r="M101" i="25"/>
  <c r="L101" i="25"/>
  <c r="K101" i="25"/>
  <c r="J101" i="25"/>
  <c r="I101" i="25"/>
  <c r="H101" i="25"/>
  <c r="G101" i="25"/>
  <c r="F101" i="25"/>
  <c r="E101" i="25"/>
  <c r="D101" i="25"/>
  <c r="C101" i="25"/>
  <c r="B101" i="25"/>
  <c r="N100" i="25"/>
  <c r="M100" i="25"/>
  <c r="L100" i="25"/>
  <c r="K100" i="25"/>
  <c r="J100" i="25"/>
  <c r="I100" i="25"/>
  <c r="H100" i="25"/>
  <c r="G100" i="25"/>
  <c r="F100" i="25"/>
  <c r="E100" i="25"/>
  <c r="D100" i="25"/>
  <c r="C100" i="25"/>
  <c r="B100" i="25"/>
  <c r="N99" i="25"/>
  <c r="M99" i="25"/>
  <c r="L99" i="25"/>
  <c r="K99" i="25"/>
  <c r="J99" i="25"/>
  <c r="I99" i="25"/>
  <c r="H99" i="25"/>
  <c r="G99" i="25"/>
  <c r="F99" i="25"/>
  <c r="E99" i="25"/>
  <c r="D99" i="25"/>
  <c r="C99" i="25"/>
  <c r="B99" i="25"/>
  <c r="N98" i="25"/>
  <c r="M98" i="25"/>
  <c r="L98" i="25"/>
  <c r="K98" i="25"/>
  <c r="J98" i="25"/>
  <c r="I98" i="25"/>
  <c r="H98" i="25"/>
  <c r="G98" i="25"/>
  <c r="F98" i="25"/>
  <c r="E98" i="25"/>
  <c r="D98" i="25"/>
  <c r="C98" i="25"/>
  <c r="B98" i="25"/>
  <c r="N97" i="25"/>
  <c r="M97" i="25"/>
  <c r="L97" i="25"/>
  <c r="K97" i="25"/>
  <c r="J97" i="25"/>
  <c r="I97" i="25"/>
  <c r="H97" i="25"/>
  <c r="G97" i="25"/>
  <c r="F97" i="25"/>
  <c r="E97" i="25"/>
  <c r="D97" i="25"/>
  <c r="C97" i="25"/>
  <c r="B97" i="25"/>
  <c r="N96" i="25"/>
  <c r="M96" i="25"/>
  <c r="L96" i="25"/>
  <c r="K96" i="25"/>
  <c r="J96" i="25"/>
  <c r="I96" i="25"/>
  <c r="H96" i="25"/>
  <c r="G96" i="25"/>
  <c r="F96" i="25"/>
  <c r="E96" i="25"/>
  <c r="D96" i="25"/>
  <c r="C96" i="25"/>
  <c r="B96" i="25"/>
  <c r="N95" i="25"/>
  <c r="M95" i="25"/>
  <c r="L95" i="25"/>
  <c r="K95" i="25"/>
  <c r="J95" i="25"/>
  <c r="I95" i="25"/>
  <c r="H95" i="25"/>
  <c r="G95" i="25"/>
  <c r="F95" i="25"/>
  <c r="E95" i="25"/>
  <c r="D95" i="25"/>
  <c r="C95" i="25"/>
  <c r="B95" i="25"/>
  <c r="N94" i="25"/>
  <c r="M94" i="25"/>
  <c r="L94" i="25"/>
  <c r="K94" i="25"/>
  <c r="J94" i="25"/>
  <c r="I94" i="25"/>
  <c r="H94" i="25"/>
  <c r="G94" i="25"/>
  <c r="F94" i="25"/>
  <c r="E94" i="25"/>
  <c r="D94" i="25"/>
  <c r="C94" i="25"/>
  <c r="B94" i="25"/>
  <c r="N93" i="25"/>
  <c r="M93" i="25"/>
  <c r="L93" i="25"/>
  <c r="K93" i="25"/>
  <c r="J93" i="25"/>
  <c r="I93" i="25"/>
  <c r="H93" i="25"/>
  <c r="G93" i="25"/>
  <c r="F93" i="25"/>
  <c r="E93" i="25"/>
  <c r="D93" i="25"/>
  <c r="C93" i="25"/>
  <c r="B93" i="25"/>
  <c r="N92" i="25"/>
  <c r="M92" i="25"/>
  <c r="L92" i="25"/>
  <c r="K92" i="25"/>
  <c r="J92" i="25"/>
  <c r="I92" i="25"/>
  <c r="H92" i="25"/>
  <c r="G92" i="25"/>
  <c r="F92" i="25"/>
  <c r="E92" i="25"/>
  <c r="D92" i="25"/>
  <c r="C92" i="25"/>
  <c r="B92" i="25"/>
  <c r="N91" i="25"/>
  <c r="M91" i="25"/>
  <c r="L91" i="25"/>
  <c r="K91" i="25"/>
  <c r="J91" i="25"/>
  <c r="I91" i="25"/>
  <c r="H91" i="25"/>
  <c r="G91" i="25"/>
  <c r="F91" i="25"/>
  <c r="E91" i="25"/>
  <c r="D91" i="25"/>
  <c r="C91" i="25"/>
  <c r="B91" i="25"/>
  <c r="N90" i="25"/>
  <c r="M90" i="25"/>
  <c r="L90" i="25"/>
  <c r="K90" i="25"/>
  <c r="J90" i="25"/>
  <c r="I90" i="25"/>
  <c r="H90" i="25"/>
  <c r="G90" i="25"/>
  <c r="F90" i="25"/>
  <c r="E90" i="25"/>
  <c r="D90" i="25"/>
  <c r="C90" i="25"/>
  <c r="B90" i="25"/>
  <c r="N89" i="25"/>
  <c r="M89" i="25"/>
  <c r="L89" i="25"/>
  <c r="K89" i="25"/>
  <c r="J89" i="25"/>
  <c r="I89" i="25"/>
  <c r="H89" i="25"/>
  <c r="G89" i="25"/>
  <c r="F89" i="25"/>
  <c r="E89" i="25"/>
  <c r="D89" i="25"/>
  <c r="C89" i="25"/>
  <c r="B89" i="25"/>
  <c r="N88" i="25"/>
  <c r="M88" i="25"/>
  <c r="L88" i="25"/>
  <c r="K88" i="25"/>
  <c r="J88" i="25"/>
  <c r="I88" i="25"/>
  <c r="H88" i="25"/>
  <c r="G88" i="25"/>
  <c r="F88" i="25"/>
  <c r="E88" i="25"/>
  <c r="D88" i="25"/>
  <c r="C88" i="25"/>
  <c r="B88" i="25"/>
  <c r="N87" i="25"/>
  <c r="M87" i="25"/>
  <c r="L87" i="25"/>
  <c r="K87" i="25"/>
  <c r="J87" i="25"/>
  <c r="I87" i="25"/>
  <c r="H87" i="25"/>
  <c r="G87" i="25"/>
  <c r="F87" i="25"/>
  <c r="E87" i="25"/>
  <c r="D87" i="25"/>
  <c r="C87" i="25"/>
  <c r="B87" i="25"/>
  <c r="N86" i="25"/>
  <c r="M86" i="25"/>
  <c r="L86" i="25"/>
  <c r="K86" i="25"/>
  <c r="J86" i="25"/>
  <c r="I86" i="25"/>
  <c r="H86" i="25"/>
  <c r="G86" i="25"/>
  <c r="F86" i="25"/>
  <c r="E86" i="25"/>
  <c r="D86" i="25"/>
  <c r="C86" i="25"/>
  <c r="B86" i="25"/>
  <c r="N85" i="25"/>
  <c r="M85" i="25"/>
  <c r="L85" i="25"/>
  <c r="K85" i="25"/>
  <c r="J85" i="25"/>
  <c r="I85" i="25"/>
  <c r="H85" i="25"/>
  <c r="G85" i="25"/>
  <c r="F85" i="25"/>
  <c r="E85" i="25"/>
  <c r="D85" i="25"/>
  <c r="C85" i="25"/>
  <c r="B85" i="25"/>
  <c r="N84" i="25"/>
  <c r="M84" i="25"/>
  <c r="L84" i="25"/>
  <c r="K84" i="25"/>
  <c r="J84" i="25"/>
  <c r="I84" i="25"/>
  <c r="H84" i="25"/>
  <c r="G84" i="25"/>
  <c r="F84" i="25"/>
  <c r="E84" i="25"/>
  <c r="D84" i="25"/>
  <c r="C84" i="25"/>
  <c r="B84" i="25"/>
  <c r="N83" i="25"/>
  <c r="M83" i="25"/>
  <c r="L83" i="25"/>
  <c r="K83" i="25"/>
  <c r="J83" i="25"/>
  <c r="I83" i="25"/>
  <c r="H83" i="25"/>
  <c r="G83" i="25"/>
  <c r="F83" i="25"/>
  <c r="E83" i="25"/>
  <c r="D83" i="25"/>
  <c r="C83" i="25"/>
  <c r="B83" i="25"/>
  <c r="N82" i="25"/>
  <c r="M82" i="25"/>
  <c r="L82" i="25"/>
  <c r="K82" i="25"/>
  <c r="J82" i="25"/>
  <c r="I82" i="25"/>
  <c r="H82" i="25"/>
  <c r="G82" i="25"/>
  <c r="F82" i="25"/>
  <c r="E82" i="25"/>
  <c r="D82" i="25"/>
  <c r="C82" i="25"/>
  <c r="B82" i="25"/>
  <c r="N81" i="25"/>
  <c r="M81" i="25"/>
  <c r="L81" i="25"/>
  <c r="K81" i="25"/>
  <c r="J81" i="25"/>
  <c r="I81" i="25"/>
  <c r="H81" i="25"/>
  <c r="G81" i="25"/>
  <c r="F81" i="25"/>
  <c r="E81" i="25"/>
  <c r="D81" i="25"/>
  <c r="C81" i="25"/>
  <c r="B81" i="25"/>
  <c r="N80" i="25"/>
  <c r="M80" i="25"/>
  <c r="L80" i="25"/>
  <c r="K80" i="25"/>
  <c r="J80" i="25"/>
  <c r="I80" i="25"/>
  <c r="H80" i="25"/>
  <c r="G80" i="25"/>
  <c r="F80" i="25"/>
  <c r="E80" i="25"/>
  <c r="D80" i="25"/>
  <c r="C80" i="25"/>
  <c r="B80" i="25"/>
  <c r="N79" i="25"/>
  <c r="M79" i="25"/>
  <c r="L79" i="25"/>
  <c r="K79" i="25"/>
  <c r="J79" i="25"/>
  <c r="I79" i="25"/>
  <c r="H79" i="25"/>
  <c r="G79" i="25"/>
  <c r="F79" i="25"/>
  <c r="E79" i="25"/>
  <c r="D79" i="25"/>
  <c r="C79" i="25"/>
  <c r="B79" i="25"/>
  <c r="N78" i="25"/>
  <c r="M78" i="25"/>
  <c r="L78" i="25"/>
  <c r="K78" i="25"/>
  <c r="J78" i="25"/>
  <c r="I78" i="25"/>
  <c r="H78" i="25"/>
  <c r="G78" i="25"/>
  <c r="F78" i="25"/>
  <c r="E78" i="25"/>
  <c r="D78" i="25"/>
  <c r="C78" i="25"/>
  <c r="B78" i="25"/>
  <c r="N77" i="25"/>
  <c r="M77" i="25"/>
  <c r="L77" i="25"/>
  <c r="K77" i="25"/>
  <c r="J77" i="25"/>
  <c r="I77" i="25"/>
  <c r="H77" i="25"/>
  <c r="G77" i="25"/>
  <c r="F77" i="25"/>
  <c r="E77" i="25"/>
  <c r="D77" i="25"/>
  <c r="C77" i="25"/>
  <c r="B77" i="25"/>
  <c r="N76" i="25"/>
  <c r="M76" i="25"/>
  <c r="L76" i="25"/>
  <c r="K76" i="25"/>
  <c r="J76" i="25"/>
  <c r="I76" i="25"/>
  <c r="H76" i="25"/>
  <c r="G76" i="25"/>
  <c r="F76" i="25"/>
  <c r="E76" i="25"/>
  <c r="D76" i="25"/>
  <c r="C76" i="25"/>
  <c r="B76" i="25"/>
  <c r="N75" i="25"/>
  <c r="M75" i="25"/>
  <c r="L75" i="25"/>
  <c r="K75" i="25"/>
  <c r="J75" i="25"/>
  <c r="I75" i="25"/>
  <c r="H75" i="25"/>
  <c r="G75" i="25"/>
  <c r="F75" i="25"/>
  <c r="E75" i="25"/>
  <c r="D75" i="25"/>
  <c r="C75" i="25"/>
  <c r="B75" i="25"/>
  <c r="N74" i="25"/>
  <c r="M74" i="25"/>
  <c r="L74" i="25"/>
  <c r="K74" i="25"/>
  <c r="J74" i="25"/>
  <c r="I74" i="25"/>
  <c r="H74" i="25"/>
  <c r="G74" i="25"/>
  <c r="F74" i="25"/>
  <c r="E74" i="25"/>
  <c r="D74" i="25"/>
  <c r="C74" i="25"/>
  <c r="B74" i="25"/>
  <c r="N73" i="25"/>
  <c r="M73" i="25"/>
  <c r="L73" i="25"/>
  <c r="K73" i="25"/>
  <c r="J73" i="25"/>
  <c r="I73" i="25"/>
  <c r="H73" i="25"/>
  <c r="G73" i="25"/>
  <c r="F73" i="25"/>
  <c r="E73" i="25"/>
  <c r="D73" i="25"/>
  <c r="C73" i="25"/>
  <c r="B73" i="25"/>
  <c r="N72" i="25"/>
  <c r="M72" i="25"/>
  <c r="L72" i="25"/>
  <c r="K72" i="25"/>
  <c r="J72" i="25"/>
  <c r="I72" i="25"/>
  <c r="H72" i="25"/>
  <c r="G72" i="25"/>
  <c r="F72" i="25"/>
  <c r="E72" i="25"/>
  <c r="D72" i="25"/>
  <c r="C72" i="25"/>
  <c r="B72" i="25"/>
  <c r="N71" i="25"/>
  <c r="M71" i="25"/>
  <c r="L71" i="25"/>
  <c r="K71" i="25"/>
  <c r="J71" i="25"/>
  <c r="I71" i="25"/>
  <c r="H71" i="25"/>
  <c r="G71" i="25"/>
  <c r="F71" i="25"/>
  <c r="E71" i="25"/>
  <c r="D71" i="25"/>
  <c r="C71" i="25"/>
  <c r="B71" i="25"/>
  <c r="N70" i="25"/>
  <c r="M70" i="25"/>
  <c r="L70" i="25"/>
  <c r="K70" i="25"/>
  <c r="J70" i="25"/>
  <c r="I70" i="25"/>
  <c r="H70" i="25"/>
  <c r="G70" i="25"/>
  <c r="F70" i="25"/>
  <c r="E70" i="25"/>
  <c r="D70" i="25"/>
  <c r="C70" i="25"/>
  <c r="B70" i="25"/>
  <c r="N69" i="25"/>
  <c r="M69" i="25"/>
  <c r="L69" i="25"/>
  <c r="K69" i="25"/>
  <c r="J69" i="25"/>
  <c r="I69" i="25"/>
  <c r="H69" i="25"/>
  <c r="G69" i="25"/>
  <c r="F69" i="25"/>
  <c r="E69" i="25"/>
  <c r="D69" i="25"/>
  <c r="C69" i="25"/>
  <c r="B69" i="25"/>
  <c r="N68" i="25"/>
  <c r="M68" i="25"/>
  <c r="L68" i="25"/>
  <c r="K68" i="25"/>
  <c r="J68" i="25"/>
  <c r="I68" i="25"/>
  <c r="H68" i="25"/>
  <c r="G68" i="25"/>
  <c r="F68" i="25"/>
  <c r="E68" i="25"/>
  <c r="D68" i="25"/>
  <c r="C68" i="25"/>
  <c r="B68" i="25"/>
  <c r="N67" i="25"/>
  <c r="M67" i="25"/>
  <c r="L67" i="25"/>
  <c r="K67" i="25"/>
  <c r="J67" i="25"/>
  <c r="I67" i="25"/>
  <c r="H67" i="25"/>
  <c r="G67" i="25"/>
  <c r="F67" i="25"/>
  <c r="E67" i="25"/>
  <c r="D67" i="25"/>
  <c r="C67" i="25"/>
  <c r="B67" i="25"/>
  <c r="N66" i="25"/>
  <c r="M66" i="25"/>
  <c r="L66" i="25"/>
  <c r="K66" i="25"/>
  <c r="J66" i="25"/>
  <c r="I66" i="25"/>
  <c r="H66" i="25"/>
  <c r="G66" i="25"/>
  <c r="F66" i="25"/>
  <c r="E66" i="25"/>
  <c r="D66" i="25"/>
  <c r="C66" i="25"/>
  <c r="B66" i="25"/>
  <c r="N65" i="25"/>
  <c r="M65" i="25"/>
  <c r="L65" i="25"/>
  <c r="K65" i="25"/>
  <c r="J65" i="25"/>
  <c r="I65" i="25"/>
  <c r="H65" i="25"/>
  <c r="G65" i="25"/>
  <c r="F65" i="25"/>
  <c r="E65" i="25"/>
  <c r="D65" i="25"/>
  <c r="C65" i="25"/>
  <c r="B65" i="25"/>
  <c r="N64" i="25"/>
  <c r="M64" i="25"/>
  <c r="L64" i="25"/>
  <c r="K64" i="25"/>
  <c r="J64" i="25"/>
  <c r="I64" i="25"/>
  <c r="H64" i="25"/>
  <c r="G64" i="25"/>
  <c r="F64" i="25"/>
  <c r="E64" i="25"/>
  <c r="D64" i="25"/>
  <c r="C64" i="25"/>
  <c r="B64" i="25"/>
  <c r="N63" i="25"/>
  <c r="M63" i="25"/>
  <c r="L63" i="25"/>
  <c r="K63" i="25"/>
  <c r="J63" i="25"/>
  <c r="I63" i="25"/>
  <c r="H63" i="25"/>
  <c r="G63" i="25"/>
  <c r="F63" i="25"/>
  <c r="E63" i="25"/>
  <c r="D63" i="25"/>
  <c r="C63" i="25"/>
  <c r="B63" i="25"/>
  <c r="N62" i="25"/>
  <c r="M62" i="25"/>
  <c r="L62" i="25"/>
  <c r="K62" i="25"/>
  <c r="J62" i="25"/>
  <c r="I62" i="25"/>
  <c r="H62" i="25"/>
  <c r="G62" i="25"/>
  <c r="F62" i="25"/>
  <c r="E62" i="25"/>
  <c r="D62" i="25"/>
  <c r="C62" i="25"/>
  <c r="B62" i="25"/>
  <c r="N61" i="25"/>
  <c r="M61" i="25"/>
  <c r="L61" i="25"/>
  <c r="K61" i="25"/>
  <c r="J61" i="25"/>
  <c r="I61" i="25"/>
  <c r="H61" i="25"/>
  <c r="G61" i="25"/>
  <c r="F61" i="25"/>
  <c r="E61" i="25"/>
  <c r="D61" i="25"/>
  <c r="C61" i="25"/>
  <c r="B61" i="25"/>
  <c r="N60" i="25"/>
  <c r="M60" i="25"/>
  <c r="L60" i="25"/>
  <c r="K60" i="25"/>
  <c r="J60" i="25"/>
  <c r="I60" i="25"/>
  <c r="H60" i="25"/>
  <c r="G60" i="25"/>
  <c r="F60" i="25"/>
  <c r="E60" i="25"/>
  <c r="D60" i="25"/>
  <c r="C60" i="25"/>
  <c r="B60" i="25"/>
  <c r="N59" i="25"/>
  <c r="M59" i="25"/>
  <c r="L59" i="25"/>
  <c r="K59" i="25"/>
  <c r="J59" i="25"/>
  <c r="I59" i="25"/>
  <c r="H59" i="25"/>
  <c r="G59" i="25"/>
  <c r="F59" i="25"/>
  <c r="E59" i="25"/>
  <c r="D59" i="25"/>
  <c r="C59" i="25"/>
  <c r="B59" i="25"/>
  <c r="N58" i="25"/>
  <c r="M58" i="25"/>
  <c r="L58" i="25"/>
  <c r="K58" i="25"/>
  <c r="J58" i="25"/>
  <c r="I58" i="25"/>
  <c r="H58" i="25"/>
  <c r="G58" i="25"/>
  <c r="F58" i="25"/>
  <c r="E58" i="25"/>
  <c r="D58" i="25"/>
  <c r="C58" i="25"/>
  <c r="B58" i="25"/>
  <c r="N57" i="25"/>
  <c r="M57" i="25"/>
  <c r="L57" i="25"/>
  <c r="K57" i="25"/>
  <c r="J57" i="25"/>
  <c r="I57" i="25"/>
  <c r="H57" i="25"/>
  <c r="G57" i="25"/>
  <c r="F57" i="25"/>
  <c r="E57" i="25"/>
  <c r="D57" i="25"/>
  <c r="C57" i="25"/>
  <c r="B57" i="25"/>
  <c r="N56" i="25"/>
  <c r="M56" i="25"/>
  <c r="L56" i="25"/>
  <c r="K56" i="25"/>
  <c r="J56" i="25"/>
  <c r="I56" i="25"/>
  <c r="H56" i="25"/>
  <c r="G56" i="25"/>
  <c r="F56" i="25"/>
  <c r="E56" i="25"/>
  <c r="D56" i="25"/>
  <c r="C56" i="25"/>
  <c r="B56" i="25"/>
  <c r="N55" i="25"/>
  <c r="M55" i="25"/>
  <c r="L55" i="25"/>
  <c r="K55" i="25"/>
  <c r="J55" i="25"/>
  <c r="I55" i="25"/>
  <c r="H55" i="25"/>
  <c r="G55" i="25"/>
  <c r="F55" i="25"/>
  <c r="E55" i="25"/>
  <c r="D55" i="25"/>
  <c r="C55" i="25"/>
  <c r="B55" i="25"/>
  <c r="N54" i="25"/>
  <c r="M54" i="25"/>
  <c r="L54" i="25"/>
  <c r="K54" i="25"/>
  <c r="J54" i="25"/>
  <c r="I54" i="25"/>
  <c r="H54" i="25"/>
  <c r="G54" i="25"/>
  <c r="F54" i="25"/>
  <c r="E54" i="25"/>
  <c r="D54" i="25"/>
  <c r="C54" i="25"/>
  <c r="B54" i="25"/>
  <c r="N53" i="25"/>
  <c r="M53" i="25"/>
  <c r="L53" i="25"/>
  <c r="K53" i="25"/>
  <c r="J53" i="25"/>
  <c r="I53" i="25"/>
  <c r="H53" i="25"/>
  <c r="G53" i="25"/>
  <c r="F53" i="25"/>
  <c r="E53" i="25"/>
  <c r="D53" i="25"/>
  <c r="C53" i="25"/>
  <c r="B53" i="25"/>
  <c r="N52" i="25"/>
  <c r="M52" i="25"/>
  <c r="L52" i="25"/>
  <c r="K52" i="25"/>
  <c r="J52" i="25"/>
  <c r="I52" i="25"/>
  <c r="H52" i="25"/>
  <c r="G52" i="25"/>
  <c r="F52" i="25"/>
  <c r="E52" i="25"/>
  <c r="D52" i="25"/>
  <c r="C52" i="25"/>
  <c r="B52" i="25"/>
  <c r="N51" i="25"/>
  <c r="M51" i="25"/>
  <c r="L51" i="25"/>
  <c r="K51" i="25"/>
  <c r="J51" i="25"/>
  <c r="I51" i="25"/>
  <c r="H51" i="25"/>
  <c r="G51" i="25"/>
  <c r="F51" i="25"/>
  <c r="E51" i="25"/>
  <c r="D51" i="25"/>
  <c r="C51" i="25"/>
  <c r="B51" i="25"/>
  <c r="N50" i="25"/>
  <c r="M50" i="25"/>
  <c r="L50" i="25"/>
  <c r="K50" i="25"/>
  <c r="J50" i="25"/>
  <c r="I50" i="25"/>
  <c r="H50" i="25"/>
  <c r="G50" i="25"/>
  <c r="F50" i="25"/>
  <c r="E50" i="25"/>
  <c r="D50" i="25"/>
  <c r="C50" i="25"/>
  <c r="B50" i="25"/>
  <c r="N49" i="25"/>
  <c r="M49" i="25"/>
  <c r="L49" i="25"/>
  <c r="K49" i="25"/>
  <c r="J49" i="25"/>
  <c r="I49" i="25"/>
  <c r="H49" i="25"/>
  <c r="G49" i="25"/>
  <c r="F49" i="25"/>
  <c r="E49" i="25"/>
  <c r="D49" i="25"/>
  <c r="C49" i="25"/>
  <c r="B49" i="25"/>
  <c r="N48" i="25"/>
  <c r="M48" i="25"/>
  <c r="L48" i="25"/>
  <c r="K48" i="25"/>
  <c r="J48" i="25"/>
  <c r="I48" i="25"/>
  <c r="H48" i="25"/>
  <c r="G48" i="25"/>
  <c r="F48" i="25"/>
  <c r="E48" i="25"/>
  <c r="D48" i="25"/>
  <c r="C48" i="25"/>
  <c r="B48" i="25"/>
  <c r="N47" i="25"/>
  <c r="M47" i="25"/>
  <c r="L47" i="25"/>
  <c r="K47" i="25"/>
  <c r="J47" i="25"/>
  <c r="I47" i="25"/>
  <c r="H47" i="25"/>
  <c r="G47" i="25"/>
  <c r="F47" i="25"/>
  <c r="E47" i="25"/>
  <c r="D47" i="25"/>
  <c r="C47" i="25"/>
  <c r="B47" i="25"/>
  <c r="N46" i="25"/>
  <c r="M46" i="25"/>
  <c r="L46" i="25"/>
  <c r="K46" i="25"/>
  <c r="J46" i="25"/>
  <c r="I46" i="25"/>
  <c r="H46" i="25"/>
  <c r="G46" i="25"/>
  <c r="F46" i="25"/>
  <c r="E46" i="25"/>
  <c r="D46" i="25"/>
  <c r="C46" i="25"/>
  <c r="B46" i="25"/>
  <c r="N45" i="25"/>
  <c r="M45" i="25"/>
  <c r="L45" i="25"/>
  <c r="K45" i="25"/>
  <c r="J45" i="25"/>
  <c r="I45" i="25"/>
  <c r="H45" i="25"/>
  <c r="G45" i="25"/>
  <c r="F45" i="25"/>
  <c r="E45" i="25"/>
  <c r="D45" i="25"/>
  <c r="C45" i="25"/>
  <c r="B45" i="25"/>
  <c r="N44" i="25"/>
  <c r="M44" i="25"/>
  <c r="L44" i="25"/>
  <c r="K44" i="25"/>
  <c r="J44" i="25"/>
  <c r="I44" i="25"/>
  <c r="H44" i="25"/>
  <c r="G44" i="25"/>
  <c r="F44" i="25"/>
  <c r="E44" i="25"/>
  <c r="D44" i="25"/>
  <c r="C44" i="25"/>
  <c r="B44" i="25"/>
  <c r="N43" i="25"/>
  <c r="M43" i="25"/>
  <c r="L43" i="25"/>
  <c r="K43" i="25"/>
  <c r="J43" i="25"/>
  <c r="I43" i="25"/>
  <c r="H43" i="25"/>
  <c r="G43" i="25"/>
  <c r="F43" i="25"/>
  <c r="E43" i="25"/>
  <c r="D43" i="25"/>
  <c r="C43" i="25"/>
  <c r="B43" i="25"/>
  <c r="N42" i="25"/>
  <c r="M42" i="25"/>
  <c r="L42" i="25"/>
  <c r="K42" i="25"/>
  <c r="J42" i="25"/>
  <c r="I42" i="25"/>
  <c r="H42" i="25"/>
  <c r="G42" i="25"/>
  <c r="F42" i="25"/>
  <c r="E42" i="25"/>
  <c r="D42" i="25"/>
  <c r="C42" i="25"/>
  <c r="B42" i="25"/>
  <c r="N41" i="25"/>
  <c r="M41" i="25"/>
  <c r="L41" i="25"/>
  <c r="K41" i="25"/>
  <c r="J41" i="25"/>
  <c r="I41" i="25"/>
  <c r="H41" i="25"/>
  <c r="G41" i="25"/>
  <c r="F41" i="25"/>
  <c r="E41" i="25"/>
  <c r="D41" i="25"/>
  <c r="C41" i="25"/>
  <c r="B41" i="25"/>
  <c r="N40" i="25"/>
  <c r="M40" i="25"/>
  <c r="L40" i="25"/>
  <c r="K40" i="25"/>
  <c r="J40" i="25"/>
  <c r="I40" i="25"/>
  <c r="H40" i="25"/>
  <c r="G40" i="25"/>
  <c r="F40" i="25"/>
  <c r="E40" i="25"/>
  <c r="D40" i="25"/>
  <c r="C40" i="25"/>
  <c r="B40" i="25"/>
  <c r="N39" i="25"/>
  <c r="M39" i="25"/>
  <c r="L39" i="25"/>
  <c r="K39" i="25"/>
  <c r="J39" i="25"/>
  <c r="I39" i="25"/>
  <c r="H39" i="25"/>
  <c r="G39" i="25"/>
  <c r="F39" i="25"/>
  <c r="E39" i="25"/>
  <c r="D39" i="25"/>
  <c r="C39" i="25"/>
  <c r="B39" i="25"/>
  <c r="N38" i="25"/>
  <c r="M38" i="25"/>
  <c r="L38" i="25"/>
  <c r="K38" i="25"/>
  <c r="J38" i="25"/>
  <c r="I38" i="25"/>
  <c r="H38" i="25"/>
  <c r="G38" i="25"/>
  <c r="F38" i="25"/>
  <c r="E38" i="25"/>
  <c r="D38" i="25"/>
  <c r="C38" i="25"/>
  <c r="B38" i="25"/>
  <c r="N37" i="25"/>
  <c r="M37" i="25"/>
  <c r="L37" i="25"/>
  <c r="K37" i="25"/>
  <c r="J37" i="25"/>
  <c r="I37" i="25"/>
  <c r="H37" i="25"/>
  <c r="G37" i="25"/>
  <c r="F37" i="25"/>
  <c r="E37" i="25"/>
  <c r="D37" i="25"/>
  <c r="C37" i="25"/>
  <c r="B37" i="25"/>
  <c r="N36" i="25"/>
  <c r="M36" i="25"/>
  <c r="L36" i="25"/>
  <c r="K36" i="25"/>
  <c r="J36" i="25"/>
  <c r="I36" i="25"/>
  <c r="H36" i="25"/>
  <c r="G36" i="25"/>
  <c r="F36" i="25"/>
  <c r="E36" i="25"/>
  <c r="D36" i="25"/>
  <c r="C36" i="25"/>
  <c r="B36" i="25"/>
  <c r="N35" i="25"/>
  <c r="M35" i="25"/>
  <c r="L35" i="25"/>
  <c r="K35" i="25"/>
  <c r="J35" i="25"/>
  <c r="I35" i="25"/>
  <c r="H35" i="25"/>
  <c r="G35" i="25"/>
  <c r="F35" i="25"/>
  <c r="E35" i="25"/>
  <c r="D35" i="25"/>
  <c r="C35" i="25"/>
  <c r="B35" i="25"/>
  <c r="N34" i="25"/>
  <c r="M34" i="25"/>
  <c r="L34" i="25"/>
  <c r="K34" i="25"/>
  <c r="J34" i="25"/>
  <c r="I34" i="25"/>
  <c r="H34" i="25"/>
  <c r="G34" i="25"/>
  <c r="F34" i="25"/>
  <c r="E34" i="25"/>
  <c r="D34" i="25"/>
  <c r="C34" i="25"/>
  <c r="B34" i="25"/>
  <c r="N33" i="25"/>
  <c r="M33" i="25"/>
  <c r="L33" i="25"/>
  <c r="K33" i="25"/>
  <c r="J33" i="25"/>
  <c r="I33" i="25"/>
  <c r="H33" i="25"/>
  <c r="G33" i="25"/>
  <c r="F33" i="25"/>
  <c r="E33" i="25"/>
  <c r="D33" i="25"/>
  <c r="C33" i="25"/>
  <c r="B33" i="25"/>
  <c r="N32" i="25"/>
  <c r="M32" i="25"/>
  <c r="L32" i="25"/>
  <c r="K32" i="25"/>
  <c r="J32" i="25"/>
  <c r="I32" i="25"/>
  <c r="H32" i="25"/>
  <c r="G32" i="25"/>
  <c r="F32" i="25"/>
  <c r="E32" i="25"/>
  <c r="D32" i="25"/>
  <c r="C32" i="25"/>
  <c r="B32" i="25"/>
  <c r="N31" i="25"/>
  <c r="M31" i="25"/>
  <c r="L31" i="25"/>
  <c r="K31" i="25"/>
  <c r="J31" i="25"/>
  <c r="I31" i="25"/>
  <c r="H31" i="25"/>
  <c r="G31" i="25"/>
  <c r="F31" i="25"/>
  <c r="E31" i="25"/>
  <c r="D31" i="25"/>
  <c r="C31" i="25"/>
  <c r="B31" i="25"/>
  <c r="N30" i="25"/>
  <c r="M30" i="25"/>
  <c r="L30" i="25"/>
  <c r="K30" i="25"/>
  <c r="J30" i="25"/>
  <c r="I30" i="25"/>
  <c r="H30" i="25"/>
  <c r="G30" i="25"/>
  <c r="F30" i="25"/>
  <c r="E30" i="25"/>
  <c r="D30" i="25"/>
  <c r="C30" i="25"/>
  <c r="B30" i="25"/>
  <c r="N29" i="25"/>
  <c r="M29" i="25"/>
  <c r="L29" i="25"/>
  <c r="K29" i="25"/>
  <c r="J29" i="25"/>
  <c r="I29" i="25"/>
  <c r="H29" i="25"/>
  <c r="G29" i="25"/>
  <c r="F29" i="25"/>
  <c r="E29" i="25"/>
  <c r="D29" i="25"/>
  <c r="C29" i="25"/>
  <c r="B29" i="25"/>
  <c r="N28" i="25"/>
  <c r="M28" i="25"/>
  <c r="L28" i="25"/>
  <c r="K28" i="25"/>
  <c r="J28" i="25"/>
  <c r="I28" i="25"/>
  <c r="H28" i="25"/>
  <c r="G28" i="25"/>
  <c r="F28" i="25"/>
  <c r="E28" i="25"/>
  <c r="D28" i="25"/>
  <c r="C28" i="25"/>
  <c r="B28" i="25"/>
  <c r="N27" i="25"/>
  <c r="M27" i="25"/>
  <c r="L27" i="25"/>
  <c r="K27" i="25"/>
  <c r="J27" i="25"/>
  <c r="I27" i="25"/>
  <c r="H27" i="25"/>
  <c r="G27" i="25"/>
  <c r="F27" i="25"/>
  <c r="E27" i="25"/>
  <c r="D27" i="25"/>
  <c r="C27" i="25"/>
  <c r="B27" i="25"/>
  <c r="N26" i="25"/>
  <c r="M26" i="25"/>
  <c r="L26" i="25"/>
  <c r="K26" i="25"/>
  <c r="J26" i="25"/>
  <c r="I26" i="25"/>
  <c r="H26" i="25"/>
  <c r="G26" i="25"/>
  <c r="F26" i="25"/>
  <c r="E26" i="25"/>
  <c r="D26" i="25"/>
  <c r="C26" i="25"/>
  <c r="B26" i="25"/>
  <c r="N25" i="25"/>
  <c r="M25" i="25"/>
  <c r="L25" i="25"/>
  <c r="K25" i="25"/>
  <c r="J25" i="25"/>
  <c r="I25" i="25"/>
  <c r="H25" i="25"/>
  <c r="G25" i="25"/>
  <c r="F25" i="25"/>
  <c r="E25" i="25"/>
  <c r="D25" i="25"/>
  <c r="C25" i="25"/>
  <c r="B25" i="25"/>
  <c r="N24" i="25"/>
  <c r="M24" i="25"/>
  <c r="L24" i="25"/>
  <c r="K24" i="25"/>
  <c r="J24" i="25"/>
  <c r="I24" i="25"/>
  <c r="H24" i="25"/>
  <c r="G24" i="25"/>
  <c r="F24" i="25"/>
  <c r="E24" i="25"/>
  <c r="D24" i="25"/>
  <c r="C24" i="25"/>
  <c r="B24" i="25"/>
  <c r="N23" i="25"/>
  <c r="M23" i="25"/>
  <c r="L23" i="25"/>
  <c r="K23" i="25"/>
  <c r="J23" i="25"/>
  <c r="I23" i="25"/>
  <c r="H23" i="25"/>
  <c r="G23" i="25"/>
  <c r="F23" i="25"/>
  <c r="E23" i="25"/>
  <c r="D23" i="25"/>
  <c r="C23" i="25"/>
  <c r="B23" i="25"/>
  <c r="N22" i="25"/>
  <c r="M22" i="25"/>
  <c r="L22" i="25"/>
  <c r="K22" i="25"/>
  <c r="J22" i="25"/>
  <c r="I22" i="25"/>
  <c r="H22" i="25"/>
  <c r="G22" i="25"/>
  <c r="F22" i="25"/>
  <c r="E22" i="25"/>
  <c r="D22" i="25"/>
  <c r="C22" i="25"/>
  <c r="B22" i="25"/>
  <c r="N21" i="25"/>
  <c r="M21" i="25"/>
  <c r="L21" i="25"/>
  <c r="K21" i="25"/>
  <c r="J21" i="25"/>
  <c r="I21" i="25"/>
  <c r="H21" i="25"/>
  <c r="G21" i="25"/>
  <c r="F21" i="25"/>
  <c r="E21" i="25"/>
  <c r="D21" i="25"/>
  <c r="C21" i="25"/>
  <c r="B21" i="25"/>
  <c r="N20" i="25"/>
  <c r="M20" i="25"/>
  <c r="L20" i="25"/>
  <c r="K20" i="25"/>
  <c r="J20" i="25"/>
  <c r="I20" i="25"/>
  <c r="H20" i="25"/>
  <c r="G20" i="25"/>
  <c r="F20" i="25"/>
  <c r="E20" i="25"/>
  <c r="D20" i="25"/>
  <c r="C20" i="25"/>
  <c r="B20" i="25"/>
  <c r="N19" i="25"/>
  <c r="M19" i="25"/>
  <c r="L19" i="25"/>
  <c r="K19" i="25"/>
  <c r="J19" i="25"/>
  <c r="I19" i="25"/>
  <c r="H19" i="25"/>
  <c r="G19" i="25"/>
  <c r="F19" i="25"/>
  <c r="E19" i="25"/>
  <c r="D19" i="25"/>
  <c r="C19" i="25"/>
  <c r="B19" i="25"/>
  <c r="N18" i="25"/>
  <c r="M18" i="25"/>
  <c r="L18" i="25"/>
  <c r="K18" i="25"/>
  <c r="J18" i="25"/>
  <c r="I18" i="25"/>
  <c r="H18" i="25"/>
  <c r="G18" i="25"/>
  <c r="F18" i="25"/>
  <c r="E18" i="25"/>
  <c r="D18" i="25"/>
  <c r="C18" i="25"/>
  <c r="B18" i="25"/>
  <c r="N17" i="25"/>
  <c r="M17" i="25"/>
  <c r="L17" i="25"/>
  <c r="K17" i="25"/>
  <c r="J17" i="25"/>
  <c r="I17" i="25"/>
  <c r="H17" i="25"/>
  <c r="G17" i="25"/>
  <c r="F17" i="25"/>
  <c r="E17" i="25"/>
  <c r="D17" i="25"/>
  <c r="C17" i="25"/>
  <c r="B17" i="25"/>
  <c r="N16" i="25"/>
  <c r="M16" i="25"/>
  <c r="L16" i="25"/>
  <c r="K16" i="25"/>
  <c r="J16" i="25"/>
  <c r="I16" i="25"/>
  <c r="H16" i="25"/>
  <c r="G16" i="25"/>
  <c r="F16" i="25"/>
  <c r="E16" i="25"/>
  <c r="D16" i="25"/>
  <c r="C16" i="25"/>
  <c r="B16" i="25"/>
  <c r="N15" i="25"/>
  <c r="M15" i="25"/>
  <c r="L15" i="25"/>
  <c r="K15" i="25"/>
  <c r="J15" i="25"/>
  <c r="I15" i="25"/>
  <c r="H15" i="25"/>
  <c r="G15" i="25"/>
  <c r="F15" i="25"/>
  <c r="E15" i="25"/>
  <c r="D15" i="25"/>
  <c r="C15" i="25"/>
  <c r="B15" i="25"/>
  <c r="N14" i="25"/>
  <c r="M14" i="25"/>
  <c r="L14" i="25"/>
  <c r="K14" i="25"/>
  <c r="J14" i="25"/>
  <c r="I14" i="25"/>
  <c r="H14" i="25"/>
  <c r="G14" i="25"/>
  <c r="F14" i="25"/>
  <c r="E14" i="25"/>
  <c r="D14" i="25"/>
  <c r="C14" i="25"/>
  <c r="B14" i="25"/>
  <c r="N13" i="25"/>
  <c r="M13" i="25"/>
  <c r="L13" i="25"/>
  <c r="K13" i="25"/>
  <c r="J13" i="25"/>
  <c r="I13" i="25"/>
  <c r="H13" i="25"/>
  <c r="G13" i="25"/>
  <c r="F13" i="25"/>
  <c r="E13" i="25"/>
  <c r="D13" i="25"/>
  <c r="C13" i="25"/>
  <c r="B13" i="25"/>
  <c r="N12" i="25"/>
  <c r="M12" i="25"/>
  <c r="L12" i="25"/>
  <c r="K12" i="25"/>
  <c r="J12" i="25"/>
  <c r="I12" i="25"/>
  <c r="H12" i="25"/>
  <c r="G12" i="25"/>
  <c r="F12" i="25"/>
  <c r="E12" i="25"/>
  <c r="D12" i="25"/>
  <c r="C12" i="25"/>
  <c r="B12" i="25"/>
  <c r="N11" i="25"/>
  <c r="M11" i="25"/>
  <c r="L11" i="25"/>
  <c r="K11" i="25"/>
  <c r="J11" i="25"/>
  <c r="I11" i="25"/>
  <c r="H11" i="25"/>
  <c r="G11" i="25"/>
  <c r="F11" i="25"/>
  <c r="E11" i="25"/>
  <c r="D11" i="25"/>
  <c r="C11" i="25"/>
  <c r="B11" i="25"/>
  <c r="N10" i="25"/>
  <c r="M10" i="25"/>
  <c r="L10" i="25"/>
  <c r="K10" i="25"/>
  <c r="J10" i="25"/>
  <c r="I10" i="25"/>
  <c r="H10" i="25"/>
  <c r="G10" i="25"/>
  <c r="F10" i="25"/>
  <c r="E10" i="25"/>
  <c r="D10" i="25"/>
  <c r="C10" i="25"/>
  <c r="B10" i="25"/>
  <c r="N9" i="25"/>
  <c r="M9" i="25"/>
  <c r="L9" i="25"/>
  <c r="K9" i="25"/>
  <c r="J9" i="25"/>
  <c r="I9" i="25"/>
  <c r="H9" i="25"/>
  <c r="G9" i="25"/>
  <c r="F9" i="25"/>
  <c r="E9" i="25"/>
  <c r="D9" i="25"/>
  <c r="C9" i="25"/>
  <c r="B9" i="25"/>
  <c r="N8" i="25"/>
  <c r="M8" i="25"/>
  <c r="L8" i="25"/>
  <c r="K8" i="25"/>
  <c r="J8" i="25"/>
  <c r="I8" i="25"/>
  <c r="H8" i="25"/>
  <c r="G8" i="25"/>
  <c r="F8" i="25"/>
  <c r="E8" i="25"/>
  <c r="D8" i="25"/>
  <c r="C8" i="25"/>
  <c r="B8" i="25"/>
  <c r="N7" i="25"/>
  <c r="M7" i="25"/>
  <c r="L7" i="25"/>
  <c r="K7" i="25"/>
  <c r="J7" i="25"/>
  <c r="I7" i="25"/>
  <c r="H7" i="25"/>
  <c r="G7" i="25"/>
  <c r="F7" i="25"/>
  <c r="E7" i="25"/>
  <c r="D7" i="25"/>
  <c r="C7" i="25"/>
  <c r="B7" i="25"/>
  <c r="N6" i="25"/>
  <c r="M6" i="25"/>
  <c r="L6" i="25"/>
  <c r="K6" i="25"/>
  <c r="J6" i="25"/>
  <c r="I6" i="25"/>
  <c r="H6" i="25"/>
  <c r="G6" i="25"/>
  <c r="F6" i="25"/>
  <c r="E6" i="25"/>
  <c r="D6" i="25"/>
  <c r="C6" i="25"/>
  <c r="B6" i="25"/>
  <c r="N5" i="25"/>
  <c r="M5" i="25"/>
  <c r="L5" i="25"/>
  <c r="K5" i="25"/>
  <c r="J5" i="25"/>
  <c r="I5" i="25"/>
  <c r="H5" i="25"/>
  <c r="G5" i="25"/>
  <c r="F5" i="25"/>
  <c r="E5" i="25"/>
  <c r="D5" i="25"/>
  <c r="C5" i="25"/>
  <c r="B5" i="25"/>
  <c r="N4" i="25"/>
  <c r="M4" i="25"/>
  <c r="L4" i="25"/>
  <c r="K4" i="25"/>
  <c r="J4" i="25"/>
  <c r="I4" i="25"/>
  <c r="H4" i="25"/>
  <c r="G4" i="25"/>
  <c r="F4" i="25"/>
  <c r="E4" i="25"/>
  <c r="D4" i="25"/>
  <c r="C4" i="25"/>
  <c r="B4" i="25"/>
  <c r="B5" i="24"/>
  <c r="C5" i="24"/>
  <c r="D5" i="24"/>
  <c r="E5" i="24"/>
  <c r="F5" i="24"/>
  <c r="G5" i="24"/>
  <c r="H5" i="24"/>
  <c r="I5" i="24"/>
  <c r="J5" i="24"/>
  <c r="K5" i="24"/>
  <c r="L5" i="24"/>
  <c r="M5" i="24"/>
  <c r="N5" i="24"/>
  <c r="B6" i="24"/>
  <c r="C6" i="24"/>
  <c r="D6" i="24"/>
  <c r="E6" i="24"/>
  <c r="F6" i="24"/>
  <c r="G6" i="24"/>
  <c r="H6" i="24"/>
  <c r="I6" i="24"/>
  <c r="J6" i="24"/>
  <c r="K6" i="24"/>
  <c r="L6" i="24"/>
  <c r="M6" i="24"/>
  <c r="N6" i="24"/>
  <c r="B7" i="24"/>
  <c r="C7" i="24"/>
  <c r="D7" i="24"/>
  <c r="E7" i="24"/>
  <c r="F7" i="24"/>
  <c r="G7" i="24"/>
  <c r="H7" i="24"/>
  <c r="I7" i="24"/>
  <c r="J7" i="24"/>
  <c r="K7" i="24"/>
  <c r="L7" i="24"/>
  <c r="M7" i="24"/>
  <c r="N7" i="24"/>
  <c r="B8" i="24"/>
  <c r="C8" i="24"/>
  <c r="D8" i="24"/>
  <c r="E8" i="24"/>
  <c r="F8" i="24"/>
  <c r="G8" i="24"/>
  <c r="H8" i="24"/>
  <c r="I8" i="24"/>
  <c r="J8" i="24"/>
  <c r="K8" i="24"/>
  <c r="L8" i="24"/>
  <c r="M8" i="24"/>
  <c r="N8" i="24"/>
  <c r="B9" i="24"/>
  <c r="C9" i="24"/>
  <c r="D9" i="24"/>
  <c r="E9" i="24"/>
  <c r="F9" i="24"/>
  <c r="G9" i="24"/>
  <c r="H9" i="24"/>
  <c r="I9" i="24"/>
  <c r="J9" i="24"/>
  <c r="K9" i="24"/>
  <c r="L9" i="24"/>
  <c r="M9" i="24"/>
  <c r="N9" i="24"/>
  <c r="B10" i="24"/>
  <c r="C10" i="24"/>
  <c r="D10" i="24"/>
  <c r="E10" i="24"/>
  <c r="F10" i="24"/>
  <c r="G10" i="24"/>
  <c r="H10" i="24"/>
  <c r="I10" i="24"/>
  <c r="J10" i="24"/>
  <c r="K10" i="24"/>
  <c r="L10" i="24"/>
  <c r="M10" i="24"/>
  <c r="N10" i="24"/>
  <c r="B11" i="24"/>
  <c r="C11" i="24"/>
  <c r="D11" i="24"/>
  <c r="E11" i="24"/>
  <c r="F11" i="24"/>
  <c r="G11" i="24"/>
  <c r="H11" i="24"/>
  <c r="I11" i="24"/>
  <c r="J11" i="24"/>
  <c r="K11" i="24"/>
  <c r="L11" i="24"/>
  <c r="M11" i="24"/>
  <c r="N11" i="24"/>
  <c r="B12" i="24"/>
  <c r="C12" i="24"/>
  <c r="D12" i="24"/>
  <c r="E12" i="24"/>
  <c r="F12" i="24"/>
  <c r="G12" i="24"/>
  <c r="H12" i="24"/>
  <c r="I12" i="24"/>
  <c r="J12" i="24"/>
  <c r="K12" i="24"/>
  <c r="L12" i="24"/>
  <c r="M12" i="24"/>
  <c r="N12" i="24"/>
  <c r="B13" i="24"/>
  <c r="C13" i="24"/>
  <c r="D13" i="24"/>
  <c r="E13" i="24"/>
  <c r="F13" i="24"/>
  <c r="G13" i="24"/>
  <c r="H13" i="24"/>
  <c r="I13" i="24"/>
  <c r="J13" i="24"/>
  <c r="K13" i="24"/>
  <c r="L13" i="24"/>
  <c r="M13" i="24"/>
  <c r="N13" i="24"/>
  <c r="B14" i="24"/>
  <c r="C14" i="24"/>
  <c r="D14" i="24"/>
  <c r="E14" i="24"/>
  <c r="F14" i="24"/>
  <c r="G14" i="24"/>
  <c r="H14" i="24"/>
  <c r="I14" i="24"/>
  <c r="J14" i="24"/>
  <c r="K14" i="24"/>
  <c r="L14" i="24"/>
  <c r="M14" i="24"/>
  <c r="N14" i="24"/>
  <c r="B15" i="24"/>
  <c r="C15" i="24"/>
  <c r="D15" i="24"/>
  <c r="E15" i="24"/>
  <c r="F15" i="24"/>
  <c r="G15" i="24"/>
  <c r="H15" i="24"/>
  <c r="I15" i="24"/>
  <c r="J15" i="24"/>
  <c r="K15" i="24"/>
  <c r="L15" i="24"/>
  <c r="M15" i="24"/>
  <c r="N15" i="24"/>
  <c r="B16" i="24"/>
  <c r="C16" i="24"/>
  <c r="D16" i="24"/>
  <c r="E16" i="24"/>
  <c r="F16" i="24"/>
  <c r="G16" i="24"/>
  <c r="H16" i="24"/>
  <c r="I16" i="24"/>
  <c r="J16" i="24"/>
  <c r="K16" i="24"/>
  <c r="L16" i="24"/>
  <c r="M16" i="24"/>
  <c r="N16" i="24"/>
  <c r="B17" i="24"/>
  <c r="C17" i="24"/>
  <c r="D17" i="24"/>
  <c r="E17" i="24"/>
  <c r="F17" i="24"/>
  <c r="G17" i="24"/>
  <c r="H17" i="24"/>
  <c r="I17" i="24"/>
  <c r="J17" i="24"/>
  <c r="K17" i="24"/>
  <c r="L17" i="24"/>
  <c r="M17" i="24"/>
  <c r="N17" i="24"/>
  <c r="B18" i="24"/>
  <c r="C18" i="24"/>
  <c r="D18" i="24"/>
  <c r="E18" i="24"/>
  <c r="F18" i="24"/>
  <c r="G18" i="24"/>
  <c r="H18" i="24"/>
  <c r="I18" i="24"/>
  <c r="J18" i="24"/>
  <c r="K18" i="24"/>
  <c r="L18" i="24"/>
  <c r="M18" i="24"/>
  <c r="N18" i="24"/>
  <c r="B19" i="24"/>
  <c r="C19" i="24"/>
  <c r="D19" i="24"/>
  <c r="E19" i="24"/>
  <c r="F19" i="24"/>
  <c r="G19" i="24"/>
  <c r="H19" i="24"/>
  <c r="I19" i="24"/>
  <c r="J19" i="24"/>
  <c r="K19" i="24"/>
  <c r="L19" i="24"/>
  <c r="M19" i="24"/>
  <c r="N19" i="24"/>
  <c r="B20" i="24"/>
  <c r="C20" i="24"/>
  <c r="D20" i="24"/>
  <c r="E20" i="24"/>
  <c r="F20" i="24"/>
  <c r="G20" i="24"/>
  <c r="H20" i="24"/>
  <c r="I20" i="24"/>
  <c r="J20" i="24"/>
  <c r="K20" i="24"/>
  <c r="L20" i="24"/>
  <c r="M20" i="24"/>
  <c r="N20" i="24"/>
  <c r="B21" i="24"/>
  <c r="C21" i="24"/>
  <c r="D21" i="24"/>
  <c r="E21" i="24"/>
  <c r="F21" i="24"/>
  <c r="G21" i="24"/>
  <c r="H21" i="24"/>
  <c r="I21" i="24"/>
  <c r="J21" i="24"/>
  <c r="K21" i="24"/>
  <c r="L21" i="24"/>
  <c r="M21" i="24"/>
  <c r="N21" i="24"/>
  <c r="B22" i="24"/>
  <c r="C22" i="24"/>
  <c r="D22" i="24"/>
  <c r="E22" i="24"/>
  <c r="F22" i="24"/>
  <c r="G22" i="24"/>
  <c r="H22" i="24"/>
  <c r="I22" i="24"/>
  <c r="J22" i="24"/>
  <c r="K22" i="24"/>
  <c r="L22" i="24"/>
  <c r="M22" i="24"/>
  <c r="N22" i="24"/>
  <c r="B23" i="24"/>
  <c r="C23" i="24"/>
  <c r="D23" i="24"/>
  <c r="E23" i="24"/>
  <c r="F23" i="24"/>
  <c r="G23" i="24"/>
  <c r="H23" i="24"/>
  <c r="I23" i="24"/>
  <c r="J23" i="24"/>
  <c r="K23" i="24"/>
  <c r="L23" i="24"/>
  <c r="M23" i="24"/>
  <c r="N23" i="24"/>
  <c r="B24" i="24"/>
  <c r="C24" i="24"/>
  <c r="D24" i="24"/>
  <c r="E24" i="24"/>
  <c r="F24" i="24"/>
  <c r="G24" i="24"/>
  <c r="H24" i="24"/>
  <c r="I24" i="24"/>
  <c r="J24" i="24"/>
  <c r="K24" i="24"/>
  <c r="L24" i="24"/>
  <c r="M24" i="24"/>
  <c r="N24" i="24"/>
  <c r="B25" i="24"/>
  <c r="C25" i="24"/>
  <c r="D25" i="24"/>
  <c r="E25" i="24"/>
  <c r="F25" i="24"/>
  <c r="G25" i="24"/>
  <c r="H25" i="24"/>
  <c r="I25" i="24"/>
  <c r="J25" i="24"/>
  <c r="K25" i="24"/>
  <c r="L25" i="24"/>
  <c r="M25" i="24"/>
  <c r="N25" i="24"/>
  <c r="B26" i="24"/>
  <c r="C26" i="24"/>
  <c r="D26" i="24"/>
  <c r="E26" i="24"/>
  <c r="F26" i="24"/>
  <c r="G26" i="24"/>
  <c r="H26" i="24"/>
  <c r="I26" i="24"/>
  <c r="J26" i="24"/>
  <c r="K26" i="24"/>
  <c r="L26" i="24"/>
  <c r="M26" i="24"/>
  <c r="N26" i="24"/>
  <c r="B27" i="24"/>
  <c r="C27" i="24"/>
  <c r="D27" i="24"/>
  <c r="E27" i="24"/>
  <c r="F27" i="24"/>
  <c r="G27" i="24"/>
  <c r="H27" i="24"/>
  <c r="I27" i="24"/>
  <c r="J27" i="24"/>
  <c r="K27" i="24"/>
  <c r="L27" i="24"/>
  <c r="M27" i="24"/>
  <c r="N27" i="24"/>
  <c r="B28" i="24"/>
  <c r="C28" i="24"/>
  <c r="D28" i="24"/>
  <c r="E28" i="24"/>
  <c r="F28" i="24"/>
  <c r="G28" i="24"/>
  <c r="H28" i="24"/>
  <c r="I28" i="24"/>
  <c r="J28" i="24"/>
  <c r="K28" i="24"/>
  <c r="L28" i="24"/>
  <c r="M28" i="24"/>
  <c r="N28" i="24"/>
  <c r="B29" i="24"/>
  <c r="C29" i="24"/>
  <c r="D29" i="24"/>
  <c r="E29" i="24"/>
  <c r="F29" i="24"/>
  <c r="G29" i="24"/>
  <c r="H29" i="24"/>
  <c r="I29" i="24"/>
  <c r="J29" i="24"/>
  <c r="K29" i="24"/>
  <c r="L29" i="24"/>
  <c r="M29" i="24"/>
  <c r="N29" i="24"/>
  <c r="B30" i="24"/>
  <c r="C30" i="24"/>
  <c r="D30" i="24"/>
  <c r="E30" i="24"/>
  <c r="F30" i="24"/>
  <c r="G30" i="24"/>
  <c r="H30" i="24"/>
  <c r="I30" i="24"/>
  <c r="J30" i="24"/>
  <c r="K30" i="24"/>
  <c r="L30" i="24"/>
  <c r="M30" i="24"/>
  <c r="N30" i="24"/>
  <c r="B31" i="24"/>
  <c r="C31" i="24"/>
  <c r="D31" i="24"/>
  <c r="E31" i="24"/>
  <c r="F31" i="24"/>
  <c r="G31" i="24"/>
  <c r="H31" i="24"/>
  <c r="I31" i="24"/>
  <c r="J31" i="24"/>
  <c r="K31" i="24"/>
  <c r="L31" i="24"/>
  <c r="M31" i="24"/>
  <c r="N31" i="24"/>
  <c r="B32" i="24"/>
  <c r="C32" i="24"/>
  <c r="D32" i="24"/>
  <c r="E32" i="24"/>
  <c r="F32" i="24"/>
  <c r="G32" i="24"/>
  <c r="H32" i="24"/>
  <c r="I32" i="24"/>
  <c r="J32" i="24"/>
  <c r="K32" i="24"/>
  <c r="L32" i="24"/>
  <c r="M32" i="24"/>
  <c r="N32" i="24"/>
  <c r="B33" i="24"/>
  <c r="C33" i="24"/>
  <c r="D33" i="24"/>
  <c r="E33" i="24"/>
  <c r="F33" i="24"/>
  <c r="G33" i="24"/>
  <c r="H33" i="24"/>
  <c r="I33" i="24"/>
  <c r="J33" i="24"/>
  <c r="K33" i="24"/>
  <c r="L33" i="24"/>
  <c r="M33" i="24"/>
  <c r="N33" i="24"/>
  <c r="B34" i="24"/>
  <c r="C34" i="24"/>
  <c r="D34" i="24"/>
  <c r="E34" i="24"/>
  <c r="F34" i="24"/>
  <c r="G34" i="24"/>
  <c r="H34" i="24"/>
  <c r="I34" i="24"/>
  <c r="J34" i="24"/>
  <c r="K34" i="24"/>
  <c r="L34" i="24"/>
  <c r="M34" i="24"/>
  <c r="N34" i="24"/>
  <c r="B35" i="24"/>
  <c r="C35" i="24"/>
  <c r="D35" i="24"/>
  <c r="E35" i="24"/>
  <c r="F35" i="24"/>
  <c r="G35" i="24"/>
  <c r="H35" i="24"/>
  <c r="I35" i="24"/>
  <c r="J35" i="24"/>
  <c r="K35" i="24"/>
  <c r="L35" i="24"/>
  <c r="M35" i="24"/>
  <c r="N35" i="24"/>
  <c r="B36" i="24"/>
  <c r="C36" i="24"/>
  <c r="D36" i="24"/>
  <c r="E36" i="24"/>
  <c r="F36" i="24"/>
  <c r="G36" i="24"/>
  <c r="H36" i="24"/>
  <c r="I36" i="24"/>
  <c r="J36" i="24"/>
  <c r="K36" i="24"/>
  <c r="L36" i="24"/>
  <c r="M36" i="24"/>
  <c r="N36" i="24"/>
  <c r="B37" i="24"/>
  <c r="C37" i="24"/>
  <c r="D37" i="24"/>
  <c r="E37" i="24"/>
  <c r="F37" i="24"/>
  <c r="G37" i="24"/>
  <c r="H37" i="24"/>
  <c r="I37" i="24"/>
  <c r="J37" i="24"/>
  <c r="K37" i="24"/>
  <c r="L37" i="24"/>
  <c r="M37" i="24"/>
  <c r="N37" i="24"/>
  <c r="B38" i="24"/>
  <c r="C38" i="24"/>
  <c r="D38" i="24"/>
  <c r="E38" i="24"/>
  <c r="F38" i="24"/>
  <c r="G38" i="24"/>
  <c r="H38" i="24"/>
  <c r="I38" i="24"/>
  <c r="J38" i="24"/>
  <c r="K38" i="24"/>
  <c r="L38" i="24"/>
  <c r="M38" i="24"/>
  <c r="N38" i="24"/>
  <c r="B39" i="24"/>
  <c r="C39" i="24"/>
  <c r="D39" i="24"/>
  <c r="E39" i="24"/>
  <c r="F39" i="24"/>
  <c r="G39" i="24"/>
  <c r="H39" i="24"/>
  <c r="I39" i="24"/>
  <c r="J39" i="24"/>
  <c r="K39" i="24"/>
  <c r="L39" i="24"/>
  <c r="M39" i="24"/>
  <c r="N39" i="24"/>
  <c r="B40" i="24"/>
  <c r="C40" i="24"/>
  <c r="D40" i="24"/>
  <c r="E40" i="24"/>
  <c r="F40" i="24"/>
  <c r="G40" i="24"/>
  <c r="H40" i="24"/>
  <c r="I40" i="24"/>
  <c r="J40" i="24"/>
  <c r="K40" i="24"/>
  <c r="L40" i="24"/>
  <c r="M40" i="24"/>
  <c r="N40" i="24"/>
  <c r="B41" i="24"/>
  <c r="C41" i="24"/>
  <c r="D41" i="24"/>
  <c r="E41" i="24"/>
  <c r="F41" i="24"/>
  <c r="G41" i="24"/>
  <c r="H41" i="24"/>
  <c r="I41" i="24"/>
  <c r="J41" i="24"/>
  <c r="K41" i="24"/>
  <c r="L41" i="24"/>
  <c r="M41" i="24"/>
  <c r="N41" i="24"/>
  <c r="B42" i="24"/>
  <c r="C42" i="24"/>
  <c r="D42" i="24"/>
  <c r="E42" i="24"/>
  <c r="F42" i="24"/>
  <c r="G42" i="24"/>
  <c r="H42" i="24"/>
  <c r="I42" i="24"/>
  <c r="J42" i="24"/>
  <c r="K42" i="24"/>
  <c r="L42" i="24"/>
  <c r="M42" i="24"/>
  <c r="N42" i="24"/>
  <c r="B43" i="24"/>
  <c r="C43" i="24"/>
  <c r="D43" i="24"/>
  <c r="E43" i="24"/>
  <c r="F43" i="24"/>
  <c r="G43" i="24"/>
  <c r="H43" i="24"/>
  <c r="I43" i="24"/>
  <c r="J43" i="24"/>
  <c r="K43" i="24"/>
  <c r="L43" i="24"/>
  <c r="M43" i="24"/>
  <c r="N43" i="24"/>
  <c r="B44" i="24"/>
  <c r="C44" i="24"/>
  <c r="D44" i="24"/>
  <c r="E44" i="24"/>
  <c r="F44" i="24"/>
  <c r="G44" i="24"/>
  <c r="H44" i="24"/>
  <c r="I44" i="24"/>
  <c r="J44" i="24"/>
  <c r="K44" i="24"/>
  <c r="L44" i="24"/>
  <c r="M44" i="24"/>
  <c r="N44" i="24"/>
  <c r="B45" i="24"/>
  <c r="C45" i="24"/>
  <c r="D45" i="24"/>
  <c r="E45" i="24"/>
  <c r="F45" i="24"/>
  <c r="G45" i="24"/>
  <c r="H45" i="24"/>
  <c r="I45" i="24"/>
  <c r="J45" i="24"/>
  <c r="K45" i="24"/>
  <c r="L45" i="24"/>
  <c r="M45" i="24"/>
  <c r="N45" i="24"/>
  <c r="B46" i="24"/>
  <c r="C46" i="24"/>
  <c r="D46" i="24"/>
  <c r="E46" i="24"/>
  <c r="F46" i="24"/>
  <c r="G46" i="24"/>
  <c r="H46" i="24"/>
  <c r="I46" i="24"/>
  <c r="J46" i="24"/>
  <c r="K46" i="24"/>
  <c r="L46" i="24"/>
  <c r="M46" i="24"/>
  <c r="N46" i="24"/>
  <c r="B47" i="24"/>
  <c r="C47" i="24"/>
  <c r="D47" i="24"/>
  <c r="E47" i="24"/>
  <c r="F47" i="24"/>
  <c r="G47" i="24"/>
  <c r="H47" i="24"/>
  <c r="I47" i="24"/>
  <c r="J47" i="24"/>
  <c r="K47" i="24"/>
  <c r="L47" i="24"/>
  <c r="M47" i="24"/>
  <c r="N47" i="24"/>
  <c r="B48" i="24"/>
  <c r="C48" i="24"/>
  <c r="D48" i="24"/>
  <c r="E48" i="24"/>
  <c r="F48" i="24"/>
  <c r="G48" i="24"/>
  <c r="H48" i="24"/>
  <c r="I48" i="24"/>
  <c r="J48" i="24"/>
  <c r="K48" i="24"/>
  <c r="L48" i="24"/>
  <c r="M48" i="24"/>
  <c r="N48" i="24"/>
  <c r="B49" i="24"/>
  <c r="C49" i="24"/>
  <c r="D49" i="24"/>
  <c r="E49" i="24"/>
  <c r="F49" i="24"/>
  <c r="G49" i="24"/>
  <c r="H49" i="24"/>
  <c r="I49" i="24"/>
  <c r="J49" i="24"/>
  <c r="K49" i="24"/>
  <c r="L49" i="24"/>
  <c r="M49" i="24"/>
  <c r="N49" i="24"/>
  <c r="B50" i="24"/>
  <c r="C50" i="24"/>
  <c r="D50" i="24"/>
  <c r="E50" i="24"/>
  <c r="F50" i="24"/>
  <c r="G50" i="24"/>
  <c r="H50" i="24"/>
  <c r="I50" i="24"/>
  <c r="J50" i="24"/>
  <c r="K50" i="24"/>
  <c r="L50" i="24"/>
  <c r="M50" i="24"/>
  <c r="N50" i="24"/>
  <c r="B51" i="24"/>
  <c r="C51" i="24"/>
  <c r="D51" i="24"/>
  <c r="E51" i="24"/>
  <c r="F51" i="24"/>
  <c r="G51" i="24"/>
  <c r="H51" i="24"/>
  <c r="I51" i="24"/>
  <c r="J51" i="24"/>
  <c r="K51" i="24"/>
  <c r="L51" i="24"/>
  <c r="M51" i="24"/>
  <c r="N51" i="24"/>
  <c r="B52" i="24"/>
  <c r="C52" i="24"/>
  <c r="D52" i="24"/>
  <c r="E52" i="24"/>
  <c r="F52" i="24"/>
  <c r="G52" i="24"/>
  <c r="H52" i="24"/>
  <c r="I52" i="24"/>
  <c r="J52" i="24"/>
  <c r="K52" i="24"/>
  <c r="L52" i="24"/>
  <c r="M52" i="24"/>
  <c r="N52" i="24"/>
  <c r="B53" i="24"/>
  <c r="C53" i="24"/>
  <c r="D53" i="24"/>
  <c r="E53" i="24"/>
  <c r="F53" i="24"/>
  <c r="G53" i="24"/>
  <c r="H53" i="24"/>
  <c r="I53" i="24"/>
  <c r="J53" i="24"/>
  <c r="K53" i="24"/>
  <c r="L53" i="24"/>
  <c r="M53" i="24"/>
  <c r="N53" i="24"/>
  <c r="B54" i="24"/>
  <c r="C54" i="24"/>
  <c r="D54" i="24"/>
  <c r="E54" i="24"/>
  <c r="F54" i="24"/>
  <c r="G54" i="24"/>
  <c r="H54" i="24"/>
  <c r="I54" i="24"/>
  <c r="J54" i="24"/>
  <c r="K54" i="24"/>
  <c r="L54" i="24"/>
  <c r="M54" i="24"/>
  <c r="N54" i="24"/>
  <c r="B55" i="24"/>
  <c r="C55" i="24"/>
  <c r="D55" i="24"/>
  <c r="E55" i="24"/>
  <c r="F55" i="24"/>
  <c r="G55" i="24"/>
  <c r="H55" i="24"/>
  <c r="I55" i="24"/>
  <c r="J55" i="24"/>
  <c r="K55" i="24"/>
  <c r="L55" i="24"/>
  <c r="M55" i="24"/>
  <c r="N55" i="24"/>
  <c r="B56" i="24"/>
  <c r="C56" i="24"/>
  <c r="D56" i="24"/>
  <c r="E56" i="24"/>
  <c r="F56" i="24"/>
  <c r="G56" i="24"/>
  <c r="H56" i="24"/>
  <c r="I56" i="24"/>
  <c r="J56" i="24"/>
  <c r="K56" i="24"/>
  <c r="L56" i="24"/>
  <c r="M56" i="24"/>
  <c r="N56" i="24"/>
  <c r="B57" i="24"/>
  <c r="C57" i="24"/>
  <c r="D57" i="24"/>
  <c r="E57" i="24"/>
  <c r="F57" i="24"/>
  <c r="G57" i="24"/>
  <c r="H57" i="24"/>
  <c r="I57" i="24"/>
  <c r="J57" i="24"/>
  <c r="K57" i="24"/>
  <c r="L57" i="24"/>
  <c r="M57" i="24"/>
  <c r="N57" i="24"/>
  <c r="B58" i="24"/>
  <c r="C58" i="24"/>
  <c r="D58" i="24"/>
  <c r="E58" i="24"/>
  <c r="F58" i="24"/>
  <c r="G58" i="24"/>
  <c r="H58" i="24"/>
  <c r="I58" i="24"/>
  <c r="J58" i="24"/>
  <c r="K58" i="24"/>
  <c r="L58" i="24"/>
  <c r="M58" i="24"/>
  <c r="N58" i="24"/>
  <c r="B59" i="24"/>
  <c r="C59" i="24"/>
  <c r="D59" i="24"/>
  <c r="E59" i="24"/>
  <c r="F59" i="24"/>
  <c r="G59" i="24"/>
  <c r="H59" i="24"/>
  <c r="I59" i="24"/>
  <c r="J59" i="24"/>
  <c r="K59" i="24"/>
  <c r="L59" i="24"/>
  <c r="M59" i="24"/>
  <c r="N59" i="24"/>
  <c r="B60" i="24"/>
  <c r="C60" i="24"/>
  <c r="D60" i="24"/>
  <c r="E60" i="24"/>
  <c r="F60" i="24"/>
  <c r="G60" i="24"/>
  <c r="H60" i="24"/>
  <c r="I60" i="24"/>
  <c r="J60" i="24"/>
  <c r="K60" i="24"/>
  <c r="L60" i="24"/>
  <c r="M60" i="24"/>
  <c r="N60" i="24"/>
  <c r="B61" i="24"/>
  <c r="C61" i="24"/>
  <c r="D61" i="24"/>
  <c r="E61" i="24"/>
  <c r="F61" i="24"/>
  <c r="G61" i="24"/>
  <c r="H61" i="24"/>
  <c r="I61" i="24"/>
  <c r="J61" i="24"/>
  <c r="K61" i="24"/>
  <c r="L61" i="24"/>
  <c r="M61" i="24"/>
  <c r="N61" i="24"/>
  <c r="B62" i="24"/>
  <c r="C62" i="24"/>
  <c r="D62" i="24"/>
  <c r="E62" i="24"/>
  <c r="F62" i="24"/>
  <c r="G62" i="24"/>
  <c r="H62" i="24"/>
  <c r="I62" i="24"/>
  <c r="J62" i="24"/>
  <c r="K62" i="24"/>
  <c r="L62" i="24"/>
  <c r="M62" i="24"/>
  <c r="N62" i="24"/>
  <c r="B63" i="24"/>
  <c r="C63" i="24"/>
  <c r="D63" i="24"/>
  <c r="E63" i="24"/>
  <c r="F63" i="24"/>
  <c r="G63" i="24"/>
  <c r="H63" i="24"/>
  <c r="I63" i="24"/>
  <c r="J63" i="24"/>
  <c r="K63" i="24"/>
  <c r="L63" i="24"/>
  <c r="M63" i="24"/>
  <c r="N63" i="24"/>
  <c r="B64" i="24"/>
  <c r="C64" i="24"/>
  <c r="D64" i="24"/>
  <c r="E64" i="24"/>
  <c r="F64" i="24"/>
  <c r="G64" i="24"/>
  <c r="H64" i="24"/>
  <c r="I64" i="24"/>
  <c r="J64" i="24"/>
  <c r="K64" i="24"/>
  <c r="L64" i="24"/>
  <c r="M64" i="24"/>
  <c r="N64" i="24"/>
  <c r="B65" i="24"/>
  <c r="C65" i="24"/>
  <c r="D65" i="24"/>
  <c r="E65" i="24"/>
  <c r="F65" i="24"/>
  <c r="G65" i="24"/>
  <c r="H65" i="24"/>
  <c r="I65" i="24"/>
  <c r="J65" i="24"/>
  <c r="K65" i="24"/>
  <c r="L65" i="24"/>
  <c r="M65" i="24"/>
  <c r="N65" i="24"/>
  <c r="B66" i="24"/>
  <c r="C66" i="24"/>
  <c r="D66" i="24"/>
  <c r="E66" i="24"/>
  <c r="F66" i="24"/>
  <c r="G66" i="24"/>
  <c r="H66" i="24"/>
  <c r="I66" i="24"/>
  <c r="J66" i="24"/>
  <c r="K66" i="24"/>
  <c r="L66" i="24"/>
  <c r="M66" i="24"/>
  <c r="N66" i="24"/>
  <c r="B67" i="24"/>
  <c r="C67" i="24"/>
  <c r="D67" i="24"/>
  <c r="E67" i="24"/>
  <c r="F67" i="24"/>
  <c r="G67" i="24"/>
  <c r="H67" i="24"/>
  <c r="I67" i="24"/>
  <c r="J67" i="24"/>
  <c r="K67" i="24"/>
  <c r="L67" i="24"/>
  <c r="M67" i="24"/>
  <c r="N67" i="24"/>
  <c r="B68" i="24"/>
  <c r="C68" i="24"/>
  <c r="D68" i="24"/>
  <c r="E68" i="24"/>
  <c r="F68" i="24"/>
  <c r="G68" i="24"/>
  <c r="H68" i="24"/>
  <c r="I68" i="24"/>
  <c r="J68" i="24"/>
  <c r="K68" i="24"/>
  <c r="L68" i="24"/>
  <c r="M68" i="24"/>
  <c r="N68" i="24"/>
  <c r="B69" i="24"/>
  <c r="C69" i="24"/>
  <c r="D69" i="24"/>
  <c r="E69" i="24"/>
  <c r="F69" i="24"/>
  <c r="G69" i="24"/>
  <c r="H69" i="24"/>
  <c r="I69" i="24"/>
  <c r="J69" i="24"/>
  <c r="K69" i="24"/>
  <c r="L69" i="24"/>
  <c r="M69" i="24"/>
  <c r="N69" i="24"/>
  <c r="B70" i="24"/>
  <c r="C70" i="24"/>
  <c r="D70" i="24"/>
  <c r="E70" i="24"/>
  <c r="F70" i="24"/>
  <c r="G70" i="24"/>
  <c r="H70" i="24"/>
  <c r="I70" i="24"/>
  <c r="J70" i="24"/>
  <c r="K70" i="24"/>
  <c r="L70" i="24"/>
  <c r="M70" i="24"/>
  <c r="N70" i="24"/>
  <c r="B71" i="24"/>
  <c r="C71" i="24"/>
  <c r="D71" i="24"/>
  <c r="E71" i="24"/>
  <c r="F71" i="24"/>
  <c r="G71" i="24"/>
  <c r="H71" i="24"/>
  <c r="I71" i="24"/>
  <c r="J71" i="24"/>
  <c r="K71" i="24"/>
  <c r="L71" i="24"/>
  <c r="M71" i="24"/>
  <c r="N71" i="24"/>
  <c r="B72" i="24"/>
  <c r="C72" i="24"/>
  <c r="D72" i="24"/>
  <c r="E72" i="24"/>
  <c r="F72" i="24"/>
  <c r="G72" i="24"/>
  <c r="H72" i="24"/>
  <c r="I72" i="24"/>
  <c r="J72" i="24"/>
  <c r="K72" i="24"/>
  <c r="L72" i="24"/>
  <c r="M72" i="24"/>
  <c r="N72" i="24"/>
  <c r="B73" i="24"/>
  <c r="C73" i="24"/>
  <c r="D73" i="24"/>
  <c r="E73" i="24"/>
  <c r="F73" i="24"/>
  <c r="G73" i="24"/>
  <c r="H73" i="24"/>
  <c r="I73" i="24"/>
  <c r="J73" i="24"/>
  <c r="K73" i="24"/>
  <c r="L73" i="24"/>
  <c r="M73" i="24"/>
  <c r="N73" i="24"/>
  <c r="B74" i="24"/>
  <c r="C74" i="24"/>
  <c r="D74" i="24"/>
  <c r="E74" i="24"/>
  <c r="F74" i="24"/>
  <c r="G74" i="24"/>
  <c r="H74" i="24"/>
  <c r="I74" i="24"/>
  <c r="J74" i="24"/>
  <c r="K74" i="24"/>
  <c r="L74" i="24"/>
  <c r="M74" i="24"/>
  <c r="N74" i="24"/>
  <c r="B75" i="24"/>
  <c r="C75" i="24"/>
  <c r="D75" i="24"/>
  <c r="E75" i="24"/>
  <c r="F75" i="24"/>
  <c r="G75" i="24"/>
  <c r="H75" i="24"/>
  <c r="I75" i="24"/>
  <c r="J75" i="24"/>
  <c r="K75" i="24"/>
  <c r="L75" i="24"/>
  <c r="M75" i="24"/>
  <c r="N75" i="24"/>
  <c r="B76" i="24"/>
  <c r="C76" i="24"/>
  <c r="D76" i="24"/>
  <c r="E76" i="24"/>
  <c r="F76" i="24"/>
  <c r="G76" i="24"/>
  <c r="H76" i="24"/>
  <c r="I76" i="24"/>
  <c r="J76" i="24"/>
  <c r="K76" i="24"/>
  <c r="L76" i="24"/>
  <c r="M76" i="24"/>
  <c r="N76" i="24"/>
  <c r="B77" i="24"/>
  <c r="C77" i="24"/>
  <c r="D77" i="24"/>
  <c r="E77" i="24"/>
  <c r="F77" i="24"/>
  <c r="G77" i="24"/>
  <c r="H77" i="24"/>
  <c r="I77" i="24"/>
  <c r="J77" i="24"/>
  <c r="K77" i="24"/>
  <c r="L77" i="24"/>
  <c r="M77" i="24"/>
  <c r="N77" i="24"/>
  <c r="B78" i="24"/>
  <c r="C78" i="24"/>
  <c r="D78" i="24"/>
  <c r="E78" i="24"/>
  <c r="F78" i="24"/>
  <c r="G78" i="24"/>
  <c r="H78" i="24"/>
  <c r="I78" i="24"/>
  <c r="J78" i="24"/>
  <c r="K78" i="24"/>
  <c r="L78" i="24"/>
  <c r="M78" i="24"/>
  <c r="N78" i="24"/>
  <c r="B79" i="24"/>
  <c r="C79" i="24"/>
  <c r="D79" i="24"/>
  <c r="E79" i="24"/>
  <c r="F79" i="24"/>
  <c r="G79" i="24"/>
  <c r="H79" i="24"/>
  <c r="I79" i="24"/>
  <c r="J79" i="24"/>
  <c r="K79" i="24"/>
  <c r="L79" i="24"/>
  <c r="M79" i="24"/>
  <c r="N79" i="24"/>
  <c r="B80" i="24"/>
  <c r="C80" i="24"/>
  <c r="D80" i="24"/>
  <c r="E80" i="24"/>
  <c r="F80" i="24"/>
  <c r="G80" i="24"/>
  <c r="H80" i="24"/>
  <c r="I80" i="24"/>
  <c r="J80" i="24"/>
  <c r="K80" i="24"/>
  <c r="L80" i="24"/>
  <c r="M80" i="24"/>
  <c r="N80" i="24"/>
  <c r="B81" i="24"/>
  <c r="C81" i="24"/>
  <c r="D81" i="24"/>
  <c r="E81" i="24"/>
  <c r="F81" i="24"/>
  <c r="G81" i="24"/>
  <c r="H81" i="24"/>
  <c r="I81" i="24"/>
  <c r="J81" i="24"/>
  <c r="K81" i="24"/>
  <c r="L81" i="24"/>
  <c r="M81" i="24"/>
  <c r="N81" i="24"/>
  <c r="B82" i="24"/>
  <c r="C82" i="24"/>
  <c r="D82" i="24"/>
  <c r="E82" i="24"/>
  <c r="F82" i="24"/>
  <c r="G82" i="24"/>
  <c r="H82" i="24"/>
  <c r="I82" i="24"/>
  <c r="J82" i="24"/>
  <c r="K82" i="24"/>
  <c r="L82" i="24"/>
  <c r="M82" i="24"/>
  <c r="N82" i="24"/>
  <c r="B83" i="24"/>
  <c r="C83" i="24"/>
  <c r="D83" i="24"/>
  <c r="E83" i="24"/>
  <c r="F83" i="24"/>
  <c r="G83" i="24"/>
  <c r="H83" i="24"/>
  <c r="I83" i="24"/>
  <c r="J83" i="24"/>
  <c r="K83" i="24"/>
  <c r="L83" i="24"/>
  <c r="M83" i="24"/>
  <c r="N83" i="24"/>
  <c r="B84" i="24"/>
  <c r="C84" i="24"/>
  <c r="D84" i="24"/>
  <c r="E84" i="24"/>
  <c r="F84" i="24"/>
  <c r="G84" i="24"/>
  <c r="H84" i="24"/>
  <c r="I84" i="24"/>
  <c r="J84" i="24"/>
  <c r="K84" i="24"/>
  <c r="L84" i="24"/>
  <c r="M84" i="24"/>
  <c r="N84" i="24"/>
  <c r="B85" i="24"/>
  <c r="C85" i="24"/>
  <c r="D85" i="24"/>
  <c r="E85" i="24"/>
  <c r="F85" i="24"/>
  <c r="G85" i="24"/>
  <c r="H85" i="24"/>
  <c r="I85" i="24"/>
  <c r="J85" i="24"/>
  <c r="K85" i="24"/>
  <c r="L85" i="24"/>
  <c r="M85" i="24"/>
  <c r="N85" i="24"/>
  <c r="B86" i="24"/>
  <c r="C86" i="24"/>
  <c r="D86" i="24"/>
  <c r="E86" i="24"/>
  <c r="F86" i="24"/>
  <c r="G86" i="24"/>
  <c r="H86" i="24"/>
  <c r="I86" i="24"/>
  <c r="J86" i="24"/>
  <c r="K86" i="24"/>
  <c r="L86" i="24"/>
  <c r="M86" i="24"/>
  <c r="N86" i="24"/>
  <c r="B87" i="24"/>
  <c r="C87" i="24"/>
  <c r="D87" i="24"/>
  <c r="E87" i="24"/>
  <c r="F87" i="24"/>
  <c r="G87" i="24"/>
  <c r="H87" i="24"/>
  <c r="I87" i="24"/>
  <c r="J87" i="24"/>
  <c r="K87" i="24"/>
  <c r="L87" i="24"/>
  <c r="M87" i="24"/>
  <c r="N87" i="24"/>
  <c r="B88" i="24"/>
  <c r="C88" i="24"/>
  <c r="D88" i="24"/>
  <c r="E88" i="24"/>
  <c r="F88" i="24"/>
  <c r="G88" i="24"/>
  <c r="H88" i="24"/>
  <c r="I88" i="24"/>
  <c r="J88" i="24"/>
  <c r="K88" i="24"/>
  <c r="L88" i="24"/>
  <c r="M88" i="24"/>
  <c r="N88" i="24"/>
  <c r="B89" i="24"/>
  <c r="C89" i="24"/>
  <c r="D89" i="24"/>
  <c r="E89" i="24"/>
  <c r="F89" i="24"/>
  <c r="G89" i="24"/>
  <c r="H89" i="24"/>
  <c r="I89" i="24"/>
  <c r="J89" i="24"/>
  <c r="K89" i="24"/>
  <c r="L89" i="24"/>
  <c r="M89" i="24"/>
  <c r="N89" i="24"/>
  <c r="B90" i="24"/>
  <c r="C90" i="24"/>
  <c r="D90" i="24"/>
  <c r="E90" i="24"/>
  <c r="F90" i="24"/>
  <c r="G90" i="24"/>
  <c r="H90" i="24"/>
  <c r="I90" i="24"/>
  <c r="J90" i="24"/>
  <c r="K90" i="24"/>
  <c r="L90" i="24"/>
  <c r="M90" i="24"/>
  <c r="N90" i="24"/>
  <c r="B91" i="24"/>
  <c r="C91" i="24"/>
  <c r="D91" i="24"/>
  <c r="E91" i="24"/>
  <c r="F91" i="24"/>
  <c r="G91" i="24"/>
  <c r="H91" i="24"/>
  <c r="I91" i="24"/>
  <c r="J91" i="24"/>
  <c r="K91" i="24"/>
  <c r="L91" i="24"/>
  <c r="M91" i="24"/>
  <c r="N91" i="24"/>
  <c r="B92" i="24"/>
  <c r="C92" i="24"/>
  <c r="D92" i="24"/>
  <c r="E92" i="24"/>
  <c r="F92" i="24"/>
  <c r="G92" i="24"/>
  <c r="H92" i="24"/>
  <c r="I92" i="24"/>
  <c r="J92" i="24"/>
  <c r="K92" i="24"/>
  <c r="L92" i="24"/>
  <c r="M92" i="24"/>
  <c r="N92" i="24"/>
  <c r="B93" i="24"/>
  <c r="C93" i="24"/>
  <c r="D93" i="24"/>
  <c r="E93" i="24"/>
  <c r="F93" i="24"/>
  <c r="G93" i="24"/>
  <c r="H93" i="24"/>
  <c r="I93" i="24"/>
  <c r="J93" i="24"/>
  <c r="K93" i="24"/>
  <c r="L93" i="24"/>
  <c r="M93" i="24"/>
  <c r="N93" i="24"/>
  <c r="B94" i="24"/>
  <c r="C94" i="24"/>
  <c r="D94" i="24"/>
  <c r="E94" i="24"/>
  <c r="F94" i="24"/>
  <c r="G94" i="24"/>
  <c r="H94" i="24"/>
  <c r="I94" i="24"/>
  <c r="J94" i="24"/>
  <c r="K94" i="24"/>
  <c r="L94" i="24"/>
  <c r="M94" i="24"/>
  <c r="N94" i="24"/>
  <c r="B95" i="24"/>
  <c r="C95" i="24"/>
  <c r="D95" i="24"/>
  <c r="E95" i="24"/>
  <c r="F95" i="24"/>
  <c r="G95" i="24"/>
  <c r="H95" i="24"/>
  <c r="I95" i="24"/>
  <c r="J95" i="24"/>
  <c r="K95" i="24"/>
  <c r="L95" i="24"/>
  <c r="M95" i="24"/>
  <c r="N95" i="24"/>
  <c r="B96" i="24"/>
  <c r="C96" i="24"/>
  <c r="D96" i="24"/>
  <c r="E96" i="24"/>
  <c r="F96" i="24"/>
  <c r="G96" i="24"/>
  <c r="H96" i="24"/>
  <c r="I96" i="24"/>
  <c r="J96" i="24"/>
  <c r="K96" i="24"/>
  <c r="L96" i="24"/>
  <c r="M96" i="24"/>
  <c r="N96" i="24"/>
  <c r="B97" i="24"/>
  <c r="C97" i="24"/>
  <c r="D97" i="24"/>
  <c r="E97" i="24"/>
  <c r="F97" i="24"/>
  <c r="G97" i="24"/>
  <c r="H97" i="24"/>
  <c r="I97" i="24"/>
  <c r="J97" i="24"/>
  <c r="K97" i="24"/>
  <c r="L97" i="24"/>
  <c r="M97" i="24"/>
  <c r="N97" i="24"/>
  <c r="B98" i="24"/>
  <c r="C98" i="24"/>
  <c r="D98" i="24"/>
  <c r="E98" i="24"/>
  <c r="F98" i="24"/>
  <c r="G98" i="24"/>
  <c r="H98" i="24"/>
  <c r="I98" i="24"/>
  <c r="J98" i="24"/>
  <c r="K98" i="24"/>
  <c r="L98" i="24"/>
  <c r="M98" i="24"/>
  <c r="N98" i="24"/>
  <c r="B99" i="24"/>
  <c r="C99" i="24"/>
  <c r="D99" i="24"/>
  <c r="E99" i="24"/>
  <c r="F99" i="24"/>
  <c r="G99" i="24"/>
  <c r="H99" i="24"/>
  <c r="I99" i="24"/>
  <c r="J99" i="24"/>
  <c r="K99" i="24"/>
  <c r="L99" i="24"/>
  <c r="M99" i="24"/>
  <c r="N99" i="24"/>
  <c r="B100" i="24"/>
  <c r="C100" i="24"/>
  <c r="D100" i="24"/>
  <c r="E100" i="24"/>
  <c r="F100" i="24"/>
  <c r="G100" i="24"/>
  <c r="H100" i="24"/>
  <c r="I100" i="24"/>
  <c r="J100" i="24"/>
  <c r="K100" i="24"/>
  <c r="L100" i="24"/>
  <c r="M100" i="24"/>
  <c r="N100" i="24"/>
  <c r="B101" i="24"/>
  <c r="C101" i="24"/>
  <c r="D101" i="24"/>
  <c r="E101" i="24"/>
  <c r="F101" i="24"/>
  <c r="G101" i="24"/>
  <c r="H101" i="24"/>
  <c r="I101" i="24"/>
  <c r="J101" i="24"/>
  <c r="K101" i="24"/>
  <c r="L101" i="24"/>
  <c r="M101" i="24"/>
  <c r="N101" i="24"/>
  <c r="B102" i="24"/>
  <c r="C102" i="24"/>
  <c r="D102" i="24"/>
  <c r="E102" i="24"/>
  <c r="F102" i="24"/>
  <c r="G102" i="24"/>
  <c r="H102" i="24"/>
  <c r="I102" i="24"/>
  <c r="J102" i="24"/>
  <c r="K102" i="24"/>
  <c r="L102" i="24"/>
  <c r="M102" i="24"/>
  <c r="N102" i="24"/>
  <c r="B103" i="24"/>
  <c r="C103" i="24"/>
  <c r="D103" i="24"/>
  <c r="E103" i="24"/>
  <c r="F103" i="24"/>
  <c r="G103" i="24"/>
  <c r="H103" i="24"/>
  <c r="I103" i="24"/>
  <c r="J103" i="24"/>
  <c r="K103" i="24"/>
  <c r="L103" i="24"/>
  <c r="M103" i="24"/>
  <c r="N103" i="24"/>
  <c r="B104" i="24"/>
  <c r="C104" i="24"/>
  <c r="D104" i="24"/>
  <c r="E104" i="24"/>
  <c r="F104" i="24"/>
  <c r="G104" i="24"/>
  <c r="H104" i="24"/>
  <c r="I104" i="24"/>
  <c r="J104" i="24"/>
  <c r="K104" i="24"/>
  <c r="L104" i="24"/>
  <c r="M104" i="24"/>
  <c r="N104" i="24"/>
  <c r="B105" i="24"/>
  <c r="C105" i="24"/>
  <c r="D105" i="24"/>
  <c r="E105" i="24"/>
  <c r="F105" i="24"/>
  <c r="G105" i="24"/>
  <c r="H105" i="24"/>
  <c r="I105" i="24"/>
  <c r="J105" i="24"/>
  <c r="K105" i="24"/>
  <c r="L105" i="24"/>
  <c r="M105" i="24"/>
  <c r="N105" i="24"/>
  <c r="B106" i="24"/>
  <c r="C106" i="24"/>
  <c r="D106" i="24"/>
  <c r="E106" i="24"/>
  <c r="F106" i="24"/>
  <c r="G106" i="24"/>
  <c r="H106" i="24"/>
  <c r="I106" i="24"/>
  <c r="J106" i="24"/>
  <c r="K106" i="24"/>
  <c r="L106" i="24"/>
  <c r="M106" i="24"/>
  <c r="N106" i="24"/>
  <c r="B107" i="24"/>
  <c r="C107" i="24"/>
  <c r="D107" i="24"/>
  <c r="E107" i="24"/>
  <c r="F107" i="24"/>
  <c r="G107" i="24"/>
  <c r="H107" i="24"/>
  <c r="I107" i="24"/>
  <c r="J107" i="24"/>
  <c r="K107" i="24"/>
  <c r="L107" i="24"/>
  <c r="M107" i="24"/>
  <c r="N107" i="24"/>
  <c r="B108" i="24"/>
  <c r="C108" i="24"/>
  <c r="D108" i="24"/>
  <c r="E108" i="24"/>
  <c r="F108" i="24"/>
  <c r="G108" i="24"/>
  <c r="H108" i="24"/>
  <c r="I108" i="24"/>
  <c r="J108" i="24"/>
  <c r="K108" i="24"/>
  <c r="L108" i="24"/>
  <c r="M108" i="24"/>
  <c r="N108" i="24"/>
  <c r="B109" i="24"/>
  <c r="C109" i="24"/>
  <c r="D109" i="24"/>
  <c r="E109" i="24"/>
  <c r="F109" i="24"/>
  <c r="G109" i="24"/>
  <c r="H109" i="24"/>
  <c r="I109" i="24"/>
  <c r="J109" i="24"/>
  <c r="K109" i="24"/>
  <c r="L109" i="24"/>
  <c r="M109" i="24"/>
  <c r="N109" i="24"/>
  <c r="B110" i="24"/>
  <c r="C110" i="24"/>
  <c r="D110" i="24"/>
  <c r="E110" i="24"/>
  <c r="F110" i="24"/>
  <c r="G110" i="24"/>
  <c r="H110" i="24"/>
  <c r="I110" i="24"/>
  <c r="J110" i="24"/>
  <c r="K110" i="24"/>
  <c r="L110" i="24"/>
  <c r="M110" i="24"/>
  <c r="N110" i="24"/>
  <c r="B111" i="24"/>
  <c r="C111" i="24"/>
  <c r="D111" i="24"/>
  <c r="E111" i="24"/>
  <c r="F111" i="24"/>
  <c r="G111" i="24"/>
  <c r="H111" i="24"/>
  <c r="I111" i="24"/>
  <c r="J111" i="24"/>
  <c r="K111" i="24"/>
  <c r="L111" i="24"/>
  <c r="M111" i="24"/>
  <c r="N111" i="24"/>
  <c r="B112" i="24"/>
  <c r="C112" i="24"/>
  <c r="D112" i="24"/>
  <c r="E112" i="24"/>
  <c r="F112" i="24"/>
  <c r="G112" i="24"/>
  <c r="H112" i="24"/>
  <c r="I112" i="24"/>
  <c r="J112" i="24"/>
  <c r="K112" i="24"/>
  <c r="L112" i="24"/>
  <c r="M112" i="24"/>
  <c r="N112" i="24"/>
  <c r="B113" i="24"/>
  <c r="C113" i="24"/>
  <c r="D113" i="24"/>
  <c r="E113" i="24"/>
  <c r="F113" i="24"/>
  <c r="G113" i="24"/>
  <c r="H113" i="24"/>
  <c r="I113" i="24"/>
  <c r="J113" i="24"/>
  <c r="K113" i="24"/>
  <c r="L113" i="24"/>
  <c r="M113" i="24"/>
  <c r="N113" i="24"/>
  <c r="B114" i="24"/>
  <c r="C114" i="24"/>
  <c r="D114" i="24"/>
  <c r="E114" i="24"/>
  <c r="F114" i="24"/>
  <c r="G114" i="24"/>
  <c r="H114" i="24"/>
  <c r="I114" i="24"/>
  <c r="J114" i="24"/>
  <c r="K114" i="24"/>
  <c r="L114" i="24"/>
  <c r="M114" i="24"/>
  <c r="N114" i="24"/>
  <c r="B115" i="24"/>
  <c r="C115" i="24"/>
  <c r="D115" i="24"/>
  <c r="E115" i="24"/>
  <c r="F115" i="24"/>
  <c r="G115" i="24"/>
  <c r="H115" i="24"/>
  <c r="I115" i="24"/>
  <c r="J115" i="24"/>
  <c r="K115" i="24"/>
  <c r="L115" i="24"/>
  <c r="M115" i="24"/>
  <c r="N115" i="24"/>
  <c r="B116" i="24"/>
  <c r="C116" i="24"/>
  <c r="D116" i="24"/>
  <c r="E116" i="24"/>
  <c r="F116" i="24"/>
  <c r="G116" i="24"/>
  <c r="H116" i="24"/>
  <c r="I116" i="24"/>
  <c r="J116" i="24"/>
  <c r="K116" i="24"/>
  <c r="L116" i="24"/>
  <c r="M116" i="24"/>
  <c r="N116" i="24"/>
  <c r="B117" i="24"/>
  <c r="C117" i="24"/>
  <c r="D117" i="24"/>
  <c r="E117" i="24"/>
  <c r="F117" i="24"/>
  <c r="G117" i="24"/>
  <c r="H117" i="24"/>
  <c r="I117" i="24"/>
  <c r="J117" i="24"/>
  <c r="K117" i="24"/>
  <c r="L117" i="24"/>
  <c r="M117" i="24"/>
  <c r="N117" i="24"/>
  <c r="B118" i="24"/>
  <c r="C118" i="24"/>
  <c r="D118" i="24"/>
  <c r="E118" i="24"/>
  <c r="F118" i="24"/>
  <c r="G118" i="24"/>
  <c r="H118" i="24"/>
  <c r="I118" i="24"/>
  <c r="J118" i="24"/>
  <c r="K118" i="24"/>
  <c r="L118" i="24"/>
  <c r="M118" i="24"/>
  <c r="N118" i="24"/>
  <c r="B119" i="24"/>
  <c r="C119" i="24"/>
  <c r="D119" i="24"/>
  <c r="E119" i="24"/>
  <c r="F119" i="24"/>
  <c r="G119" i="24"/>
  <c r="H119" i="24"/>
  <c r="I119" i="24"/>
  <c r="J119" i="24"/>
  <c r="K119" i="24"/>
  <c r="L119" i="24"/>
  <c r="M119" i="24"/>
  <c r="N119" i="24"/>
  <c r="B120" i="24"/>
  <c r="C120" i="24"/>
  <c r="D120" i="24"/>
  <c r="E120" i="24"/>
  <c r="F120" i="24"/>
  <c r="G120" i="24"/>
  <c r="H120" i="24"/>
  <c r="I120" i="24"/>
  <c r="J120" i="24"/>
  <c r="K120" i="24"/>
  <c r="L120" i="24"/>
  <c r="M120" i="24"/>
  <c r="N120" i="24"/>
  <c r="B121" i="24"/>
  <c r="C121" i="24"/>
  <c r="D121" i="24"/>
  <c r="E121" i="24"/>
  <c r="F121" i="24"/>
  <c r="G121" i="24"/>
  <c r="H121" i="24"/>
  <c r="I121" i="24"/>
  <c r="J121" i="24"/>
  <c r="K121" i="24"/>
  <c r="L121" i="24"/>
  <c r="M121" i="24"/>
  <c r="N121" i="24"/>
  <c r="B122" i="24"/>
  <c r="C122" i="24"/>
  <c r="D122" i="24"/>
  <c r="E122" i="24"/>
  <c r="F122" i="24"/>
  <c r="G122" i="24"/>
  <c r="H122" i="24"/>
  <c r="I122" i="24"/>
  <c r="J122" i="24"/>
  <c r="K122" i="24"/>
  <c r="L122" i="24"/>
  <c r="M122" i="24"/>
  <c r="N122" i="24"/>
  <c r="B123" i="24"/>
  <c r="C123" i="24"/>
  <c r="D123" i="24"/>
  <c r="E123" i="24"/>
  <c r="F123" i="24"/>
  <c r="G123" i="24"/>
  <c r="H123" i="24"/>
  <c r="I123" i="24"/>
  <c r="J123" i="24"/>
  <c r="K123" i="24"/>
  <c r="L123" i="24"/>
  <c r="M123" i="24"/>
  <c r="N123" i="24"/>
  <c r="B124" i="24"/>
  <c r="C124" i="24"/>
  <c r="D124" i="24"/>
  <c r="E124" i="24"/>
  <c r="F124" i="24"/>
  <c r="G124" i="24"/>
  <c r="H124" i="24"/>
  <c r="I124" i="24"/>
  <c r="J124" i="24"/>
  <c r="K124" i="24"/>
  <c r="L124" i="24"/>
  <c r="M124" i="24"/>
  <c r="N124" i="24"/>
  <c r="B125" i="24"/>
  <c r="C125" i="24"/>
  <c r="D125" i="24"/>
  <c r="E125" i="24"/>
  <c r="F125" i="24"/>
  <c r="G125" i="24"/>
  <c r="H125" i="24"/>
  <c r="I125" i="24"/>
  <c r="J125" i="24"/>
  <c r="K125" i="24"/>
  <c r="L125" i="24"/>
  <c r="M125" i="24"/>
  <c r="N125" i="24"/>
  <c r="B126" i="24"/>
  <c r="C126" i="24"/>
  <c r="D126" i="24"/>
  <c r="E126" i="24"/>
  <c r="F126" i="24"/>
  <c r="G126" i="24"/>
  <c r="H126" i="24"/>
  <c r="I126" i="24"/>
  <c r="J126" i="24"/>
  <c r="K126" i="24"/>
  <c r="L126" i="24"/>
  <c r="M126" i="24"/>
  <c r="N126" i="24"/>
  <c r="B127" i="24"/>
  <c r="C127" i="24"/>
  <c r="D127" i="24"/>
  <c r="E127" i="24"/>
  <c r="F127" i="24"/>
  <c r="G127" i="24"/>
  <c r="H127" i="24"/>
  <c r="I127" i="24"/>
  <c r="J127" i="24"/>
  <c r="K127" i="24"/>
  <c r="L127" i="24"/>
  <c r="M127" i="24"/>
  <c r="N127" i="24"/>
  <c r="B128" i="24"/>
  <c r="C128" i="24"/>
  <c r="D128" i="24"/>
  <c r="E128" i="24"/>
  <c r="F128" i="24"/>
  <c r="G128" i="24"/>
  <c r="H128" i="24"/>
  <c r="I128" i="24"/>
  <c r="J128" i="24"/>
  <c r="K128" i="24"/>
  <c r="L128" i="24"/>
  <c r="M128" i="24"/>
  <c r="N128" i="24"/>
  <c r="B129" i="24"/>
  <c r="C129" i="24"/>
  <c r="D129" i="24"/>
  <c r="E129" i="24"/>
  <c r="F129" i="24"/>
  <c r="G129" i="24"/>
  <c r="H129" i="24"/>
  <c r="I129" i="24"/>
  <c r="J129" i="24"/>
  <c r="K129" i="24"/>
  <c r="L129" i="24"/>
  <c r="M129" i="24"/>
  <c r="N129" i="24"/>
  <c r="B130" i="24"/>
  <c r="C130" i="24"/>
  <c r="D130" i="24"/>
  <c r="E130" i="24"/>
  <c r="F130" i="24"/>
  <c r="G130" i="24"/>
  <c r="H130" i="24"/>
  <c r="I130" i="24"/>
  <c r="J130" i="24"/>
  <c r="K130" i="24"/>
  <c r="L130" i="24"/>
  <c r="M130" i="24"/>
  <c r="N130" i="24"/>
  <c r="B131" i="24"/>
  <c r="C131" i="24"/>
  <c r="D131" i="24"/>
  <c r="E131" i="24"/>
  <c r="F131" i="24"/>
  <c r="G131" i="24"/>
  <c r="H131" i="24"/>
  <c r="I131" i="24"/>
  <c r="J131" i="24"/>
  <c r="K131" i="24"/>
  <c r="L131" i="24"/>
  <c r="M131" i="24"/>
  <c r="N131" i="24"/>
  <c r="B132" i="24"/>
  <c r="C132" i="24"/>
  <c r="D132" i="24"/>
  <c r="E132" i="24"/>
  <c r="F132" i="24"/>
  <c r="G132" i="24"/>
  <c r="H132" i="24"/>
  <c r="I132" i="24"/>
  <c r="J132" i="24"/>
  <c r="K132" i="24"/>
  <c r="L132" i="24"/>
  <c r="M132" i="24"/>
  <c r="N132" i="24"/>
  <c r="B133" i="24"/>
  <c r="C133" i="24"/>
  <c r="D133" i="24"/>
  <c r="E133" i="24"/>
  <c r="F133" i="24"/>
  <c r="G133" i="24"/>
  <c r="H133" i="24"/>
  <c r="I133" i="24"/>
  <c r="J133" i="24"/>
  <c r="K133" i="24"/>
  <c r="L133" i="24"/>
  <c r="M133" i="24"/>
  <c r="N133" i="24"/>
  <c r="B134" i="24"/>
  <c r="C134" i="24"/>
  <c r="D134" i="24"/>
  <c r="E134" i="24"/>
  <c r="F134" i="24"/>
  <c r="G134" i="24"/>
  <c r="H134" i="24"/>
  <c r="I134" i="24"/>
  <c r="J134" i="24"/>
  <c r="K134" i="24"/>
  <c r="L134" i="24"/>
  <c r="M134" i="24"/>
  <c r="N134" i="24"/>
  <c r="B135" i="24"/>
  <c r="C135" i="24"/>
  <c r="D135" i="24"/>
  <c r="E135" i="24"/>
  <c r="F135" i="24"/>
  <c r="G135" i="24"/>
  <c r="H135" i="24"/>
  <c r="I135" i="24"/>
  <c r="J135" i="24"/>
  <c r="K135" i="24"/>
  <c r="L135" i="24"/>
  <c r="M135" i="24"/>
  <c r="N135" i="24"/>
  <c r="B136" i="24"/>
  <c r="C136" i="24"/>
  <c r="D136" i="24"/>
  <c r="E136" i="24"/>
  <c r="F136" i="24"/>
  <c r="G136" i="24"/>
  <c r="H136" i="24"/>
  <c r="I136" i="24"/>
  <c r="J136" i="24"/>
  <c r="K136" i="24"/>
  <c r="L136" i="24"/>
  <c r="M136" i="24"/>
  <c r="N136" i="24"/>
  <c r="B137" i="24"/>
  <c r="C137" i="24"/>
  <c r="D137" i="24"/>
  <c r="E137" i="24"/>
  <c r="F137" i="24"/>
  <c r="G137" i="24"/>
  <c r="H137" i="24"/>
  <c r="I137" i="24"/>
  <c r="J137" i="24"/>
  <c r="K137" i="24"/>
  <c r="L137" i="24"/>
  <c r="M137" i="24"/>
  <c r="N137" i="24"/>
  <c r="B138" i="24"/>
  <c r="C138" i="24"/>
  <c r="D138" i="24"/>
  <c r="E138" i="24"/>
  <c r="F138" i="24"/>
  <c r="G138" i="24"/>
  <c r="H138" i="24"/>
  <c r="I138" i="24"/>
  <c r="J138" i="24"/>
  <c r="K138" i="24"/>
  <c r="L138" i="24"/>
  <c r="M138" i="24"/>
  <c r="N138" i="24"/>
  <c r="B139" i="24"/>
  <c r="C139" i="24"/>
  <c r="D139" i="24"/>
  <c r="E139" i="24"/>
  <c r="F139" i="24"/>
  <c r="G139" i="24"/>
  <c r="H139" i="24"/>
  <c r="I139" i="24"/>
  <c r="J139" i="24"/>
  <c r="K139" i="24"/>
  <c r="L139" i="24"/>
  <c r="M139" i="24"/>
  <c r="N139" i="24"/>
  <c r="B140" i="24"/>
  <c r="C140" i="24"/>
  <c r="D140" i="24"/>
  <c r="E140" i="24"/>
  <c r="F140" i="24"/>
  <c r="G140" i="24"/>
  <c r="H140" i="24"/>
  <c r="I140" i="24"/>
  <c r="J140" i="24"/>
  <c r="K140" i="24"/>
  <c r="L140" i="24"/>
  <c r="M140" i="24"/>
  <c r="N140" i="24"/>
  <c r="B141" i="24"/>
  <c r="C141" i="24"/>
  <c r="D141" i="24"/>
  <c r="E141" i="24"/>
  <c r="F141" i="24"/>
  <c r="G141" i="24"/>
  <c r="H141" i="24"/>
  <c r="I141" i="24"/>
  <c r="J141" i="24"/>
  <c r="K141" i="24"/>
  <c r="L141" i="24"/>
  <c r="M141" i="24"/>
  <c r="N141" i="24"/>
  <c r="B142" i="24"/>
  <c r="C142" i="24"/>
  <c r="D142" i="24"/>
  <c r="E142" i="24"/>
  <c r="F142" i="24"/>
  <c r="G142" i="24"/>
  <c r="H142" i="24"/>
  <c r="I142" i="24"/>
  <c r="J142" i="24"/>
  <c r="K142" i="24"/>
  <c r="L142" i="24"/>
  <c r="M142" i="24"/>
  <c r="N142" i="24"/>
  <c r="B143" i="24"/>
  <c r="C143" i="24"/>
  <c r="D143" i="24"/>
  <c r="E143" i="24"/>
  <c r="F143" i="24"/>
  <c r="G143" i="24"/>
  <c r="H143" i="24"/>
  <c r="I143" i="24"/>
  <c r="J143" i="24"/>
  <c r="K143" i="24"/>
  <c r="L143" i="24"/>
  <c r="M143" i="24"/>
  <c r="N143" i="24"/>
  <c r="B144" i="24"/>
  <c r="C144" i="24"/>
  <c r="D144" i="24"/>
  <c r="E144" i="24"/>
  <c r="F144" i="24"/>
  <c r="G144" i="24"/>
  <c r="H144" i="24"/>
  <c r="I144" i="24"/>
  <c r="J144" i="24"/>
  <c r="K144" i="24"/>
  <c r="L144" i="24"/>
  <c r="M144" i="24"/>
  <c r="N144" i="24"/>
  <c r="B145" i="24"/>
  <c r="C145" i="24"/>
  <c r="D145" i="24"/>
  <c r="E145" i="24"/>
  <c r="F145" i="24"/>
  <c r="G145" i="24"/>
  <c r="H145" i="24"/>
  <c r="I145" i="24"/>
  <c r="J145" i="24"/>
  <c r="K145" i="24"/>
  <c r="L145" i="24"/>
  <c r="M145" i="24"/>
  <c r="N145" i="24"/>
  <c r="B146" i="24"/>
  <c r="C146" i="24"/>
  <c r="D146" i="24"/>
  <c r="E146" i="24"/>
  <c r="F146" i="24"/>
  <c r="G146" i="24"/>
  <c r="H146" i="24"/>
  <c r="I146" i="24"/>
  <c r="J146" i="24"/>
  <c r="K146" i="24"/>
  <c r="L146" i="24"/>
  <c r="M146" i="24"/>
  <c r="N146" i="24"/>
  <c r="B147" i="24"/>
  <c r="C147" i="24"/>
  <c r="D147" i="24"/>
  <c r="E147" i="24"/>
  <c r="F147" i="24"/>
  <c r="G147" i="24"/>
  <c r="H147" i="24"/>
  <c r="I147" i="24"/>
  <c r="J147" i="24"/>
  <c r="K147" i="24"/>
  <c r="L147" i="24"/>
  <c r="M147" i="24"/>
  <c r="N147" i="24"/>
  <c r="B148" i="24"/>
  <c r="C148" i="24"/>
  <c r="D148" i="24"/>
  <c r="E148" i="24"/>
  <c r="F148" i="24"/>
  <c r="G148" i="24"/>
  <c r="H148" i="24"/>
  <c r="I148" i="24"/>
  <c r="J148" i="24"/>
  <c r="K148" i="24"/>
  <c r="L148" i="24"/>
  <c r="M148" i="24"/>
  <c r="N148" i="24"/>
  <c r="B149" i="24"/>
  <c r="C149" i="24"/>
  <c r="D149" i="24"/>
  <c r="E149" i="24"/>
  <c r="F149" i="24"/>
  <c r="G149" i="24"/>
  <c r="H149" i="24"/>
  <c r="I149" i="24"/>
  <c r="J149" i="24"/>
  <c r="K149" i="24"/>
  <c r="L149" i="24"/>
  <c r="M149" i="24"/>
  <c r="N149" i="24"/>
  <c r="B150" i="24"/>
  <c r="C150" i="24"/>
  <c r="D150" i="24"/>
  <c r="E150" i="24"/>
  <c r="F150" i="24"/>
  <c r="G150" i="24"/>
  <c r="H150" i="24"/>
  <c r="I150" i="24"/>
  <c r="J150" i="24"/>
  <c r="K150" i="24"/>
  <c r="L150" i="24"/>
  <c r="M150" i="24"/>
  <c r="N150" i="24"/>
  <c r="B151" i="24"/>
  <c r="C151" i="24"/>
  <c r="D151" i="24"/>
  <c r="E151" i="24"/>
  <c r="F151" i="24"/>
  <c r="G151" i="24"/>
  <c r="H151" i="24"/>
  <c r="I151" i="24"/>
  <c r="J151" i="24"/>
  <c r="K151" i="24"/>
  <c r="L151" i="24"/>
  <c r="M151" i="24"/>
  <c r="N151" i="24"/>
  <c r="B152" i="24"/>
  <c r="C152" i="24"/>
  <c r="D152" i="24"/>
  <c r="E152" i="24"/>
  <c r="F152" i="24"/>
  <c r="G152" i="24"/>
  <c r="H152" i="24"/>
  <c r="I152" i="24"/>
  <c r="J152" i="24"/>
  <c r="K152" i="24"/>
  <c r="L152" i="24"/>
  <c r="M152" i="24"/>
  <c r="N152" i="24"/>
  <c r="B153" i="24"/>
  <c r="C153" i="24"/>
  <c r="D153" i="24"/>
  <c r="E153" i="24"/>
  <c r="F153" i="24"/>
  <c r="G153" i="24"/>
  <c r="H153" i="24"/>
  <c r="I153" i="24"/>
  <c r="J153" i="24"/>
  <c r="K153" i="24"/>
  <c r="L153" i="24"/>
  <c r="M153" i="24"/>
  <c r="N153" i="24"/>
  <c r="B154" i="24"/>
  <c r="C154" i="24"/>
  <c r="D154" i="24"/>
  <c r="E154" i="24"/>
  <c r="F154" i="24"/>
  <c r="G154" i="24"/>
  <c r="H154" i="24"/>
  <c r="I154" i="24"/>
  <c r="J154" i="24"/>
  <c r="K154" i="24"/>
  <c r="L154" i="24"/>
  <c r="M154" i="24"/>
  <c r="N154" i="24"/>
  <c r="B155" i="24"/>
  <c r="C155" i="24"/>
  <c r="D155" i="24"/>
  <c r="E155" i="24"/>
  <c r="F155" i="24"/>
  <c r="G155" i="24"/>
  <c r="H155" i="24"/>
  <c r="I155" i="24"/>
  <c r="J155" i="24"/>
  <c r="K155" i="24"/>
  <c r="L155" i="24"/>
  <c r="M155" i="24"/>
  <c r="N155" i="24"/>
  <c r="B156" i="24"/>
  <c r="C156" i="24"/>
  <c r="D156" i="24"/>
  <c r="E156" i="24"/>
  <c r="F156" i="24"/>
  <c r="G156" i="24"/>
  <c r="H156" i="24"/>
  <c r="I156" i="24"/>
  <c r="J156" i="24"/>
  <c r="K156" i="24"/>
  <c r="L156" i="24"/>
  <c r="M156" i="24"/>
  <c r="N156" i="24"/>
  <c r="B157" i="24"/>
  <c r="C157" i="24"/>
  <c r="D157" i="24"/>
  <c r="E157" i="24"/>
  <c r="F157" i="24"/>
  <c r="G157" i="24"/>
  <c r="H157" i="24"/>
  <c r="I157" i="24"/>
  <c r="J157" i="24"/>
  <c r="K157" i="24"/>
  <c r="L157" i="24"/>
  <c r="M157" i="24"/>
  <c r="N157" i="24"/>
  <c r="B158" i="24"/>
  <c r="C158" i="24"/>
  <c r="D158" i="24"/>
  <c r="E158" i="24"/>
  <c r="F158" i="24"/>
  <c r="G158" i="24"/>
  <c r="H158" i="24"/>
  <c r="I158" i="24"/>
  <c r="J158" i="24"/>
  <c r="K158" i="24"/>
  <c r="L158" i="24"/>
  <c r="M158" i="24"/>
  <c r="N158" i="24"/>
  <c r="B159" i="24"/>
  <c r="C159" i="24"/>
  <c r="D159" i="24"/>
  <c r="E159" i="24"/>
  <c r="F159" i="24"/>
  <c r="G159" i="24"/>
  <c r="H159" i="24"/>
  <c r="I159" i="24"/>
  <c r="J159" i="24"/>
  <c r="K159" i="24"/>
  <c r="L159" i="24"/>
  <c r="M159" i="24"/>
  <c r="N159" i="24"/>
  <c r="B160" i="24"/>
  <c r="C160" i="24"/>
  <c r="D160" i="24"/>
  <c r="E160" i="24"/>
  <c r="F160" i="24"/>
  <c r="G160" i="24"/>
  <c r="H160" i="24"/>
  <c r="I160" i="24"/>
  <c r="J160" i="24"/>
  <c r="K160" i="24"/>
  <c r="L160" i="24"/>
  <c r="M160" i="24"/>
  <c r="N160" i="24"/>
  <c r="B161" i="24"/>
  <c r="C161" i="24"/>
  <c r="D161" i="24"/>
  <c r="E161" i="24"/>
  <c r="F161" i="24"/>
  <c r="G161" i="24"/>
  <c r="H161" i="24"/>
  <c r="I161" i="24"/>
  <c r="J161" i="24"/>
  <c r="K161" i="24"/>
  <c r="L161" i="24"/>
  <c r="M161" i="24"/>
  <c r="N161" i="24"/>
  <c r="B162" i="24"/>
  <c r="C162" i="24"/>
  <c r="D162" i="24"/>
  <c r="E162" i="24"/>
  <c r="F162" i="24"/>
  <c r="G162" i="24"/>
  <c r="H162" i="24"/>
  <c r="I162" i="24"/>
  <c r="J162" i="24"/>
  <c r="K162" i="24"/>
  <c r="L162" i="24"/>
  <c r="M162" i="24"/>
  <c r="N162" i="24"/>
  <c r="B163" i="24"/>
  <c r="C163" i="24"/>
  <c r="D163" i="24"/>
  <c r="E163" i="24"/>
  <c r="F163" i="24"/>
  <c r="G163" i="24"/>
  <c r="H163" i="24"/>
  <c r="I163" i="24"/>
  <c r="J163" i="24"/>
  <c r="K163" i="24"/>
  <c r="L163" i="24"/>
  <c r="M163" i="24"/>
  <c r="N163" i="24"/>
  <c r="B164" i="24"/>
  <c r="C164" i="24"/>
  <c r="D164" i="24"/>
  <c r="E164" i="24"/>
  <c r="F164" i="24"/>
  <c r="G164" i="24"/>
  <c r="H164" i="24"/>
  <c r="I164" i="24"/>
  <c r="J164" i="24"/>
  <c r="K164" i="24"/>
  <c r="L164" i="24"/>
  <c r="M164" i="24"/>
  <c r="N164" i="24"/>
  <c r="B165" i="24"/>
  <c r="C165" i="24"/>
  <c r="D165" i="24"/>
  <c r="E165" i="24"/>
  <c r="F165" i="24"/>
  <c r="G165" i="24"/>
  <c r="H165" i="24"/>
  <c r="I165" i="24"/>
  <c r="J165" i="24"/>
  <c r="K165" i="24"/>
  <c r="L165" i="24"/>
  <c r="M165" i="24"/>
  <c r="N165" i="24"/>
  <c r="B166" i="24"/>
  <c r="C166" i="24"/>
  <c r="D166" i="24"/>
  <c r="E166" i="24"/>
  <c r="F166" i="24"/>
  <c r="G166" i="24"/>
  <c r="H166" i="24"/>
  <c r="I166" i="24"/>
  <c r="J166" i="24"/>
  <c r="K166" i="24"/>
  <c r="L166" i="24"/>
  <c r="M166" i="24"/>
  <c r="N166" i="24"/>
  <c r="B167" i="24"/>
  <c r="C167" i="24"/>
  <c r="D167" i="24"/>
  <c r="E167" i="24"/>
  <c r="F167" i="24"/>
  <c r="G167" i="24"/>
  <c r="H167" i="24"/>
  <c r="I167" i="24"/>
  <c r="J167" i="24"/>
  <c r="K167" i="24"/>
  <c r="L167" i="24"/>
  <c r="M167" i="24"/>
  <c r="N167" i="24"/>
  <c r="B168" i="24"/>
  <c r="C168" i="24"/>
  <c r="D168" i="24"/>
  <c r="E168" i="24"/>
  <c r="F168" i="24"/>
  <c r="G168" i="24"/>
  <c r="H168" i="24"/>
  <c r="I168" i="24"/>
  <c r="J168" i="24"/>
  <c r="K168" i="24"/>
  <c r="L168" i="24"/>
  <c r="M168" i="24"/>
  <c r="N168" i="24"/>
  <c r="B169" i="24"/>
  <c r="C169" i="24"/>
  <c r="D169" i="24"/>
  <c r="E169" i="24"/>
  <c r="F169" i="24"/>
  <c r="G169" i="24"/>
  <c r="H169" i="24"/>
  <c r="I169" i="24"/>
  <c r="J169" i="24"/>
  <c r="K169" i="24"/>
  <c r="L169" i="24"/>
  <c r="M169" i="24"/>
  <c r="N169" i="24"/>
  <c r="B170" i="24"/>
  <c r="C170" i="24"/>
  <c r="D170" i="24"/>
  <c r="E170" i="24"/>
  <c r="F170" i="24"/>
  <c r="G170" i="24"/>
  <c r="H170" i="24"/>
  <c r="I170" i="24"/>
  <c r="J170" i="24"/>
  <c r="K170" i="24"/>
  <c r="L170" i="24"/>
  <c r="M170" i="24"/>
  <c r="N170" i="24"/>
  <c r="B171" i="24"/>
  <c r="C171" i="24"/>
  <c r="D171" i="24"/>
  <c r="E171" i="24"/>
  <c r="F171" i="24"/>
  <c r="G171" i="24"/>
  <c r="H171" i="24"/>
  <c r="I171" i="24"/>
  <c r="J171" i="24"/>
  <c r="K171" i="24"/>
  <c r="L171" i="24"/>
  <c r="M171" i="24"/>
  <c r="N171" i="24"/>
  <c r="B172" i="24"/>
  <c r="C172" i="24"/>
  <c r="D172" i="24"/>
  <c r="E172" i="24"/>
  <c r="F172" i="24"/>
  <c r="G172" i="24"/>
  <c r="H172" i="24"/>
  <c r="I172" i="24"/>
  <c r="J172" i="24"/>
  <c r="K172" i="24"/>
  <c r="L172" i="24"/>
  <c r="M172" i="24"/>
  <c r="N172" i="24"/>
  <c r="B173" i="24"/>
  <c r="C173" i="24"/>
  <c r="D173" i="24"/>
  <c r="E173" i="24"/>
  <c r="F173" i="24"/>
  <c r="G173" i="24"/>
  <c r="H173" i="24"/>
  <c r="I173" i="24"/>
  <c r="J173" i="24"/>
  <c r="K173" i="24"/>
  <c r="L173" i="24"/>
  <c r="M173" i="24"/>
  <c r="N173" i="24"/>
  <c r="B174" i="24"/>
  <c r="C174" i="24"/>
  <c r="D174" i="24"/>
  <c r="E174" i="24"/>
  <c r="F174" i="24"/>
  <c r="G174" i="24"/>
  <c r="H174" i="24"/>
  <c r="I174" i="24"/>
  <c r="J174" i="24"/>
  <c r="K174" i="24"/>
  <c r="L174" i="24"/>
  <c r="M174" i="24"/>
  <c r="N174" i="24"/>
  <c r="B175" i="24"/>
  <c r="C175" i="24"/>
  <c r="D175" i="24"/>
  <c r="E175" i="24"/>
  <c r="F175" i="24"/>
  <c r="G175" i="24"/>
  <c r="H175" i="24"/>
  <c r="I175" i="24"/>
  <c r="J175" i="24"/>
  <c r="K175" i="24"/>
  <c r="L175" i="24"/>
  <c r="M175" i="24"/>
  <c r="N175" i="24"/>
  <c r="B176" i="24"/>
  <c r="C176" i="24"/>
  <c r="D176" i="24"/>
  <c r="E176" i="24"/>
  <c r="F176" i="24"/>
  <c r="G176" i="24"/>
  <c r="H176" i="24"/>
  <c r="I176" i="24"/>
  <c r="J176" i="24"/>
  <c r="K176" i="24"/>
  <c r="L176" i="24"/>
  <c r="M176" i="24"/>
  <c r="N176" i="24"/>
  <c r="B177" i="24"/>
  <c r="C177" i="24"/>
  <c r="D177" i="24"/>
  <c r="E177" i="24"/>
  <c r="F177" i="24"/>
  <c r="G177" i="24"/>
  <c r="H177" i="24"/>
  <c r="I177" i="24"/>
  <c r="J177" i="24"/>
  <c r="K177" i="24"/>
  <c r="L177" i="24"/>
  <c r="M177" i="24"/>
  <c r="N177" i="24"/>
  <c r="B178" i="24"/>
  <c r="C178" i="24"/>
  <c r="D178" i="24"/>
  <c r="E178" i="24"/>
  <c r="F178" i="24"/>
  <c r="G178" i="24"/>
  <c r="H178" i="24"/>
  <c r="I178" i="24"/>
  <c r="J178" i="24"/>
  <c r="K178" i="24"/>
  <c r="L178" i="24"/>
  <c r="M178" i="24"/>
  <c r="N178" i="24"/>
  <c r="B179" i="24"/>
  <c r="C179" i="24"/>
  <c r="D179" i="24"/>
  <c r="E179" i="24"/>
  <c r="F179" i="24"/>
  <c r="G179" i="24"/>
  <c r="H179" i="24"/>
  <c r="I179" i="24"/>
  <c r="J179" i="24"/>
  <c r="K179" i="24"/>
  <c r="L179" i="24"/>
  <c r="M179" i="24"/>
  <c r="N179" i="24"/>
  <c r="B180" i="24"/>
  <c r="C180" i="24"/>
  <c r="D180" i="24"/>
  <c r="E180" i="24"/>
  <c r="F180" i="24"/>
  <c r="G180" i="24"/>
  <c r="H180" i="24"/>
  <c r="I180" i="24"/>
  <c r="J180" i="24"/>
  <c r="K180" i="24"/>
  <c r="L180" i="24"/>
  <c r="M180" i="24"/>
  <c r="N180" i="24"/>
  <c r="B181" i="24"/>
  <c r="C181" i="24"/>
  <c r="D181" i="24"/>
  <c r="E181" i="24"/>
  <c r="F181" i="24"/>
  <c r="G181" i="24"/>
  <c r="H181" i="24"/>
  <c r="I181" i="24"/>
  <c r="J181" i="24"/>
  <c r="K181" i="24"/>
  <c r="L181" i="24"/>
  <c r="M181" i="24"/>
  <c r="N181" i="24"/>
  <c r="B182" i="24"/>
  <c r="C182" i="24"/>
  <c r="D182" i="24"/>
  <c r="E182" i="24"/>
  <c r="F182" i="24"/>
  <c r="G182" i="24"/>
  <c r="H182" i="24"/>
  <c r="I182" i="24"/>
  <c r="J182" i="24"/>
  <c r="K182" i="24"/>
  <c r="L182" i="24"/>
  <c r="M182" i="24"/>
  <c r="N182" i="24"/>
  <c r="B183" i="24"/>
  <c r="C183" i="24"/>
  <c r="D183" i="24"/>
  <c r="E183" i="24"/>
  <c r="F183" i="24"/>
  <c r="G183" i="24"/>
  <c r="H183" i="24"/>
  <c r="I183" i="24"/>
  <c r="J183" i="24"/>
  <c r="K183" i="24"/>
  <c r="L183" i="24"/>
  <c r="M183" i="24"/>
  <c r="N183" i="24"/>
  <c r="B184" i="24"/>
  <c r="C184" i="24"/>
  <c r="D184" i="24"/>
  <c r="E184" i="24"/>
  <c r="F184" i="24"/>
  <c r="G184" i="24"/>
  <c r="H184" i="24"/>
  <c r="I184" i="24"/>
  <c r="J184" i="24"/>
  <c r="K184" i="24"/>
  <c r="L184" i="24"/>
  <c r="M184" i="24"/>
  <c r="N184" i="24"/>
  <c r="B185" i="24"/>
  <c r="C185" i="24"/>
  <c r="D185" i="24"/>
  <c r="E185" i="24"/>
  <c r="F185" i="24"/>
  <c r="G185" i="24"/>
  <c r="H185" i="24"/>
  <c r="I185" i="24"/>
  <c r="J185" i="24"/>
  <c r="K185" i="24"/>
  <c r="L185" i="24"/>
  <c r="M185" i="24"/>
  <c r="N185" i="24"/>
  <c r="B186" i="24"/>
  <c r="C186" i="24"/>
  <c r="D186" i="24"/>
  <c r="E186" i="24"/>
  <c r="F186" i="24"/>
  <c r="G186" i="24"/>
  <c r="H186" i="24"/>
  <c r="I186" i="24"/>
  <c r="J186" i="24"/>
  <c r="K186" i="24"/>
  <c r="L186" i="24"/>
  <c r="M186" i="24"/>
  <c r="N186" i="24"/>
  <c r="B187" i="24"/>
  <c r="C187" i="24"/>
  <c r="D187" i="24"/>
  <c r="E187" i="24"/>
  <c r="F187" i="24"/>
  <c r="G187" i="24"/>
  <c r="H187" i="24"/>
  <c r="I187" i="24"/>
  <c r="J187" i="24"/>
  <c r="K187" i="24"/>
  <c r="L187" i="24"/>
  <c r="M187" i="24"/>
  <c r="N187" i="24"/>
  <c r="B188" i="24"/>
  <c r="C188" i="24"/>
  <c r="D188" i="24"/>
  <c r="E188" i="24"/>
  <c r="F188" i="24"/>
  <c r="G188" i="24"/>
  <c r="H188" i="24"/>
  <c r="I188" i="24"/>
  <c r="J188" i="24"/>
  <c r="K188" i="24"/>
  <c r="L188" i="24"/>
  <c r="M188" i="24"/>
  <c r="N188" i="24"/>
  <c r="B189" i="24"/>
  <c r="C189" i="24"/>
  <c r="D189" i="24"/>
  <c r="E189" i="24"/>
  <c r="F189" i="24"/>
  <c r="G189" i="24"/>
  <c r="H189" i="24"/>
  <c r="I189" i="24"/>
  <c r="J189" i="24"/>
  <c r="K189" i="24"/>
  <c r="L189" i="24"/>
  <c r="M189" i="24"/>
  <c r="N189" i="24"/>
  <c r="B190" i="24"/>
  <c r="C190" i="24"/>
  <c r="D190" i="24"/>
  <c r="E190" i="24"/>
  <c r="F190" i="24"/>
  <c r="G190" i="24"/>
  <c r="H190" i="24"/>
  <c r="I190" i="24"/>
  <c r="J190" i="24"/>
  <c r="K190" i="24"/>
  <c r="L190" i="24"/>
  <c r="M190" i="24"/>
  <c r="N190" i="24"/>
  <c r="B191" i="24"/>
  <c r="C191" i="24"/>
  <c r="D191" i="24"/>
  <c r="E191" i="24"/>
  <c r="F191" i="24"/>
  <c r="G191" i="24"/>
  <c r="H191" i="24"/>
  <c r="I191" i="24"/>
  <c r="J191" i="24"/>
  <c r="K191" i="24"/>
  <c r="L191" i="24"/>
  <c r="M191" i="24"/>
  <c r="N191" i="24"/>
  <c r="B192" i="24"/>
  <c r="C192" i="24"/>
  <c r="D192" i="24"/>
  <c r="E192" i="24"/>
  <c r="F192" i="24"/>
  <c r="G192" i="24"/>
  <c r="H192" i="24"/>
  <c r="I192" i="24"/>
  <c r="J192" i="24"/>
  <c r="K192" i="24"/>
  <c r="L192" i="24"/>
  <c r="M192" i="24"/>
  <c r="N192" i="24"/>
  <c r="B193" i="24"/>
  <c r="C193" i="24"/>
  <c r="D193" i="24"/>
  <c r="E193" i="24"/>
  <c r="F193" i="24"/>
  <c r="G193" i="24"/>
  <c r="H193" i="24"/>
  <c r="I193" i="24"/>
  <c r="J193" i="24"/>
  <c r="K193" i="24"/>
  <c r="L193" i="24"/>
  <c r="M193" i="24"/>
  <c r="N193" i="24"/>
  <c r="B194" i="24"/>
  <c r="C194" i="24"/>
  <c r="D194" i="24"/>
  <c r="E194" i="24"/>
  <c r="F194" i="24"/>
  <c r="G194" i="24"/>
  <c r="H194" i="24"/>
  <c r="I194" i="24"/>
  <c r="J194" i="24"/>
  <c r="K194" i="24"/>
  <c r="L194" i="24"/>
  <c r="M194" i="24"/>
  <c r="N194" i="24"/>
  <c r="B195" i="24"/>
  <c r="C195" i="24"/>
  <c r="D195" i="24"/>
  <c r="E195" i="24"/>
  <c r="F195" i="24"/>
  <c r="G195" i="24"/>
  <c r="H195" i="24"/>
  <c r="I195" i="24"/>
  <c r="J195" i="24"/>
  <c r="K195" i="24"/>
  <c r="L195" i="24"/>
  <c r="M195" i="24"/>
  <c r="N195" i="24"/>
  <c r="B196" i="24"/>
  <c r="C196" i="24"/>
  <c r="D196" i="24"/>
  <c r="E196" i="24"/>
  <c r="F196" i="24"/>
  <c r="G196" i="24"/>
  <c r="H196" i="24"/>
  <c r="I196" i="24"/>
  <c r="J196" i="24"/>
  <c r="K196" i="24"/>
  <c r="L196" i="24"/>
  <c r="M196" i="24"/>
  <c r="N196" i="24"/>
  <c r="B197" i="24"/>
  <c r="C197" i="24"/>
  <c r="D197" i="24"/>
  <c r="E197" i="24"/>
  <c r="F197" i="24"/>
  <c r="G197" i="24"/>
  <c r="H197" i="24"/>
  <c r="I197" i="24"/>
  <c r="J197" i="24"/>
  <c r="K197" i="24"/>
  <c r="L197" i="24"/>
  <c r="M197" i="24"/>
  <c r="N197" i="24"/>
  <c r="B198" i="24"/>
  <c r="C198" i="24"/>
  <c r="D198" i="24"/>
  <c r="E198" i="24"/>
  <c r="F198" i="24"/>
  <c r="G198" i="24"/>
  <c r="H198" i="24"/>
  <c r="I198" i="24"/>
  <c r="J198" i="24"/>
  <c r="K198" i="24"/>
  <c r="L198" i="24"/>
  <c r="M198" i="24"/>
  <c r="N198" i="24"/>
  <c r="B199" i="24"/>
  <c r="C199" i="24"/>
  <c r="D199" i="24"/>
  <c r="E199" i="24"/>
  <c r="F199" i="24"/>
  <c r="G199" i="24"/>
  <c r="H199" i="24"/>
  <c r="I199" i="24"/>
  <c r="J199" i="24"/>
  <c r="K199" i="24"/>
  <c r="L199" i="24"/>
  <c r="M199" i="24"/>
  <c r="N199" i="24"/>
  <c r="B200" i="24"/>
  <c r="C200" i="24"/>
  <c r="D200" i="24"/>
  <c r="E200" i="24"/>
  <c r="F200" i="24"/>
  <c r="G200" i="24"/>
  <c r="H200" i="24"/>
  <c r="I200" i="24"/>
  <c r="J200" i="24"/>
  <c r="K200" i="24"/>
  <c r="L200" i="24"/>
  <c r="M200" i="24"/>
  <c r="N200" i="24"/>
  <c r="B201" i="24"/>
  <c r="C201" i="24"/>
  <c r="D201" i="24"/>
  <c r="E201" i="24"/>
  <c r="F201" i="24"/>
  <c r="G201" i="24"/>
  <c r="H201" i="24"/>
  <c r="I201" i="24"/>
  <c r="J201" i="24"/>
  <c r="K201" i="24"/>
  <c r="L201" i="24"/>
  <c r="M201" i="24"/>
  <c r="N201" i="24"/>
  <c r="B202" i="24"/>
  <c r="C202" i="24"/>
  <c r="D202" i="24"/>
  <c r="E202" i="24"/>
  <c r="F202" i="24"/>
  <c r="G202" i="24"/>
  <c r="H202" i="24"/>
  <c r="I202" i="24"/>
  <c r="J202" i="24"/>
  <c r="K202" i="24"/>
  <c r="L202" i="24"/>
  <c r="M202" i="24"/>
  <c r="N202" i="24"/>
  <c r="B203" i="24"/>
  <c r="C203" i="24"/>
  <c r="D203" i="24"/>
  <c r="E203" i="24"/>
  <c r="F203" i="24"/>
  <c r="G203" i="24"/>
  <c r="H203" i="24"/>
  <c r="I203" i="24"/>
  <c r="J203" i="24"/>
  <c r="K203" i="24"/>
  <c r="L203" i="24"/>
  <c r="M203" i="24"/>
  <c r="N203" i="24"/>
  <c r="B204" i="24"/>
  <c r="C204" i="24"/>
  <c r="D204" i="24"/>
  <c r="E204" i="24"/>
  <c r="F204" i="24"/>
  <c r="G204" i="24"/>
  <c r="H204" i="24"/>
  <c r="I204" i="24"/>
  <c r="J204" i="24"/>
  <c r="K204" i="24"/>
  <c r="L204" i="24"/>
  <c r="M204" i="24"/>
  <c r="N204" i="24"/>
  <c r="B205" i="24"/>
  <c r="C205" i="24"/>
  <c r="D205" i="24"/>
  <c r="E205" i="24"/>
  <c r="F205" i="24"/>
  <c r="G205" i="24"/>
  <c r="H205" i="24"/>
  <c r="I205" i="24"/>
  <c r="J205" i="24"/>
  <c r="K205" i="24"/>
  <c r="L205" i="24"/>
  <c r="M205" i="24"/>
  <c r="N205" i="24"/>
  <c r="B206" i="24"/>
  <c r="C206" i="24"/>
  <c r="D206" i="24"/>
  <c r="E206" i="24"/>
  <c r="F206" i="24"/>
  <c r="G206" i="24"/>
  <c r="H206" i="24"/>
  <c r="I206" i="24"/>
  <c r="J206" i="24"/>
  <c r="K206" i="24"/>
  <c r="L206" i="24"/>
  <c r="M206" i="24"/>
  <c r="N206" i="24"/>
  <c r="B207" i="24"/>
  <c r="C207" i="24"/>
  <c r="D207" i="24"/>
  <c r="E207" i="24"/>
  <c r="F207" i="24"/>
  <c r="G207" i="24"/>
  <c r="H207" i="24"/>
  <c r="I207" i="24"/>
  <c r="J207" i="24"/>
  <c r="K207" i="24"/>
  <c r="L207" i="24"/>
  <c r="M207" i="24"/>
  <c r="N207" i="24"/>
  <c r="B208" i="24"/>
  <c r="C208" i="24"/>
  <c r="D208" i="24"/>
  <c r="E208" i="24"/>
  <c r="F208" i="24"/>
  <c r="G208" i="24"/>
  <c r="H208" i="24"/>
  <c r="I208" i="24"/>
  <c r="J208" i="24"/>
  <c r="K208" i="24"/>
  <c r="L208" i="24"/>
  <c r="M208" i="24"/>
  <c r="N208" i="24"/>
  <c r="B209" i="24"/>
  <c r="C209" i="24"/>
  <c r="D209" i="24"/>
  <c r="E209" i="24"/>
  <c r="F209" i="24"/>
  <c r="G209" i="24"/>
  <c r="H209" i="24"/>
  <c r="I209" i="24"/>
  <c r="J209" i="24"/>
  <c r="K209" i="24"/>
  <c r="L209" i="24"/>
  <c r="M209" i="24"/>
  <c r="N209" i="24"/>
  <c r="B210" i="24"/>
  <c r="C210" i="24"/>
  <c r="D210" i="24"/>
  <c r="E210" i="24"/>
  <c r="F210" i="24"/>
  <c r="G210" i="24"/>
  <c r="H210" i="24"/>
  <c r="I210" i="24"/>
  <c r="J210" i="24"/>
  <c r="K210" i="24"/>
  <c r="L210" i="24"/>
  <c r="M210" i="24"/>
  <c r="N210" i="24"/>
  <c r="B211" i="24"/>
  <c r="C211" i="24"/>
  <c r="D211" i="24"/>
  <c r="E211" i="24"/>
  <c r="F211" i="24"/>
  <c r="G211" i="24"/>
  <c r="H211" i="24"/>
  <c r="I211" i="24"/>
  <c r="J211" i="24"/>
  <c r="K211" i="24"/>
  <c r="L211" i="24"/>
  <c r="M211" i="24"/>
  <c r="N211" i="24"/>
  <c r="B212" i="24"/>
  <c r="C212" i="24"/>
  <c r="D212" i="24"/>
  <c r="E212" i="24"/>
  <c r="F212" i="24"/>
  <c r="G212" i="24"/>
  <c r="H212" i="24"/>
  <c r="I212" i="24"/>
  <c r="J212" i="24"/>
  <c r="K212" i="24"/>
  <c r="L212" i="24"/>
  <c r="M212" i="24"/>
  <c r="N212" i="24"/>
  <c r="B213" i="24"/>
  <c r="C213" i="24"/>
  <c r="D213" i="24"/>
  <c r="E213" i="24"/>
  <c r="F213" i="24"/>
  <c r="G213" i="24"/>
  <c r="H213" i="24"/>
  <c r="I213" i="24"/>
  <c r="J213" i="24"/>
  <c r="K213" i="24"/>
  <c r="L213" i="24"/>
  <c r="M213" i="24"/>
  <c r="N213" i="24"/>
  <c r="B214" i="24"/>
  <c r="C214" i="24"/>
  <c r="D214" i="24"/>
  <c r="E214" i="24"/>
  <c r="F214" i="24"/>
  <c r="G214" i="24"/>
  <c r="H214" i="24"/>
  <c r="I214" i="24"/>
  <c r="J214" i="24"/>
  <c r="K214" i="24"/>
  <c r="L214" i="24"/>
  <c r="M214" i="24"/>
  <c r="N214" i="24"/>
  <c r="B215" i="24"/>
  <c r="C215" i="24"/>
  <c r="D215" i="24"/>
  <c r="E215" i="24"/>
  <c r="F215" i="24"/>
  <c r="G215" i="24"/>
  <c r="H215" i="24"/>
  <c r="I215" i="24"/>
  <c r="J215" i="24"/>
  <c r="K215" i="24"/>
  <c r="L215" i="24"/>
  <c r="M215" i="24"/>
  <c r="N215" i="24"/>
  <c r="B216" i="24"/>
  <c r="C216" i="24"/>
  <c r="D216" i="24"/>
  <c r="E216" i="24"/>
  <c r="F216" i="24"/>
  <c r="G216" i="24"/>
  <c r="H216" i="24"/>
  <c r="I216" i="24"/>
  <c r="J216" i="24"/>
  <c r="K216" i="24"/>
  <c r="L216" i="24"/>
  <c r="M216" i="24"/>
  <c r="N216" i="24"/>
  <c r="B217" i="24"/>
  <c r="C217" i="24"/>
  <c r="D217" i="24"/>
  <c r="E217" i="24"/>
  <c r="F217" i="24"/>
  <c r="G217" i="24"/>
  <c r="H217" i="24"/>
  <c r="I217" i="24"/>
  <c r="J217" i="24"/>
  <c r="K217" i="24"/>
  <c r="L217" i="24"/>
  <c r="M217" i="24"/>
  <c r="N217" i="24"/>
  <c r="B218" i="24"/>
  <c r="C218" i="24"/>
  <c r="D218" i="24"/>
  <c r="E218" i="24"/>
  <c r="F218" i="24"/>
  <c r="G218" i="24"/>
  <c r="H218" i="24"/>
  <c r="I218" i="24"/>
  <c r="J218" i="24"/>
  <c r="K218" i="24"/>
  <c r="L218" i="24"/>
  <c r="M218" i="24"/>
  <c r="N218" i="24"/>
  <c r="B219" i="24"/>
  <c r="C219" i="24"/>
  <c r="D219" i="24"/>
  <c r="E219" i="24"/>
  <c r="F219" i="24"/>
  <c r="G219" i="24"/>
  <c r="H219" i="24"/>
  <c r="I219" i="24"/>
  <c r="J219" i="24"/>
  <c r="K219" i="24"/>
  <c r="L219" i="24"/>
  <c r="M219" i="24"/>
  <c r="N219" i="24"/>
  <c r="B220" i="24"/>
  <c r="C220" i="24"/>
  <c r="D220" i="24"/>
  <c r="E220" i="24"/>
  <c r="F220" i="24"/>
  <c r="G220" i="24"/>
  <c r="H220" i="24"/>
  <c r="I220" i="24"/>
  <c r="J220" i="24"/>
  <c r="K220" i="24"/>
  <c r="L220" i="24"/>
  <c r="M220" i="24"/>
  <c r="N220" i="24"/>
  <c r="B221" i="24"/>
  <c r="C221" i="24"/>
  <c r="D221" i="24"/>
  <c r="E221" i="24"/>
  <c r="F221" i="24"/>
  <c r="G221" i="24"/>
  <c r="H221" i="24"/>
  <c r="I221" i="24"/>
  <c r="J221" i="24"/>
  <c r="K221" i="24"/>
  <c r="L221" i="24"/>
  <c r="M221" i="24"/>
  <c r="N221" i="24"/>
  <c r="B222" i="24"/>
  <c r="C222" i="24"/>
  <c r="D222" i="24"/>
  <c r="E222" i="24"/>
  <c r="F222" i="24"/>
  <c r="G222" i="24"/>
  <c r="H222" i="24"/>
  <c r="I222" i="24"/>
  <c r="J222" i="24"/>
  <c r="K222" i="24"/>
  <c r="L222" i="24"/>
  <c r="M222" i="24"/>
  <c r="N222" i="24"/>
  <c r="B223" i="24"/>
  <c r="C223" i="24"/>
  <c r="D223" i="24"/>
  <c r="E223" i="24"/>
  <c r="F223" i="24"/>
  <c r="G223" i="24"/>
  <c r="H223" i="24"/>
  <c r="I223" i="24"/>
  <c r="J223" i="24"/>
  <c r="K223" i="24"/>
  <c r="L223" i="24"/>
  <c r="M223" i="24"/>
  <c r="N223" i="24"/>
  <c r="B224" i="24"/>
  <c r="C224" i="24"/>
  <c r="D224" i="24"/>
  <c r="E224" i="24"/>
  <c r="F224" i="24"/>
  <c r="G224" i="24"/>
  <c r="H224" i="24"/>
  <c r="I224" i="24"/>
  <c r="J224" i="24"/>
  <c r="K224" i="24"/>
  <c r="L224" i="24"/>
  <c r="M224" i="24"/>
  <c r="N224" i="24"/>
  <c r="B225" i="24"/>
  <c r="C225" i="24"/>
  <c r="D225" i="24"/>
  <c r="E225" i="24"/>
  <c r="F225" i="24"/>
  <c r="G225" i="24"/>
  <c r="H225" i="24"/>
  <c r="I225" i="24"/>
  <c r="J225" i="24"/>
  <c r="K225" i="24"/>
  <c r="L225" i="24"/>
  <c r="M225" i="24"/>
  <c r="N225" i="24"/>
  <c r="B226" i="24"/>
  <c r="C226" i="24"/>
  <c r="D226" i="24"/>
  <c r="E226" i="24"/>
  <c r="F226" i="24"/>
  <c r="G226" i="24"/>
  <c r="H226" i="24"/>
  <c r="I226" i="24"/>
  <c r="J226" i="24"/>
  <c r="K226" i="24"/>
  <c r="L226" i="24"/>
  <c r="M226" i="24"/>
  <c r="N226" i="24"/>
  <c r="B227" i="24"/>
  <c r="C227" i="24"/>
  <c r="D227" i="24"/>
  <c r="E227" i="24"/>
  <c r="F227" i="24"/>
  <c r="G227" i="24"/>
  <c r="H227" i="24"/>
  <c r="I227" i="24"/>
  <c r="J227" i="24"/>
  <c r="K227" i="24"/>
  <c r="L227" i="24"/>
  <c r="M227" i="24"/>
  <c r="N227" i="24"/>
  <c r="B228" i="24"/>
  <c r="C228" i="24"/>
  <c r="D228" i="24"/>
  <c r="E228" i="24"/>
  <c r="F228" i="24"/>
  <c r="G228" i="24"/>
  <c r="H228" i="24"/>
  <c r="I228" i="24"/>
  <c r="J228" i="24"/>
  <c r="K228" i="24"/>
  <c r="L228" i="24"/>
  <c r="M228" i="24"/>
  <c r="N228" i="24"/>
  <c r="B229" i="24"/>
  <c r="C229" i="24"/>
  <c r="D229" i="24"/>
  <c r="E229" i="24"/>
  <c r="F229" i="24"/>
  <c r="G229" i="24"/>
  <c r="H229" i="24"/>
  <c r="I229" i="24"/>
  <c r="J229" i="24"/>
  <c r="K229" i="24"/>
  <c r="L229" i="24"/>
  <c r="M229" i="24"/>
  <c r="N229" i="24"/>
  <c r="B230" i="24"/>
  <c r="C230" i="24"/>
  <c r="D230" i="24"/>
  <c r="E230" i="24"/>
  <c r="F230" i="24"/>
  <c r="G230" i="24"/>
  <c r="H230" i="24"/>
  <c r="I230" i="24"/>
  <c r="J230" i="24"/>
  <c r="K230" i="24"/>
  <c r="L230" i="24"/>
  <c r="M230" i="24"/>
  <c r="N230" i="24"/>
  <c r="B231" i="24"/>
  <c r="C231" i="24"/>
  <c r="D231" i="24"/>
  <c r="E231" i="24"/>
  <c r="F231" i="24"/>
  <c r="G231" i="24"/>
  <c r="H231" i="24"/>
  <c r="I231" i="24"/>
  <c r="J231" i="24"/>
  <c r="K231" i="24"/>
  <c r="L231" i="24"/>
  <c r="M231" i="24"/>
  <c r="N231" i="24"/>
  <c r="B232" i="24"/>
  <c r="C232" i="24"/>
  <c r="D232" i="24"/>
  <c r="E232" i="24"/>
  <c r="F232" i="24"/>
  <c r="G232" i="24"/>
  <c r="H232" i="24"/>
  <c r="I232" i="24"/>
  <c r="J232" i="24"/>
  <c r="K232" i="24"/>
  <c r="L232" i="24"/>
  <c r="M232" i="24"/>
  <c r="N232" i="24"/>
  <c r="B233" i="24"/>
  <c r="C233" i="24"/>
  <c r="D233" i="24"/>
  <c r="E233" i="24"/>
  <c r="F233" i="24"/>
  <c r="G233" i="24"/>
  <c r="H233" i="24"/>
  <c r="I233" i="24"/>
  <c r="J233" i="24"/>
  <c r="K233" i="24"/>
  <c r="L233" i="24"/>
  <c r="M233" i="24"/>
  <c r="N233" i="24"/>
  <c r="B234" i="24"/>
  <c r="C234" i="24"/>
  <c r="D234" i="24"/>
  <c r="E234" i="24"/>
  <c r="F234" i="24"/>
  <c r="G234" i="24"/>
  <c r="H234" i="24"/>
  <c r="I234" i="24"/>
  <c r="J234" i="24"/>
  <c r="K234" i="24"/>
  <c r="L234" i="24"/>
  <c r="M234" i="24"/>
  <c r="N234" i="24"/>
  <c r="B235" i="24"/>
  <c r="C235" i="24"/>
  <c r="D235" i="24"/>
  <c r="E235" i="24"/>
  <c r="F235" i="24"/>
  <c r="G235" i="24"/>
  <c r="H235" i="24"/>
  <c r="I235" i="24"/>
  <c r="J235" i="24"/>
  <c r="K235" i="24"/>
  <c r="L235" i="24"/>
  <c r="M235" i="24"/>
  <c r="N235" i="24"/>
  <c r="B236" i="24"/>
  <c r="C236" i="24"/>
  <c r="D236" i="24"/>
  <c r="E236" i="24"/>
  <c r="F236" i="24"/>
  <c r="G236" i="24"/>
  <c r="H236" i="24"/>
  <c r="I236" i="24"/>
  <c r="J236" i="24"/>
  <c r="K236" i="24"/>
  <c r="L236" i="24"/>
  <c r="M236" i="24"/>
  <c r="N236" i="24"/>
  <c r="B237" i="24"/>
  <c r="C237" i="24"/>
  <c r="D237" i="24"/>
  <c r="E237" i="24"/>
  <c r="F237" i="24"/>
  <c r="G237" i="24"/>
  <c r="H237" i="24"/>
  <c r="I237" i="24"/>
  <c r="J237" i="24"/>
  <c r="K237" i="24"/>
  <c r="L237" i="24"/>
  <c r="M237" i="24"/>
  <c r="N237" i="24"/>
  <c r="B238" i="24"/>
  <c r="C238" i="24"/>
  <c r="D238" i="24"/>
  <c r="E238" i="24"/>
  <c r="F238" i="24"/>
  <c r="G238" i="24"/>
  <c r="H238" i="24"/>
  <c r="I238" i="24"/>
  <c r="J238" i="24"/>
  <c r="K238" i="24"/>
  <c r="L238" i="24"/>
  <c r="M238" i="24"/>
  <c r="N238" i="24"/>
  <c r="B239" i="24"/>
  <c r="C239" i="24"/>
  <c r="D239" i="24"/>
  <c r="E239" i="24"/>
  <c r="F239" i="24"/>
  <c r="G239" i="24"/>
  <c r="H239" i="24"/>
  <c r="I239" i="24"/>
  <c r="J239" i="24"/>
  <c r="K239" i="24"/>
  <c r="L239" i="24"/>
  <c r="M239" i="24"/>
  <c r="N239" i="24"/>
  <c r="B240" i="24"/>
  <c r="C240" i="24"/>
  <c r="D240" i="24"/>
  <c r="E240" i="24"/>
  <c r="F240" i="24"/>
  <c r="G240" i="24"/>
  <c r="H240" i="24"/>
  <c r="I240" i="24"/>
  <c r="J240" i="24"/>
  <c r="K240" i="24"/>
  <c r="L240" i="24"/>
  <c r="M240" i="24"/>
  <c r="N240" i="24"/>
  <c r="B241" i="24"/>
  <c r="C241" i="24"/>
  <c r="D241" i="24"/>
  <c r="E241" i="24"/>
  <c r="F241" i="24"/>
  <c r="G241" i="24"/>
  <c r="H241" i="24"/>
  <c r="I241" i="24"/>
  <c r="J241" i="24"/>
  <c r="K241" i="24"/>
  <c r="L241" i="24"/>
  <c r="M241" i="24"/>
  <c r="N241" i="24"/>
  <c r="B242" i="24"/>
  <c r="C242" i="24"/>
  <c r="D242" i="24"/>
  <c r="E242" i="24"/>
  <c r="F242" i="24"/>
  <c r="G242" i="24"/>
  <c r="H242" i="24"/>
  <c r="I242" i="24"/>
  <c r="J242" i="24"/>
  <c r="K242" i="24"/>
  <c r="L242" i="24"/>
  <c r="M242" i="24"/>
  <c r="N242" i="24"/>
  <c r="B243" i="24"/>
  <c r="C243" i="24"/>
  <c r="D243" i="24"/>
  <c r="E243" i="24"/>
  <c r="F243" i="24"/>
  <c r="G243" i="24"/>
  <c r="H243" i="24"/>
  <c r="I243" i="24"/>
  <c r="J243" i="24"/>
  <c r="K243" i="24"/>
  <c r="L243" i="24"/>
  <c r="M243" i="24"/>
  <c r="N243" i="24"/>
  <c r="B244" i="24"/>
  <c r="C244" i="24"/>
  <c r="D244" i="24"/>
  <c r="E244" i="24"/>
  <c r="F244" i="24"/>
  <c r="G244" i="24"/>
  <c r="H244" i="24"/>
  <c r="I244" i="24"/>
  <c r="J244" i="24"/>
  <c r="K244" i="24"/>
  <c r="L244" i="24"/>
  <c r="M244" i="24"/>
  <c r="N244" i="24"/>
  <c r="B245" i="24"/>
  <c r="C245" i="24"/>
  <c r="D245" i="24"/>
  <c r="E245" i="24"/>
  <c r="F245" i="24"/>
  <c r="G245" i="24"/>
  <c r="H245" i="24"/>
  <c r="I245" i="24"/>
  <c r="J245" i="24"/>
  <c r="K245" i="24"/>
  <c r="L245" i="24"/>
  <c r="M245" i="24"/>
  <c r="N245" i="24"/>
  <c r="B246" i="24"/>
  <c r="C246" i="24"/>
  <c r="D246" i="24"/>
  <c r="E246" i="24"/>
  <c r="F246" i="24"/>
  <c r="G246" i="24"/>
  <c r="H246" i="24"/>
  <c r="I246" i="24"/>
  <c r="J246" i="24"/>
  <c r="K246" i="24"/>
  <c r="L246" i="24"/>
  <c r="M246" i="24"/>
  <c r="N246" i="24"/>
  <c r="B247" i="24"/>
  <c r="C247" i="24"/>
  <c r="D247" i="24"/>
  <c r="E247" i="24"/>
  <c r="F247" i="24"/>
  <c r="G247" i="24"/>
  <c r="H247" i="24"/>
  <c r="I247" i="24"/>
  <c r="J247" i="24"/>
  <c r="K247" i="24"/>
  <c r="L247" i="24"/>
  <c r="M247" i="24"/>
  <c r="N247" i="24"/>
  <c r="B248" i="24"/>
  <c r="C248" i="24"/>
  <c r="D248" i="24"/>
  <c r="E248" i="24"/>
  <c r="F248" i="24"/>
  <c r="G248" i="24"/>
  <c r="H248" i="24"/>
  <c r="I248" i="24"/>
  <c r="J248" i="24"/>
  <c r="K248" i="24"/>
  <c r="L248" i="24"/>
  <c r="M248" i="24"/>
  <c r="N248" i="24"/>
  <c r="B249" i="24"/>
  <c r="C249" i="24"/>
  <c r="D249" i="24"/>
  <c r="E249" i="24"/>
  <c r="F249" i="24"/>
  <c r="G249" i="24"/>
  <c r="H249" i="24"/>
  <c r="I249" i="24"/>
  <c r="J249" i="24"/>
  <c r="K249" i="24"/>
  <c r="L249" i="24"/>
  <c r="M249" i="24"/>
  <c r="N249" i="24"/>
  <c r="B250" i="24"/>
  <c r="C250" i="24"/>
  <c r="D250" i="24"/>
  <c r="E250" i="24"/>
  <c r="F250" i="24"/>
  <c r="G250" i="24"/>
  <c r="H250" i="24"/>
  <c r="I250" i="24"/>
  <c r="J250" i="24"/>
  <c r="K250" i="24"/>
  <c r="L250" i="24"/>
  <c r="M250" i="24"/>
  <c r="N250" i="24"/>
  <c r="B251" i="24"/>
  <c r="C251" i="24"/>
  <c r="D251" i="24"/>
  <c r="E251" i="24"/>
  <c r="F251" i="24"/>
  <c r="G251" i="24"/>
  <c r="H251" i="24"/>
  <c r="I251" i="24"/>
  <c r="J251" i="24"/>
  <c r="K251" i="24"/>
  <c r="L251" i="24"/>
  <c r="M251" i="24"/>
  <c r="N251" i="24"/>
  <c r="B252" i="24"/>
  <c r="C252" i="24"/>
  <c r="D252" i="24"/>
  <c r="E252" i="24"/>
  <c r="F252" i="24"/>
  <c r="G252" i="24"/>
  <c r="H252" i="24"/>
  <c r="I252" i="24"/>
  <c r="J252" i="24"/>
  <c r="K252" i="24"/>
  <c r="L252" i="24"/>
  <c r="M252" i="24"/>
  <c r="N252" i="24"/>
  <c r="B253" i="24"/>
  <c r="C253" i="24"/>
  <c r="D253" i="24"/>
  <c r="E253" i="24"/>
  <c r="F253" i="24"/>
  <c r="G253" i="24"/>
  <c r="H253" i="24"/>
  <c r="I253" i="24"/>
  <c r="J253" i="24"/>
  <c r="K253" i="24"/>
  <c r="L253" i="24"/>
  <c r="M253" i="24"/>
  <c r="N253" i="24"/>
  <c r="B254" i="24"/>
  <c r="C254" i="24"/>
  <c r="D254" i="24"/>
  <c r="E254" i="24"/>
  <c r="F254" i="24"/>
  <c r="G254" i="24"/>
  <c r="H254" i="24"/>
  <c r="I254" i="24"/>
  <c r="J254" i="24"/>
  <c r="K254" i="24"/>
  <c r="L254" i="24"/>
  <c r="M254" i="24"/>
  <c r="N254" i="24"/>
  <c r="B255" i="24"/>
  <c r="C255" i="24"/>
  <c r="D255" i="24"/>
  <c r="E255" i="24"/>
  <c r="F255" i="24"/>
  <c r="G255" i="24"/>
  <c r="H255" i="24"/>
  <c r="I255" i="24"/>
  <c r="J255" i="24"/>
  <c r="K255" i="24"/>
  <c r="L255" i="24"/>
  <c r="M255" i="24"/>
  <c r="N255" i="24"/>
  <c r="B256" i="24"/>
  <c r="C256" i="24"/>
  <c r="D256" i="24"/>
  <c r="E256" i="24"/>
  <c r="F256" i="24"/>
  <c r="G256" i="24"/>
  <c r="H256" i="24"/>
  <c r="I256" i="24"/>
  <c r="J256" i="24"/>
  <c r="K256" i="24"/>
  <c r="L256" i="24"/>
  <c r="M256" i="24"/>
  <c r="N256" i="24"/>
  <c r="B257" i="24"/>
  <c r="C257" i="24"/>
  <c r="D257" i="24"/>
  <c r="E257" i="24"/>
  <c r="F257" i="24"/>
  <c r="G257" i="24"/>
  <c r="H257" i="24"/>
  <c r="I257" i="24"/>
  <c r="J257" i="24"/>
  <c r="K257" i="24"/>
  <c r="L257" i="24"/>
  <c r="M257" i="24"/>
  <c r="N257" i="24"/>
  <c r="B258" i="24"/>
  <c r="C258" i="24"/>
  <c r="D258" i="24"/>
  <c r="E258" i="24"/>
  <c r="F258" i="24"/>
  <c r="G258" i="24"/>
  <c r="H258" i="24"/>
  <c r="I258" i="24"/>
  <c r="J258" i="24"/>
  <c r="K258" i="24"/>
  <c r="L258" i="24"/>
  <c r="M258" i="24"/>
  <c r="N258" i="24"/>
  <c r="B259" i="24"/>
  <c r="C259" i="24"/>
  <c r="D259" i="24"/>
  <c r="E259" i="24"/>
  <c r="F259" i="24"/>
  <c r="G259" i="24"/>
  <c r="H259" i="24"/>
  <c r="I259" i="24"/>
  <c r="J259" i="24"/>
  <c r="K259" i="24"/>
  <c r="L259" i="24"/>
  <c r="M259" i="24"/>
  <c r="N259" i="24"/>
  <c r="B260" i="24"/>
  <c r="C260" i="24"/>
  <c r="D260" i="24"/>
  <c r="E260" i="24"/>
  <c r="F260" i="24"/>
  <c r="G260" i="24"/>
  <c r="H260" i="24"/>
  <c r="I260" i="24"/>
  <c r="J260" i="24"/>
  <c r="K260" i="24"/>
  <c r="L260" i="24"/>
  <c r="M260" i="24"/>
  <c r="N260" i="24"/>
  <c r="B261" i="24"/>
  <c r="C261" i="24"/>
  <c r="D261" i="24"/>
  <c r="E261" i="24"/>
  <c r="F261" i="24"/>
  <c r="G261" i="24"/>
  <c r="H261" i="24"/>
  <c r="I261" i="24"/>
  <c r="J261" i="24"/>
  <c r="K261" i="24"/>
  <c r="L261" i="24"/>
  <c r="M261" i="24"/>
  <c r="N261" i="24"/>
  <c r="B262" i="24"/>
  <c r="C262" i="24"/>
  <c r="D262" i="24"/>
  <c r="E262" i="24"/>
  <c r="F262" i="24"/>
  <c r="G262" i="24"/>
  <c r="H262" i="24"/>
  <c r="I262" i="24"/>
  <c r="J262" i="24"/>
  <c r="K262" i="24"/>
  <c r="L262" i="24"/>
  <c r="M262" i="24"/>
  <c r="N262" i="24"/>
  <c r="B263" i="24"/>
  <c r="C263" i="24"/>
  <c r="D263" i="24"/>
  <c r="E263" i="24"/>
  <c r="F263" i="24"/>
  <c r="G263" i="24"/>
  <c r="H263" i="24"/>
  <c r="I263" i="24"/>
  <c r="J263" i="24"/>
  <c r="K263" i="24"/>
  <c r="L263" i="24"/>
  <c r="M263" i="24"/>
  <c r="N263" i="24"/>
  <c r="B264" i="24"/>
  <c r="C264" i="24"/>
  <c r="D264" i="24"/>
  <c r="E264" i="24"/>
  <c r="F264" i="24"/>
  <c r="G264" i="24"/>
  <c r="H264" i="24"/>
  <c r="I264" i="24"/>
  <c r="J264" i="24"/>
  <c r="K264" i="24"/>
  <c r="L264" i="24"/>
  <c r="M264" i="24"/>
  <c r="N264" i="24"/>
  <c r="B265" i="24"/>
  <c r="C265" i="24"/>
  <c r="D265" i="24"/>
  <c r="E265" i="24"/>
  <c r="F265" i="24"/>
  <c r="G265" i="24"/>
  <c r="H265" i="24"/>
  <c r="I265" i="24"/>
  <c r="J265" i="24"/>
  <c r="K265" i="24"/>
  <c r="L265" i="24"/>
  <c r="M265" i="24"/>
  <c r="N265" i="24"/>
  <c r="B266" i="24"/>
  <c r="C266" i="24"/>
  <c r="D266" i="24"/>
  <c r="E266" i="24"/>
  <c r="F266" i="24"/>
  <c r="G266" i="24"/>
  <c r="H266" i="24"/>
  <c r="I266" i="24"/>
  <c r="J266" i="24"/>
  <c r="K266" i="24"/>
  <c r="L266" i="24"/>
  <c r="M266" i="24"/>
  <c r="N266" i="24"/>
  <c r="B267" i="24"/>
  <c r="C267" i="24"/>
  <c r="D267" i="24"/>
  <c r="E267" i="24"/>
  <c r="F267" i="24"/>
  <c r="G267" i="24"/>
  <c r="H267" i="24"/>
  <c r="I267" i="24"/>
  <c r="J267" i="24"/>
  <c r="K267" i="24"/>
  <c r="L267" i="24"/>
  <c r="M267" i="24"/>
  <c r="N267" i="24"/>
  <c r="B268" i="24"/>
  <c r="C268" i="24"/>
  <c r="D268" i="24"/>
  <c r="E268" i="24"/>
  <c r="F268" i="24"/>
  <c r="G268" i="24"/>
  <c r="H268" i="24"/>
  <c r="I268" i="24"/>
  <c r="J268" i="24"/>
  <c r="K268" i="24"/>
  <c r="L268" i="24"/>
  <c r="M268" i="24"/>
  <c r="N268" i="24"/>
  <c r="B269" i="24"/>
  <c r="C269" i="24"/>
  <c r="D269" i="24"/>
  <c r="E269" i="24"/>
  <c r="F269" i="24"/>
  <c r="G269" i="24"/>
  <c r="H269" i="24"/>
  <c r="I269" i="24"/>
  <c r="J269" i="24"/>
  <c r="K269" i="24"/>
  <c r="L269" i="24"/>
  <c r="M269" i="24"/>
  <c r="N269" i="24"/>
  <c r="B270" i="24"/>
  <c r="C270" i="24"/>
  <c r="D270" i="24"/>
  <c r="E270" i="24"/>
  <c r="F270" i="24"/>
  <c r="G270" i="24"/>
  <c r="H270" i="24"/>
  <c r="I270" i="24"/>
  <c r="J270" i="24"/>
  <c r="K270" i="24"/>
  <c r="L270" i="24"/>
  <c r="M270" i="24"/>
  <c r="N270" i="24"/>
  <c r="B271" i="24"/>
  <c r="C271" i="24"/>
  <c r="D271" i="24"/>
  <c r="E271" i="24"/>
  <c r="F271" i="24"/>
  <c r="G271" i="24"/>
  <c r="H271" i="24"/>
  <c r="I271" i="24"/>
  <c r="J271" i="24"/>
  <c r="K271" i="24"/>
  <c r="L271" i="24"/>
  <c r="M271" i="24"/>
  <c r="N271" i="24"/>
  <c r="B272" i="24"/>
  <c r="C272" i="24"/>
  <c r="D272" i="24"/>
  <c r="E272" i="24"/>
  <c r="F272" i="24"/>
  <c r="G272" i="24"/>
  <c r="H272" i="24"/>
  <c r="I272" i="24"/>
  <c r="J272" i="24"/>
  <c r="K272" i="24"/>
  <c r="L272" i="24"/>
  <c r="M272" i="24"/>
  <c r="N272" i="24"/>
  <c r="B273" i="24"/>
  <c r="C273" i="24"/>
  <c r="D273" i="24"/>
  <c r="E273" i="24"/>
  <c r="F273" i="24"/>
  <c r="G273" i="24"/>
  <c r="H273" i="24"/>
  <c r="I273" i="24"/>
  <c r="J273" i="24"/>
  <c r="K273" i="24"/>
  <c r="L273" i="24"/>
  <c r="M273" i="24"/>
  <c r="N273" i="24"/>
  <c r="B274" i="24"/>
  <c r="C274" i="24"/>
  <c r="D274" i="24"/>
  <c r="E274" i="24"/>
  <c r="F274" i="24"/>
  <c r="G274" i="24"/>
  <c r="H274" i="24"/>
  <c r="I274" i="24"/>
  <c r="J274" i="24"/>
  <c r="K274" i="24"/>
  <c r="L274" i="24"/>
  <c r="M274" i="24"/>
  <c r="N274" i="24"/>
  <c r="B275" i="24"/>
  <c r="C275" i="24"/>
  <c r="D275" i="24"/>
  <c r="E275" i="24"/>
  <c r="F275" i="24"/>
  <c r="G275" i="24"/>
  <c r="H275" i="24"/>
  <c r="I275" i="24"/>
  <c r="J275" i="24"/>
  <c r="K275" i="24"/>
  <c r="L275" i="24"/>
  <c r="M275" i="24"/>
  <c r="N275" i="24"/>
  <c r="B276" i="24"/>
  <c r="C276" i="24"/>
  <c r="D276" i="24"/>
  <c r="E276" i="24"/>
  <c r="F276" i="24"/>
  <c r="G276" i="24"/>
  <c r="H276" i="24"/>
  <c r="I276" i="24"/>
  <c r="J276" i="24"/>
  <c r="K276" i="24"/>
  <c r="L276" i="24"/>
  <c r="M276" i="24"/>
  <c r="N276" i="24"/>
  <c r="B277" i="24"/>
  <c r="C277" i="24"/>
  <c r="D277" i="24"/>
  <c r="E277" i="24"/>
  <c r="F277" i="24"/>
  <c r="G277" i="24"/>
  <c r="H277" i="24"/>
  <c r="I277" i="24"/>
  <c r="J277" i="24"/>
  <c r="K277" i="24"/>
  <c r="L277" i="24"/>
  <c r="M277" i="24"/>
  <c r="N277" i="24"/>
  <c r="B278" i="24"/>
  <c r="C278" i="24"/>
  <c r="D278" i="24"/>
  <c r="E278" i="24"/>
  <c r="F278" i="24"/>
  <c r="G278" i="24"/>
  <c r="H278" i="24"/>
  <c r="I278" i="24"/>
  <c r="J278" i="24"/>
  <c r="K278" i="24"/>
  <c r="L278" i="24"/>
  <c r="M278" i="24"/>
  <c r="N278" i="24"/>
  <c r="B279" i="24"/>
  <c r="C279" i="24"/>
  <c r="D279" i="24"/>
  <c r="E279" i="24"/>
  <c r="F279" i="24"/>
  <c r="G279" i="24"/>
  <c r="H279" i="24"/>
  <c r="I279" i="24"/>
  <c r="J279" i="24"/>
  <c r="K279" i="24"/>
  <c r="L279" i="24"/>
  <c r="M279" i="24"/>
  <c r="N279" i="24"/>
  <c r="B280" i="24"/>
  <c r="C280" i="24"/>
  <c r="D280" i="24"/>
  <c r="E280" i="24"/>
  <c r="F280" i="24"/>
  <c r="G280" i="24"/>
  <c r="H280" i="24"/>
  <c r="I280" i="24"/>
  <c r="J280" i="24"/>
  <c r="K280" i="24"/>
  <c r="L280" i="24"/>
  <c r="M280" i="24"/>
  <c r="N280" i="24"/>
  <c r="B281" i="24"/>
  <c r="C281" i="24"/>
  <c r="D281" i="24"/>
  <c r="E281" i="24"/>
  <c r="F281" i="24"/>
  <c r="G281" i="24"/>
  <c r="H281" i="24"/>
  <c r="I281" i="24"/>
  <c r="J281" i="24"/>
  <c r="K281" i="24"/>
  <c r="L281" i="24"/>
  <c r="M281" i="24"/>
  <c r="N281" i="24"/>
  <c r="B282" i="24"/>
  <c r="C282" i="24"/>
  <c r="D282" i="24"/>
  <c r="E282" i="24"/>
  <c r="F282" i="24"/>
  <c r="G282" i="24"/>
  <c r="H282" i="24"/>
  <c r="I282" i="24"/>
  <c r="J282" i="24"/>
  <c r="K282" i="24"/>
  <c r="L282" i="24"/>
  <c r="M282" i="24"/>
  <c r="N282" i="24"/>
  <c r="B283" i="24"/>
  <c r="C283" i="24"/>
  <c r="D283" i="24"/>
  <c r="E283" i="24"/>
  <c r="F283" i="24"/>
  <c r="G283" i="24"/>
  <c r="H283" i="24"/>
  <c r="I283" i="24"/>
  <c r="J283" i="24"/>
  <c r="K283" i="24"/>
  <c r="L283" i="24"/>
  <c r="M283" i="24"/>
  <c r="N283" i="24"/>
  <c r="B284" i="24"/>
  <c r="C284" i="24"/>
  <c r="D284" i="24"/>
  <c r="E284" i="24"/>
  <c r="F284" i="24"/>
  <c r="G284" i="24"/>
  <c r="H284" i="24"/>
  <c r="I284" i="24"/>
  <c r="J284" i="24"/>
  <c r="K284" i="24"/>
  <c r="L284" i="24"/>
  <c r="M284" i="24"/>
  <c r="N284" i="24"/>
  <c r="B285" i="24"/>
  <c r="C285" i="24"/>
  <c r="D285" i="24"/>
  <c r="E285" i="24"/>
  <c r="F285" i="24"/>
  <c r="G285" i="24"/>
  <c r="H285" i="24"/>
  <c r="I285" i="24"/>
  <c r="J285" i="24"/>
  <c r="K285" i="24"/>
  <c r="L285" i="24"/>
  <c r="M285" i="24"/>
  <c r="N285" i="24"/>
  <c r="B286" i="24"/>
  <c r="C286" i="24"/>
  <c r="D286" i="24"/>
  <c r="E286" i="24"/>
  <c r="F286" i="24"/>
  <c r="G286" i="24"/>
  <c r="H286" i="24"/>
  <c r="I286" i="24"/>
  <c r="J286" i="24"/>
  <c r="K286" i="24"/>
  <c r="L286" i="24"/>
  <c r="M286" i="24"/>
  <c r="N286" i="24"/>
  <c r="B287" i="24"/>
  <c r="C287" i="24"/>
  <c r="D287" i="24"/>
  <c r="E287" i="24"/>
  <c r="F287" i="24"/>
  <c r="G287" i="24"/>
  <c r="H287" i="24"/>
  <c r="I287" i="24"/>
  <c r="J287" i="24"/>
  <c r="K287" i="24"/>
  <c r="L287" i="24"/>
  <c r="M287" i="24"/>
  <c r="N287" i="24"/>
  <c r="B288" i="24"/>
  <c r="C288" i="24"/>
  <c r="D288" i="24"/>
  <c r="E288" i="24"/>
  <c r="F288" i="24"/>
  <c r="G288" i="24"/>
  <c r="H288" i="24"/>
  <c r="I288" i="24"/>
  <c r="J288" i="24"/>
  <c r="K288" i="24"/>
  <c r="L288" i="24"/>
  <c r="M288" i="24"/>
  <c r="N288" i="24"/>
  <c r="B289" i="24"/>
  <c r="C289" i="24"/>
  <c r="D289" i="24"/>
  <c r="E289" i="24"/>
  <c r="F289" i="24"/>
  <c r="G289" i="24"/>
  <c r="H289" i="24"/>
  <c r="I289" i="24"/>
  <c r="J289" i="24"/>
  <c r="K289" i="24"/>
  <c r="L289" i="24"/>
  <c r="M289" i="24"/>
  <c r="N289" i="24"/>
  <c r="B290" i="24"/>
  <c r="C290" i="24"/>
  <c r="D290" i="24"/>
  <c r="E290" i="24"/>
  <c r="F290" i="24"/>
  <c r="G290" i="24"/>
  <c r="H290" i="24"/>
  <c r="I290" i="24"/>
  <c r="J290" i="24"/>
  <c r="K290" i="24"/>
  <c r="L290" i="24"/>
  <c r="M290" i="24"/>
  <c r="N290" i="24"/>
  <c r="B291" i="24"/>
  <c r="C291" i="24"/>
  <c r="D291" i="24"/>
  <c r="E291" i="24"/>
  <c r="F291" i="24"/>
  <c r="G291" i="24"/>
  <c r="H291" i="24"/>
  <c r="I291" i="24"/>
  <c r="J291" i="24"/>
  <c r="K291" i="24"/>
  <c r="L291" i="24"/>
  <c r="M291" i="24"/>
  <c r="N291" i="24"/>
  <c r="B292" i="24"/>
  <c r="C292" i="24"/>
  <c r="D292" i="24"/>
  <c r="E292" i="24"/>
  <c r="F292" i="24"/>
  <c r="G292" i="24"/>
  <c r="H292" i="24"/>
  <c r="I292" i="24"/>
  <c r="J292" i="24"/>
  <c r="K292" i="24"/>
  <c r="L292" i="24"/>
  <c r="M292" i="24"/>
  <c r="N292" i="24"/>
  <c r="B293" i="24"/>
  <c r="C293" i="24"/>
  <c r="D293" i="24"/>
  <c r="E293" i="24"/>
  <c r="F293" i="24"/>
  <c r="G293" i="24"/>
  <c r="H293" i="24"/>
  <c r="I293" i="24"/>
  <c r="J293" i="24"/>
  <c r="K293" i="24"/>
  <c r="L293" i="24"/>
  <c r="M293" i="24"/>
  <c r="N293" i="24"/>
  <c r="B294" i="24"/>
  <c r="C294" i="24"/>
  <c r="D294" i="24"/>
  <c r="E294" i="24"/>
  <c r="F294" i="24"/>
  <c r="G294" i="24"/>
  <c r="H294" i="24"/>
  <c r="I294" i="24"/>
  <c r="J294" i="24"/>
  <c r="K294" i="24"/>
  <c r="L294" i="24"/>
  <c r="M294" i="24"/>
  <c r="N294" i="24"/>
  <c r="B295" i="24"/>
  <c r="C295" i="24"/>
  <c r="D295" i="24"/>
  <c r="E295" i="24"/>
  <c r="F295" i="24"/>
  <c r="G295" i="24"/>
  <c r="H295" i="24"/>
  <c r="I295" i="24"/>
  <c r="J295" i="24"/>
  <c r="K295" i="24"/>
  <c r="L295" i="24"/>
  <c r="M295" i="24"/>
  <c r="N295" i="24"/>
  <c r="B296" i="24"/>
  <c r="C296" i="24"/>
  <c r="D296" i="24"/>
  <c r="E296" i="24"/>
  <c r="F296" i="24"/>
  <c r="G296" i="24"/>
  <c r="H296" i="24"/>
  <c r="I296" i="24"/>
  <c r="J296" i="24"/>
  <c r="K296" i="24"/>
  <c r="L296" i="24"/>
  <c r="M296" i="24"/>
  <c r="N296" i="24"/>
  <c r="B297" i="24"/>
  <c r="C297" i="24"/>
  <c r="D297" i="24"/>
  <c r="E297" i="24"/>
  <c r="F297" i="24"/>
  <c r="G297" i="24"/>
  <c r="H297" i="24"/>
  <c r="I297" i="24"/>
  <c r="J297" i="24"/>
  <c r="K297" i="24"/>
  <c r="L297" i="24"/>
  <c r="M297" i="24"/>
  <c r="N297" i="24"/>
  <c r="B298" i="24"/>
  <c r="C298" i="24"/>
  <c r="D298" i="24"/>
  <c r="E298" i="24"/>
  <c r="F298" i="24"/>
  <c r="G298" i="24"/>
  <c r="H298" i="24"/>
  <c r="I298" i="24"/>
  <c r="J298" i="24"/>
  <c r="K298" i="24"/>
  <c r="L298" i="24"/>
  <c r="M298" i="24"/>
  <c r="N298" i="24"/>
  <c r="B299" i="24"/>
  <c r="C299" i="24"/>
  <c r="D299" i="24"/>
  <c r="E299" i="24"/>
  <c r="F299" i="24"/>
  <c r="G299" i="24"/>
  <c r="H299" i="24"/>
  <c r="I299" i="24"/>
  <c r="J299" i="24"/>
  <c r="K299" i="24"/>
  <c r="L299" i="24"/>
  <c r="M299" i="24"/>
  <c r="N299" i="24"/>
  <c r="B300" i="24"/>
  <c r="C300" i="24"/>
  <c r="D300" i="24"/>
  <c r="E300" i="24"/>
  <c r="F300" i="24"/>
  <c r="G300" i="24"/>
  <c r="H300" i="24"/>
  <c r="I300" i="24"/>
  <c r="J300" i="24"/>
  <c r="K300" i="24"/>
  <c r="L300" i="24"/>
  <c r="M300" i="24"/>
  <c r="N300" i="24"/>
  <c r="B301" i="24"/>
  <c r="C301" i="24"/>
  <c r="D301" i="24"/>
  <c r="E301" i="24"/>
  <c r="F301" i="24"/>
  <c r="G301" i="24"/>
  <c r="H301" i="24"/>
  <c r="I301" i="24"/>
  <c r="J301" i="24"/>
  <c r="K301" i="24"/>
  <c r="L301" i="24"/>
  <c r="M301" i="24"/>
  <c r="N301" i="24"/>
  <c r="B302" i="24"/>
  <c r="C302" i="24"/>
  <c r="D302" i="24"/>
  <c r="E302" i="24"/>
  <c r="F302" i="24"/>
  <c r="G302" i="24"/>
  <c r="H302" i="24"/>
  <c r="I302" i="24"/>
  <c r="J302" i="24"/>
  <c r="K302" i="24"/>
  <c r="L302" i="24"/>
  <c r="M302" i="24"/>
  <c r="N302" i="24"/>
  <c r="B303" i="24"/>
  <c r="C303" i="24"/>
  <c r="D303" i="24"/>
  <c r="E303" i="24"/>
  <c r="F303" i="24"/>
  <c r="G303" i="24"/>
  <c r="H303" i="24"/>
  <c r="I303" i="24"/>
  <c r="J303" i="24"/>
  <c r="K303" i="24"/>
  <c r="L303" i="24"/>
  <c r="M303" i="24"/>
  <c r="N303" i="24"/>
  <c r="B304" i="24"/>
  <c r="C304" i="24"/>
  <c r="D304" i="24"/>
  <c r="E304" i="24"/>
  <c r="F304" i="24"/>
  <c r="G304" i="24"/>
  <c r="H304" i="24"/>
  <c r="I304" i="24"/>
  <c r="J304" i="24"/>
  <c r="K304" i="24"/>
  <c r="L304" i="24"/>
  <c r="M304" i="24"/>
  <c r="N304" i="24"/>
  <c r="B305" i="24"/>
  <c r="C305" i="24"/>
  <c r="D305" i="24"/>
  <c r="E305" i="24"/>
  <c r="F305" i="24"/>
  <c r="G305" i="24"/>
  <c r="H305" i="24"/>
  <c r="I305" i="24"/>
  <c r="J305" i="24"/>
  <c r="K305" i="24"/>
  <c r="L305" i="24"/>
  <c r="M305" i="24"/>
  <c r="N305" i="24"/>
  <c r="B306" i="24"/>
  <c r="C306" i="24"/>
  <c r="D306" i="24"/>
  <c r="E306" i="24"/>
  <c r="F306" i="24"/>
  <c r="G306" i="24"/>
  <c r="H306" i="24"/>
  <c r="I306" i="24"/>
  <c r="J306" i="24"/>
  <c r="K306" i="24"/>
  <c r="L306" i="24"/>
  <c r="M306" i="24"/>
  <c r="N306" i="24"/>
  <c r="B307" i="24"/>
  <c r="C307" i="24"/>
  <c r="D307" i="24"/>
  <c r="E307" i="24"/>
  <c r="F307" i="24"/>
  <c r="G307" i="24"/>
  <c r="H307" i="24"/>
  <c r="I307" i="24"/>
  <c r="J307" i="24"/>
  <c r="K307" i="24"/>
  <c r="L307" i="24"/>
  <c r="M307" i="24"/>
  <c r="N307" i="24"/>
  <c r="B308" i="24"/>
  <c r="C308" i="24"/>
  <c r="D308" i="24"/>
  <c r="E308" i="24"/>
  <c r="F308" i="24"/>
  <c r="G308" i="24"/>
  <c r="H308" i="24"/>
  <c r="I308" i="24"/>
  <c r="J308" i="24"/>
  <c r="K308" i="24"/>
  <c r="L308" i="24"/>
  <c r="M308" i="24"/>
  <c r="N308" i="24"/>
  <c r="B309" i="24"/>
  <c r="C309" i="24"/>
  <c r="D309" i="24"/>
  <c r="E309" i="24"/>
  <c r="F309" i="24"/>
  <c r="G309" i="24"/>
  <c r="H309" i="24"/>
  <c r="I309" i="24"/>
  <c r="J309" i="24"/>
  <c r="K309" i="24"/>
  <c r="L309" i="24"/>
  <c r="M309" i="24"/>
  <c r="N309" i="24"/>
  <c r="B310" i="24"/>
  <c r="C310" i="24"/>
  <c r="D310" i="24"/>
  <c r="E310" i="24"/>
  <c r="F310" i="24"/>
  <c r="G310" i="24"/>
  <c r="H310" i="24"/>
  <c r="I310" i="24"/>
  <c r="J310" i="24"/>
  <c r="K310" i="24"/>
  <c r="L310" i="24"/>
  <c r="M310" i="24"/>
  <c r="N310" i="24"/>
  <c r="B311" i="24"/>
  <c r="C311" i="24"/>
  <c r="D311" i="24"/>
  <c r="E311" i="24"/>
  <c r="F311" i="24"/>
  <c r="G311" i="24"/>
  <c r="H311" i="24"/>
  <c r="I311" i="24"/>
  <c r="J311" i="24"/>
  <c r="K311" i="24"/>
  <c r="L311" i="24"/>
  <c r="M311" i="24"/>
  <c r="N311" i="24"/>
  <c r="B312" i="24"/>
  <c r="C312" i="24"/>
  <c r="D312" i="24"/>
  <c r="E312" i="24"/>
  <c r="F312" i="24"/>
  <c r="G312" i="24"/>
  <c r="H312" i="24"/>
  <c r="I312" i="24"/>
  <c r="J312" i="24"/>
  <c r="K312" i="24"/>
  <c r="L312" i="24"/>
  <c r="M312" i="24"/>
  <c r="N312" i="24"/>
  <c r="C4" i="24"/>
  <c r="D4" i="24"/>
  <c r="E4" i="24"/>
  <c r="F4" i="24"/>
  <c r="G4" i="24"/>
  <c r="H4" i="24"/>
  <c r="I4" i="24"/>
  <c r="J4" i="24"/>
  <c r="K4" i="24"/>
  <c r="L4" i="24"/>
  <c r="M4" i="24"/>
  <c r="N4" i="24"/>
  <c r="B4" i="24"/>
  <c r="S238" i="16"/>
  <c r="S274" i="16"/>
  <c r="S31" i="16"/>
  <c r="S147" i="16"/>
  <c r="S73" i="16"/>
  <c r="S118" i="16"/>
  <c r="S304" i="16"/>
  <c r="R304" i="26" s="1"/>
  <c r="S180" i="16"/>
  <c r="S211" i="16"/>
  <c r="S287" i="16"/>
  <c r="S38" i="16"/>
  <c r="S124" i="16"/>
  <c r="S95" i="16"/>
  <c r="S4" i="16"/>
  <c r="S152" i="16"/>
  <c r="S183" i="16"/>
  <c r="S215" i="16"/>
  <c r="S245" i="16"/>
  <c r="S258" i="16"/>
  <c r="S225" i="16"/>
  <c r="S194" i="16"/>
  <c r="S134" i="16"/>
  <c r="S165" i="16"/>
  <c r="S105" i="16"/>
  <c r="S54" i="16"/>
  <c r="S15" i="16"/>
  <c r="S291" i="16"/>
  <c r="S207" i="16"/>
  <c r="S298" i="16"/>
  <c r="S23" i="16"/>
  <c r="S141" i="16"/>
  <c r="S60" i="16"/>
  <c r="S268" i="16"/>
  <c r="S171" i="16"/>
  <c r="S113" i="16"/>
  <c r="S237" i="16"/>
  <c r="S210" i="16"/>
  <c r="S240" i="16"/>
  <c r="S68" i="16"/>
  <c r="S120" i="16"/>
  <c r="S276" i="16"/>
  <c r="S307" i="16"/>
  <c r="R307" i="25" s="1"/>
  <c r="S33" i="16"/>
  <c r="S149" i="16"/>
  <c r="S182" i="16"/>
  <c r="S127" i="16"/>
  <c r="S186" i="16"/>
  <c r="S98" i="16"/>
  <c r="S42" i="16"/>
  <c r="S218" i="16"/>
  <c r="S284" i="16"/>
  <c r="S155" i="16"/>
  <c r="S248" i="16"/>
  <c r="S7" i="16"/>
  <c r="S136" i="16"/>
  <c r="S52" i="16"/>
  <c r="S107" i="16"/>
  <c r="S167" i="16"/>
  <c r="S228" i="16"/>
  <c r="S293" i="16"/>
  <c r="S196" i="16"/>
  <c r="S260" i="16"/>
  <c r="S17" i="16"/>
  <c r="S226" i="16"/>
  <c r="S305" i="16"/>
  <c r="R305" i="25" s="1"/>
  <c r="S259" i="16"/>
  <c r="S249" i="16"/>
  <c r="S25" i="16"/>
  <c r="S66" i="16"/>
  <c r="S8" i="16"/>
  <c r="S157" i="16"/>
  <c r="S250" i="16"/>
  <c r="S128" i="16"/>
  <c r="S43" i="16"/>
  <c r="S187" i="16"/>
  <c r="S285" i="16"/>
  <c r="S99" i="16"/>
  <c r="S219" i="16"/>
  <c r="S51" i="16"/>
  <c r="S106" i="16"/>
  <c r="S16" i="16"/>
  <c r="S266" i="16"/>
  <c r="S135" i="16"/>
  <c r="S292" i="16"/>
  <c r="S195" i="16"/>
  <c r="S166" i="16"/>
  <c r="S227" i="16"/>
  <c r="S41" i="16"/>
  <c r="S97" i="16"/>
  <c r="S154" i="16"/>
  <c r="S217" i="16"/>
  <c r="S247" i="16"/>
  <c r="S283" i="16"/>
  <c r="S6" i="16"/>
  <c r="S126" i="16"/>
  <c r="S185" i="16"/>
  <c r="S202" i="16"/>
  <c r="S24" i="16"/>
  <c r="S59" i="16"/>
  <c r="S233" i="16"/>
  <c r="S142" i="16"/>
  <c r="S172" i="16"/>
  <c r="S299" i="16"/>
  <c r="S269" i="16"/>
  <c r="S116" i="16"/>
  <c r="S74" i="16"/>
  <c r="S148" i="16"/>
  <c r="S214" i="16"/>
  <c r="S239" i="16"/>
  <c r="S32" i="16"/>
  <c r="S275" i="16"/>
  <c r="S119" i="16"/>
  <c r="S178" i="16"/>
  <c r="S306" i="16"/>
  <c r="R306" i="26" s="1"/>
  <c r="S5" i="16"/>
  <c r="S40" i="16"/>
  <c r="S96" i="16"/>
  <c r="S125" i="16"/>
  <c r="S153" i="16"/>
  <c r="S184" i="16"/>
  <c r="S216" i="16"/>
  <c r="S246" i="16"/>
  <c r="S282" i="16"/>
  <c r="S108" i="16"/>
  <c r="S229" i="16"/>
  <c r="S138" i="16"/>
  <c r="S295" i="16"/>
  <c r="S198" i="16"/>
  <c r="S19" i="16"/>
  <c r="S169" i="16"/>
  <c r="S53" i="16"/>
  <c r="S117" i="16"/>
  <c r="S144" i="16"/>
  <c r="S204" i="16"/>
  <c r="S26" i="16"/>
  <c r="S301" i="16"/>
  <c r="S61" i="16"/>
  <c r="S173" i="16"/>
  <c r="S235" i="16"/>
  <c r="S271" i="16"/>
  <c r="S69" i="16"/>
  <c r="S308" i="16"/>
  <c r="R308" i="26" s="1"/>
  <c r="S199" i="16"/>
  <c r="S264" i="16"/>
  <c r="S20" i="16"/>
  <c r="S110" i="16"/>
  <c r="S139" i="16"/>
  <c r="S296" i="16"/>
  <c r="S55" i="16"/>
  <c r="S168" i="16"/>
  <c r="S62" i="16"/>
  <c r="S115" i="16"/>
  <c r="S302" i="16"/>
  <c r="S145" i="16"/>
  <c r="S175" i="16"/>
  <c r="S272" i="16"/>
  <c r="S236" i="16"/>
  <c r="S71" i="16"/>
  <c r="S309" i="16"/>
  <c r="R309" i="25" s="1"/>
  <c r="S35" i="16"/>
  <c r="S242" i="16"/>
  <c r="S151" i="16"/>
  <c r="S278" i="16"/>
  <c r="S212" i="16"/>
  <c r="S122" i="16"/>
  <c r="S177" i="16"/>
  <c r="S159" i="16"/>
  <c r="S170" i="16"/>
  <c r="S101" i="16"/>
  <c r="S220" i="16"/>
  <c r="S252" i="16"/>
  <c r="S281" i="16"/>
  <c r="S129" i="16"/>
  <c r="S189" i="16"/>
  <c r="S56" i="16"/>
  <c r="S21" i="16"/>
  <c r="S265" i="16"/>
  <c r="S200" i="16"/>
  <c r="S297" i="16"/>
  <c r="S231" i="16"/>
  <c r="S109" i="16"/>
  <c r="S140" i="16"/>
  <c r="S232" i="16"/>
  <c r="S112" i="16"/>
  <c r="S63" i="16"/>
  <c r="S303" i="16"/>
  <c r="R303" i="25" s="1"/>
  <c r="S146" i="16"/>
  <c r="S205" i="16"/>
  <c r="S176" i="16"/>
  <c r="S273" i="16"/>
  <c r="S150" i="16"/>
  <c r="S253" i="16"/>
  <c r="S36" i="16"/>
  <c r="S213" i="16"/>
  <c r="S279" i="16"/>
  <c r="S243" i="16"/>
  <c r="S72" i="16"/>
  <c r="S123" i="16"/>
  <c r="S181" i="16"/>
  <c r="S310" i="16"/>
  <c r="R310" i="26" s="1"/>
  <c r="S10" i="16"/>
  <c r="S221" i="16"/>
  <c r="S45" i="16"/>
  <c r="S29" i="16"/>
  <c r="S58" i="16"/>
  <c r="S206" i="16"/>
  <c r="S311" i="16"/>
  <c r="S209" i="16"/>
  <c r="S65" i="16"/>
  <c r="S34" i="16"/>
  <c r="S244" i="16"/>
  <c r="S280" i="16"/>
  <c r="S179" i="16"/>
  <c r="S121" i="16"/>
  <c r="S11" i="16"/>
  <c r="S161" i="16"/>
  <c r="S288" i="16"/>
  <c r="S191" i="16"/>
  <c r="S254" i="16"/>
  <c r="S131" i="16"/>
  <c r="S44" i="16"/>
  <c r="S102" i="16"/>
  <c r="S222" i="16"/>
  <c r="S57" i="16"/>
  <c r="S22" i="16"/>
  <c r="S137" i="16"/>
  <c r="S262" i="16"/>
  <c r="S111" i="16"/>
  <c r="S230" i="16"/>
  <c r="S197" i="16"/>
  <c r="S294" i="16"/>
  <c r="S114" i="16"/>
  <c r="S143" i="16"/>
  <c r="S174" i="16"/>
  <c r="S64" i="16"/>
  <c r="S234" i="16"/>
  <c r="S201" i="16"/>
  <c r="S300" i="16"/>
  <c r="S270" i="16"/>
  <c r="S30" i="16"/>
  <c r="S208" i="16"/>
  <c r="S67" i="16"/>
  <c r="S312" i="16"/>
  <c r="S241" i="16"/>
  <c r="S277" i="16"/>
  <c r="S192" i="16"/>
  <c r="S12" i="16"/>
  <c r="S47" i="16"/>
  <c r="S103" i="16"/>
  <c r="S132" i="16"/>
  <c r="S162" i="16"/>
  <c r="S223" i="16"/>
  <c r="S255" i="16"/>
  <c r="S289" i="16"/>
  <c r="S263" i="16"/>
  <c r="S39" i="16"/>
  <c r="S27" i="16"/>
  <c r="S70" i="16"/>
  <c r="S9" i="16"/>
  <c r="S46" i="16"/>
  <c r="S100" i="16"/>
  <c r="S163" i="16"/>
  <c r="S188" i="16"/>
  <c r="S251" i="16"/>
  <c r="S261" i="16"/>
  <c r="S50" i="16"/>
  <c r="S18" i="16"/>
  <c r="S75" i="16"/>
  <c r="S76" i="16"/>
  <c r="S77" i="16"/>
  <c r="S78" i="16"/>
  <c r="S79" i="16"/>
  <c r="S80" i="16"/>
  <c r="S81" i="16"/>
  <c r="S82" i="16"/>
  <c r="S83" i="16"/>
  <c r="S158" i="16"/>
  <c r="S84" i="16"/>
  <c r="S86" i="16"/>
  <c r="S85" i="16"/>
  <c r="S87" i="16"/>
  <c r="R294" i="26" s="1"/>
  <c r="S88" i="16"/>
  <c r="S89" i="16"/>
  <c r="S90" i="16"/>
  <c r="S91" i="16"/>
  <c r="S92" i="16"/>
  <c r="S93" i="16"/>
  <c r="S94" i="16"/>
  <c r="S190" i="16"/>
  <c r="S160" i="16"/>
  <c r="S286" i="16"/>
  <c r="S13" i="16"/>
  <c r="S256" i="16"/>
  <c r="S130" i="16"/>
  <c r="S267" i="16"/>
  <c r="R311" i="26" s="1"/>
  <c r="S28" i="16"/>
  <c r="S203" i="16"/>
  <c r="O14" i="16"/>
  <c r="O49" i="16"/>
  <c r="O104" i="16"/>
  <c r="O133" i="16"/>
  <c r="O164" i="16"/>
  <c r="O193" i="16"/>
  <c r="O224" i="16"/>
  <c r="Q224" i="16" s="1" a="1"/>
  <c r="Q224" i="16" s="1"/>
  <c r="O257" i="16"/>
  <c r="Q257" i="16" s="1" a="1"/>
  <c r="Q257" i="16" s="1"/>
  <c r="O290" i="16"/>
  <c r="Q290" i="16" s="1" a="1"/>
  <c r="Q290" i="16" s="1"/>
  <c r="P14" i="16"/>
  <c r="Q14" i="16" s="1" a="1"/>
  <c r="Q14" i="16" s="1"/>
  <c r="P49" i="16"/>
  <c r="P104" i="16"/>
  <c r="P133" i="16"/>
  <c r="P164" i="16"/>
  <c r="Q164" i="16" s="1" a="1"/>
  <c r="Q164" i="16" s="1"/>
  <c r="P193" i="16"/>
  <c r="Q193" i="16" s="1" a="1"/>
  <c r="Q193" i="16" s="1"/>
  <c r="P224" i="16"/>
  <c r="P257" i="16"/>
  <c r="P290" i="16"/>
  <c r="T14" i="16"/>
  <c r="T49" i="16"/>
  <c r="T104" i="16"/>
  <c r="T133" i="16"/>
  <c r="T164" i="16"/>
  <c r="T193" i="16"/>
  <c r="T224" i="16"/>
  <c r="T257" i="16"/>
  <c r="T290" i="16"/>
  <c r="U14" i="16"/>
  <c r="U49" i="16"/>
  <c r="U104" i="16"/>
  <c r="U133" i="16"/>
  <c r="U164" i="16"/>
  <c r="U193" i="16"/>
  <c r="U224" i="16"/>
  <c r="U257" i="16"/>
  <c r="U290" i="16"/>
  <c r="R105" i="25" l="1"/>
  <c r="R28" i="25"/>
  <c r="R24" i="25"/>
  <c r="R9" i="25"/>
  <c r="R310" i="24"/>
  <c r="R303" i="26"/>
  <c r="R309" i="26"/>
  <c r="R4" i="26"/>
  <c r="R304" i="24"/>
  <c r="R307" i="26"/>
  <c r="R306" i="24"/>
  <c r="R308" i="24"/>
  <c r="R305" i="26"/>
  <c r="R18" i="25"/>
  <c r="R8" i="25"/>
  <c r="R304" i="25"/>
  <c r="R306" i="25"/>
  <c r="R308" i="25"/>
  <c r="R310" i="25"/>
  <c r="R309" i="24"/>
  <c r="R307" i="24"/>
  <c r="R305" i="24"/>
  <c r="R303" i="24"/>
  <c r="R276" i="24"/>
  <c r="R20" i="25"/>
  <c r="R16" i="25"/>
  <c r="R11" i="26"/>
  <c r="R35" i="24"/>
  <c r="R234" i="24"/>
  <c r="R268" i="24"/>
  <c r="R294" i="24"/>
  <c r="R294" i="25"/>
  <c r="R284" i="24"/>
  <c r="R311" i="24"/>
  <c r="R276" i="25"/>
  <c r="R276" i="26"/>
  <c r="R166" i="24"/>
  <c r="R311" i="25"/>
  <c r="R105" i="26"/>
  <c r="R105" i="24"/>
  <c r="R292" i="24"/>
  <c r="R292" i="26"/>
  <c r="R292" i="25"/>
  <c r="R190" i="24"/>
  <c r="R190" i="26"/>
  <c r="R190" i="25"/>
  <c r="R312" i="24"/>
  <c r="R312" i="26"/>
  <c r="R312" i="25"/>
  <c r="R301" i="24"/>
  <c r="R301" i="26"/>
  <c r="R301" i="25"/>
  <c r="R185" i="24"/>
  <c r="R185" i="26"/>
  <c r="R185" i="25"/>
  <c r="R181" i="26"/>
  <c r="R181" i="25"/>
  <c r="R163" i="24"/>
  <c r="R163" i="26"/>
  <c r="R163" i="25"/>
  <c r="R133" i="24"/>
  <c r="R133" i="26"/>
  <c r="R133" i="25"/>
  <c r="R280" i="24"/>
  <c r="R280" i="26"/>
  <c r="R280" i="25"/>
  <c r="R113" i="24"/>
  <c r="R113" i="26"/>
  <c r="R113" i="25"/>
  <c r="R270" i="24"/>
  <c r="R270" i="26"/>
  <c r="R270" i="25"/>
  <c r="R171" i="24"/>
  <c r="R171" i="26"/>
  <c r="R171" i="25"/>
  <c r="R267" i="24"/>
  <c r="R267" i="26"/>
  <c r="R267" i="25"/>
  <c r="R264" i="24"/>
  <c r="R264" i="26"/>
  <c r="R264" i="25"/>
  <c r="R260" i="24"/>
  <c r="R260" i="26"/>
  <c r="R260" i="25"/>
  <c r="R256" i="24"/>
  <c r="R256" i="26"/>
  <c r="R256" i="25"/>
  <c r="R274" i="24"/>
  <c r="R274" i="26"/>
  <c r="R274" i="25"/>
  <c r="R273" i="24"/>
  <c r="R273" i="26"/>
  <c r="R273" i="25"/>
  <c r="R230" i="24"/>
  <c r="R230" i="26"/>
  <c r="R230" i="25"/>
  <c r="R189" i="24"/>
  <c r="R189" i="26"/>
  <c r="R189" i="25"/>
  <c r="R252" i="24"/>
  <c r="R252" i="26"/>
  <c r="R252" i="25"/>
  <c r="R151" i="26"/>
  <c r="R151" i="25"/>
  <c r="R244" i="24"/>
  <c r="R244" i="26"/>
  <c r="R244" i="25"/>
  <c r="R22" i="24"/>
  <c r="R22" i="26"/>
  <c r="R237" i="24"/>
  <c r="R237" i="26"/>
  <c r="R237" i="25"/>
  <c r="R233" i="24"/>
  <c r="R233" i="26"/>
  <c r="R233" i="25"/>
  <c r="R197" i="24"/>
  <c r="R197" i="26"/>
  <c r="R197" i="25"/>
  <c r="R194" i="24"/>
  <c r="R194" i="26"/>
  <c r="R194" i="25"/>
  <c r="R221" i="24"/>
  <c r="R221" i="26"/>
  <c r="R221" i="25"/>
  <c r="R218" i="24"/>
  <c r="R218" i="26"/>
  <c r="R218" i="25"/>
  <c r="R213" i="24"/>
  <c r="R213" i="26"/>
  <c r="R213" i="25"/>
  <c r="R209" i="24"/>
  <c r="R209" i="26"/>
  <c r="R209" i="25"/>
  <c r="R205" i="24"/>
  <c r="R205" i="26"/>
  <c r="R205" i="25"/>
  <c r="R201" i="24"/>
  <c r="R201" i="26"/>
  <c r="R201" i="25"/>
  <c r="R147" i="24"/>
  <c r="R147" i="26"/>
  <c r="R147" i="25"/>
  <c r="R145" i="24"/>
  <c r="R145" i="26"/>
  <c r="R145" i="25"/>
  <c r="R170" i="24"/>
  <c r="R170" i="26"/>
  <c r="R170" i="25"/>
  <c r="R137" i="24"/>
  <c r="R137" i="26"/>
  <c r="R137" i="25"/>
  <c r="R41" i="24"/>
  <c r="R41" i="26"/>
  <c r="R41" i="25"/>
  <c r="R48" i="24"/>
  <c r="R48" i="26"/>
  <c r="R48" i="25"/>
  <c r="R44" i="24"/>
  <c r="R44" i="26"/>
  <c r="R44" i="25"/>
  <c r="R81" i="24"/>
  <c r="R81" i="26"/>
  <c r="R81" i="25"/>
  <c r="R77" i="24"/>
  <c r="R77" i="26"/>
  <c r="R77" i="25"/>
  <c r="R74" i="24"/>
  <c r="R74" i="26"/>
  <c r="R74" i="25"/>
  <c r="R70" i="24"/>
  <c r="R70" i="26"/>
  <c r="R70" i="25"/>
  <c r="R57" i="24"/>
  <c r="R57" i="26"/>
  <c r="R57" i="25"/>
  <c r="R50" i="24"/>
  <c r="R50" i="26"/>
  <c r="R50" i="25"/>
  <c r="R67" i="24"/>
  <c r="R67" i="26"/>
  <c r="R67" i="25"/>
  <c r="R62" i="24"/>
  <c r="R62" i="26"/>
  <c r="R62" i="25"/>
  <c r="R59" i="24"/>
  <c r="R59" i="26"/>
  <c r="R59" i="25"/>
  <c r="R129" i="24"/>
  <c r="R129" i="26"/>
  <c r="R129" i="25"/>
  <c r="R126" i="24"/>
  <c r="R126" i="26"/>
  <c r="R126" i="25"/>
  <c r="R107" i="24"/>
  <c r="R107" i="26"/>
  <c r="R107" i="25"/>
  <c r="R102" i="24"/>
  <c r="R102" i="26"/>
  <c r="R102" i="25"/>
  <c r="R96" i="24"/>
  <c r="R96" i="26"/>
  <c r="R96" i="25"/>
  <c r="R95" i="24"/>
  <c r="R95" i="26"/>
  <c r="R95" i="25"/>
  <c r="R91" i="24"/>
  <c r="R91" i="26"/>
  <c r="R91" i="25"/>
  <c r="R86" i="24"/>
  <c r="R86" i="26"/>
  <c r="R86" i="25"/>
  <c r="R121" i="24"/>
  <c r="R121" i="26"/>
  <c r="R121" i="25"/>
  <c r="R117" i="24"/>
  <c r="R117" i="26"/>
  <c r="R117" i="25"/>
  <c r="R76" i="24"/>
  <c r="R76" i="26"/>
  <c r="R76" i="25"/>
  <c r="R26" i="24"/>
  <c r="R26" i="26"/>
  <c r="R21" i="24"/>
  <c r="R21" i="26"/>
  <c r="R21" i="25"/>
  <c r="R17" i="24"/>
  <c r="R17" i="26"/>
  <c r="R17" i="25"/>
  <c r="R13" i="24"/>
  <c r="R13" i="26"/>
  <c r="R12" i="24"/>
  <c r="R12" i="26"/>
  <c r="R5" i="24"/>
  <c r="R5" i="26"/>
  <c r="R36" i="24"/>
  <c r="R36" i="26"/>
  <c r="R36" i="25"/>
  <c r="R33" i="24"/>
  <c r="R33" i="26"/>
  <c r="R33" i="25"/>
  <c r="R4" i="24"/>
  <c r="R5" i="25"/>
  <c r="R13" i="25"/>
  <c r="R22" i="25"/>
  <c r="R26" i="25"/>
  <c r="R302" i="24"/>
  <c r="R302" i="26"/>
  <c r="R302" i="25"/>
  <c r="Q49" i="16" a="1"/>
  <c r="Q49" i="16" s="1"/>
  <c r="R162" i="24"/>
  <c r="R162" i="26"/>
  <c r="R162" i="25"/>
  <c r="R297" i="24"/>
  <c r="R297" i="26"/>
  <c r="R297" i="25"/>
  <c r="R191" i="24"/>
  <c r="R191" i="26"/>
  <c r="R191" i="25"/>
  <c r="R167" i="24"/>
  <c r="R167" i="26"/>
  <c r="R167" i="25"/>
  <c r="R160" i="24"/>
  <c r="R160" i="26"/>
  <c r="R160" i="25"/>
  <c r="R284" i="26"/>
  <c r="R284" i="25"/>
  <c r="R290" i="24"/>
  <c r="R290" i="26"/>
  <c r="R290" i="25"/>
  <c r="R231" i="24"/>
  <c r="R231" i="26"/>
  <c r="R231" i="25"/>
  <c r="R227" i="24"/>
  <c r="R227" i="26"/>
  <c r="R227" i="25"/>
  <c r="R300" i="26"/>
  <c r="R300" i="25"/>
  <c r="R296" i="24"/>
  <c r="R296" i="26"/>
  <c r="R296" i="25"/>
  <c r="R188" i="24"/>
  <c r="R188" i="26"/>
  <c r="R188" i="25"/>
  <c r="R184" i="24"/>
  <c r="R184" i="26"/>
  <c r="R184" i="25"/>
  <c r="R180" i="24"/>
  <c r="R180" i="26"/>
  <c r="R180" i="25"/>
  <c r="R19" i="24"/>
  <c r="R19" i="26"/>
  <c r="R19" i="25"/>
  <c r="R291" i="24"/>
  <c r="R291" i="26"/>
  <c r="R291" i="25"/>
  <c r="R176" i="24"/>
  <c r="R176" i="26"/>
  <c r="R176" i="25"/>
  <c r="R279" i="24"/>
  <c r="R279" i="26"/>
  <c r="R279" i="25"/>
  <c r="R283" i="24"/>
  <c r="R283" i="26"/>
  <c r="R283" i="25"/>
  <c r="R277" i="24"/>
  <c r="R277" i="26"/>
  <c r="R277" i="25"/>
  <c r="R82" i="24"/>
  <c r="R82" i="26"/>
  <c r="R82" i="25"/>
  <c r="R112" i="24"/>
  <c r="R112" i="26"/>
  <c r="R112" i="25"/>
  <c r="R149" i="24"/>
  <c r="R149" i="26"/>
  <c r="R149" i="25"/>
  <c r="R168" i="24"/>
  <c r="R168" i="26"/>
  <c r="R168" i="25"/>
  <c r="R165" i="24"/>
  <c r="R165" i="26"/>
  <c r="R165" i="25"/>
  <c r="R263" i="24"/>
  <c r="R263" i="26"/>
  <c r="R263" i="25"/>
  <c r="R259" i="24"/>
  <c r="R259" i="26"/>
  <c r="R259" i="25"/>
  <c r="R159" i="24"/>
  <c r="R159" i="26"/>
  <c r="R159" i="25"/>
  <c r="R155" i="24"/>
  <c r="R155" i="26"/>
  <c r="R155" i="25"/>
  <c r="R269" i="24"/>
  <c r="R269" i="26"/>
  <c r="R269" i="25"/>
  <c r="R229" i="24"/>
  <c r="R229" i="26"/>
  <c r="R229" i="25"/>
  <c r="R255" i="24"/>
  <c r="R255" i="26"/>
  <c r="R255" i="25"/>
  <c r="R251" i="24"/>
  <c r="R251" i="26"/>
  <c r="R251" i="25"/>
  <c r="R248" i="24"/>
  <c r="R248" i="26"/>
  <c r="R248" i="25"/>
  <c r="R242" i="26"/>
  <c r="R242" i="25"/>
  <c r="R240" i="24"/>
  <c r="R240" i="26"/>
  <c r="R240" i="25"/>
  <c r="R236" i="24"/>
  <c r="R236" i="26"/>
  <c r="R236" i="25"/>
  <c r="R200" i="24"/>
  <c r="R200" i="26"/>
  <c r="R200" i="25"/>
  <c r="R196" i="24"/>
  <c r="R196" i="26"/>
  <c r="R196" i="25"/>
  <c r="R39" i="24"/>
  <c r="R39" i="26"/>
  <c r="R39" i="25"/>
  <c r="R175" i="24"/>
  <c r="R175" i="26"/>
  <c r="R175" i="25"/>
  <c r="R217" i="24"/>
  <c r="R217" i="26"/>
  <c r="R217" i="25"/>
  <c r="R212" i="24"/>
  <c r="R212" i="26"/>
  <c r="R212" i="25"/>
  <c r="R169" i="24"/>
  <c r="R169" i="26"/>
  <c r="R169" i="25"/>
  <c r="R204" i="24"/>
  <c r="R204" i="26"/>
  <c r="R204" i="25"/>
  <c r="R153" i="24"/>
  <c r="R153" i="26"/>
  <c r="R153" i="25"/>
  <c r="R106" i="24"/>
  <c r="R106" i="26"/>
  <c r="R106" i="25"/>
  <c r="R144" i="24"/>
  <c r="R144" i="26"/>
  <c r="R144" i="25"/>
  <c r="R141" i="24"/>
  <c r="R141" i="26"/>
  <c r="R141" i="25"/>
  <c r="R136" i="24"/>
  <c r="R136" i="26"/>
  <c r="R136" i="25"/>
  <c r="R43" i="24"/>
  <c r="R43" i="26"/>
  <c r="R43" i="25"/>
  <c r="R47" i="24"/>
  <c r="R47" i="26"/>
  <c r="R47" i="25"/>
  <c r="R85" i="24"/>
  <c r="R85" i="26"/>
  <c r="R85" i="25"/>
  <c r="R79" i="24"/>
  <c r="R79" i="26"/>
  <c r="R79" i="25"/>
  <c r="R289" i="24"/>
  <c r="R289" i="26"/>
  <c r="R289" i="25"/>
  <c r="R73" i="26"/>
  <c r="R73" i="25"/>
  <c r="R69" i="24"/>
  <c r="R69" i="26"/>
  <c r="R69" i="25"/>
  <c r="R56" i="24"/>
  <c r="R56" i="26"/>
  <c r="R56" i="25"/>
  <c r="R54" i="24"/>
  <c r="R54" i="26"/>
  <c r="R54" i="25"/>
  <c r="R66" i="24"/>
  <c r="R66" i="26"/>
  <c r="R66" i="25"/>
  <c r="R286" i="26"/>
  <c r="R286" i="25"/>
  <c r="R132" i="24"/>
  <c r="R132" i="26"/>
  <c r="R132" i="25"/>
  <c r="R128" i="24"/>
  <c r="R128" i="26"/>
  <c r="R128" i="25"/>
  <c r="R124" i="24"/>
  <c r="R124" i="26"/>
  <c r="R124" i="25"/>
  <c r="R174" i="24"/>
  <c r="R174" i="26"/>
  <c r="R174" i="25"/>
  <c r="R65" i="24"/>
  <c r="R65" i="26"/>
  <c r="R65" i="25"/>
  <c r="R100" i="24"/>
  <c r="R100" i="26"/>
  <c r="R100" i="25"/>
  <c r="R94" i="24"/>
  <c r="R94" i="26"/>
  <c r="R94" i="25"/>
  <c r="R90" i="24"/>
  <c r="R90" i="26"/>
  <c r="R90" i="25"/>
  <c r="R87" i="24"/>
  <c r="R87" i="26"/>
  <c r="R87" i="25"/>
  <c r="R120" i="24"/>
  <c r="R120" i="26"/>
  <c r="R120" i="25"/>
  <c r="R116" i="24"/>
  <c r="R116" i="26"/>
  <c r="R116" i="25"/>
  <c r="R29" i="24"/>
  <c r="R29" i="26"/>
  <c r="R29" i="25"/>
  <c r="R25" i="24"/>
  <c r="R25" i="26"/>
  <c r="R25" i="25"/>
  <c r="R20" i="24"/>
  <c r="R20" i="26"/>
  <c r="R16" i="24"/>
  <c r="R16" i="26"/>
  <c r="R10" i="24"/>
  <c r="R10" i="26"/>
  <c r="R192" i="26"/>
  <c r="R192" i="25"/>
  <c r="R35" i="26"/>
  <c r="R35" i="25"/>
  <c r="R32" i="24"/>
  <c r="R32" i="26"/>
  <c r="R32" i="25"/>
  <c r="R300" i="24"/>
  <c r="R286" i="24"/>
  <c r="R242" i="24"/>
  <c r="R192" i="24"/>
  <c r="R181" i="24"/>
  <c r="R151" i="24"/>
  <c r="R73" i="24"/>
  <c r="R11" i="24"/>
  <c r="R4" i="25"/>
  <c r="R12" i="25"/>
  <c r="R298" i="24"/>
  <c r="R298" i="26"/>
  <c r="R298" i="25"/>
  <c r="R108" i="24"/>
  <c r="R108" i="26"/>
  <c r="R108" i="25"/>
  <c r="R293" i="24"/>
  <c r="R293" i="26"/>
  <c r="R293" i="25"/>
  <c r="R225" i="24"/>
  <c r="R225" i="26"/>
  <c r="R225" i="25"/>
  <c r="R299" i="24"/>
  <c r="R299" i="26"/>
  <c r="R299" i="25"/>
  <c r="R295" i="24"/>
  <c r="R295" i="26"/>
  <c r="R295" i="25"/>
  <c r="R187" i="24"/>
  <c r="R187" i="26"/>
  <c r="R187" i="25"/>
  <c r="R183" i="24"/>
  <c r="R183" i="26"/>
  <c r="R183" i="25"/>
  <c r="R179" i="24"/>
  <c r="R179" i="26"/>
  <c r="R179" i="25"/>
  <c r="R103" i="24"/>
  <c r="R103" i="26"/>
  <c r="R103" i="25"/>
  <c r="R161" i="24"/>
  <c r="R161" i="26"/>
  <c r="R161" i="25"/>
  <c r="R216" i="24"/>
  <c r="R216" i="26"/>
  <c r="R216" i="25"/>
  <c r="R278" i="24"/>
  <c r="R278" i="26"/>
  <c r="R278" i="25"/>
  <c r="R282" i="24"/>
  <c r="R282" i="26"/>
  <c r="R282" i="25"/>
  <c r="R158" i="24"/>
  <c r="R158" i="26"/>
  <c r="R158" i="25"/>
  <c r="R37" i="24"/>
  <c r="R37" i="26"/>
  <c r="R37" i="25"/>
  <c r="R30" i="24"/>
  <c r="R30" i="26"/>
  <c r="R30" i="25"/>
  <c r="R110" i="24"/>
  <c r="R110" i="26"/>
  <c r="R110" i="25"/>
  <c r="R207" i="24"/>
  <c r="R207" i="26"/>
  <c r="R207" i="25"/>
  <c r="R266" i="24"/>
  <c r="R266" i="26"/>
  <c r="R266" i="25"/>
  <c r="R199" i="24"/>
  <c r="R199" i="26"/>
  <c r="R199" i="25"/>
  <c r="R258" i="24"/>
  <c r="R258" i="26"/>
  <c r="R258" i="25"/>
  <c r="R123" i="24"/>
  <c r="R123" i="26"/>
  <c r="R123" i="25"/>
  <c r="R38" i="24"/>
  <c r="R38" i="26"/>
  <c r="R38" i="25"/>
  <c r="R27" i="24"/>
  <c r="R27" i="26"/>
  <c r="R27" i="25"/>
  <c r="R228" i="24"/>
  <c r="R228" i="26"/>
  <c r="R228" i="25"/>
  <c r="R254" i="24"/>
  <c r="R254" i="26"/>
  <c r="R254" i="25"/>
  <c r="R250" i="24"/>
  <c r="R250" i="26"/>
  <c r="R250" i="25"/>
  <c r="R246" i="24"/>
  <c r="R246" i="26"/>
  <c r="R246" i="25"/>
  <c r="R241" i="24"/>
  <c r="R241" i="26"/>
  <c r="R241" i="25"/>
  <c r="R239" i="24"/>
  <c r="R239" i="26"/>
  <c r="R239" i="25"/>
  <c r="R235" i="24"/>
  <c r="R235" i="26"/>
  <c r="R235" i="25"/>
  <c r="R198" i="24"/>
  <c r="R198" i="26"/>
  <c r="R198" i="25"/>
  <c r="R195" i="24"/>
  <c r="R195" i="26"/>
  <c r="R195" i="25"/>
  <c r="R223" i="24"/>
  <c r="R223" i="26"/>
  <c r="R223" i="25"/>
  <c r="R220" i="24"/>
  <c r="R220" i="26"/>
  <c r="R220" i="25"/>
  <c r="R215" i="24"/>
  <c r="R215" i="26"/>
  <c r="R215" i="25"/>
  <c r="R211" i="24"/>
  <c r="R211" i="26"/>
  <c r="R211" i="25"/>
  <c r="R208" i="24"/>
  <c r="R208" i="26"/>
  <c r="R208" i="25"/>
  <c r="R203" i="24"/>
  <c r="R203" i="26"/>
  <c r="R203" i="25"/>
  <c r="R152" i="24"/>
  <c r="R152" i="26"/>
  <c r="R152" i="25"/>
  <c r="R150" i="24"/>
  <c r="R150" i="26"/>
  <c r="R150" i="25"/>
  <c r="R143" i="24"/>
  <c r="R143" i="26"/>
  <c r="R143" i="25"/>
  <c r="R139" i="24"/>
  <c r="R139" i="26"/>
  <c r="R139" i="25"/>
  <c r="R135" i="24"/>
  <c r="R135" i="26"/>
  <c r="R135" i="25"/>
  <c r="R42" i="24"/>
  <c r="R42" i="26"/>
  <c r="R42" i="25"/>
  <c r="R46" i="24"/>
  <c r="R46" i="26"/>
  <c r="R46" i="25"/>
  <c r="R84" i="24"/>
  <c r="R84" i="26"/>
  <c r="R84" i="25"/>
  <c r="R78" i="24"/>
  <c r="R78" i="26"/>
  <c r="R78" i="25"/>
  <c r="R243" i="24"/>
  <c r="R243" i="26"/>
  <c r="R243" i="25"/>
  <c r="R72" i="24"/>
  <c r="R72" i="26"/>
  <c r="R72" i="25"/>
  <c r="R68" i="24"/>
  <c r="R68" i="26"/>
  <c r="R68" i="25"/>
  <c r="R55" i="24"/>
  <c r="R55" i="26"/>
  <c r="R55" i="25"/>
  <c r="R53" i="24"/>
  <c r="R53" i="26"/>
  <c r="R53" i="25"/>
  <c r="R64" i="24"/>
  <c r="R64" i="26"/>
  <c r="R64" i="25"/>
  <c r="R61" i="24"/>
  <c r="R61" i="26"/>
  <c r="R61" i="25"/>
  <c r="R131" i="24"/>
  <c r="R131" i="26"/>
  <c r="R131" i="25"/>
  <c r="R127" i="24"/>
  <c r="R127" i="26"/>
  <c r="R127" i="25"/>
  <c r="R40" i="24"/>
  <c r="R40" i="26"/>
  <c r="R40" i="25"/>
  <c r="R173" i="24"/>
  <c r="R173" i="26"/>
  <c r="R173" i="25"/>
  <c r="R101" i="24"/>
  <c r="R101" i="26"/>
  <c r="R101" i="25"/>
  <c r="R99" i="24"/>
  <c r="R99" i="26"/>
  <c r="R99" i="25"/>
  <c r="R93" i="24"/>
  <c r="R93" i="26"/>
  <c r="R93" i="25"/>
  <c r="R89" i="24"/>
  <c r="R89" i="26"/>
  <c r="R89" i="25"/>
  <c r="R224" i="24"/>
  <c r="R224" i="26"/>
  <c r="R224" i="25"/>
  <c r="R119" i="24"/>
  <c r="R119" i="26"/>
  <c r="R119" i="25"/>
  <c r="R115" i="24"/>
  <c r="R115" i="26"/>
  <c r="R115" i="25"/>
  <c r="R28" i="24"/>
  <c r="R28" i="26"/>
  <c r="R24" i="24"/>
  <c r="R24" i="26"/>
  <c r="R140" i="24"/>
  <c r="R140" i="26"/>
  <c r="R140" i="25"/>
  <c r="R15" i="24"/>
  <c r="R15" i="26"/>
  <c r="R9" i="24"/>
  <c r="R9" i="26"/>
  <c r="R7" i="24"/>
  <c r="R7" i="26"/>
  <c r="R156" i="24"/>
  <c r="R156" i="26"/>
  <c r="R156" i="25"/>
  <c r="R271" i="24"/>
  <c r="R271" i="26"/>
  <c r="R271" i="25"/>
  <c r="R31" i="24"/>
  <c r="R31" i="26"/>
  <c r="R31" i="25"/>
  <c r="R7" i="25"/>
  <c r="R11" i="25"/>
  <c r="R15" i="25"/>
  <c r="R249" i="24"/>
  <c r="R249" i="26"/>
  <c r="R249" i="25"/>
  <c r="R186" i="24"/>
  <c r="R186" i="26"/>
  <c r="R186" i="25"/>
  <c r="R182" i="24"/>
  <c r="R182" i="26"/>
  <c r="R182" i="25"/>
  <c r="R178" i="24"/>
  <c r="R178" i="26"/>
  <c r="R178" i="25"/>
  <c r="R164" i="24"/>
  <c r="R164" i="26"/>
  <c r="R164" i="25"/>
  <c r="R261" i="24"/>
  <c r="R261" i="26"/>
  <c r="R261" i="25"/>
  <c r="R177" i="24"/>
  <c r="R177" i="26"/>
  <c r="R177" i="25"/>
  <c r="R285" i="24"/>
  <c r="R285" i="26"/>
  <c r="R285" i="25"/>
  <c r="R281" i="24"/>
  <c r="R281" i="26"/>
  <c r="R281" i="25"/>
  <c r="R157" i="24"/>
  <c r="R157" i="26"/>
  <c r="R157" i="25"/>
  <c r="R288" i="24"/>
  <c r="R288" i="26"/>
  <c r="R288" i="25"/>
  <c r="R111" i="24"/>
  <c r="R111" i="26"/>
  <c r="R111" i="25"/>
  <c r="R109" i="24"/>
  <c r="R109" i="26"/>
  <c r="R109" i="25"/>
  <c r="R166" i="26"/>
  <c r="R166" i="25"/>
  <c r="R265" i="24"/>
  <c r="R265" i="26"/>
  <c r="R265" i="25"/>
  <c r="R262" i="24"/>
  <c r="R262" i="26"/>
  <c r="R262" i="25"/>
  <c r="R257" i="24"/>
  <c r="R257" i="26"/>
  <c r="R257" i="25"/>
  <c r="R275" i="24"/>
  <c r="R275" i="26"/>
  <c r="R275" i="25"/>
  <c r="R80" i="24"/>
  <c r="R80" i="26"/>
  <c r="R80" i="25"/>
  <c r="R268" i="26"/>
  <c r="R268" i="25"/>
  <c r="R232" i="24"/>
  <c r="R232" i="26"/>
  <c r="R232" i="25"/>
  <c r="R253" i="24"/>
  <c r="R253" i="26"/>
  <c r="R253" i="25"/>
  <c r="R226" i="24"/>
  <c r="R226" i="26"/>
  <c r="R226" i="25"/>
  <c r="R245" i="24"/>
  <c r="R245" i="26"/>
  <c r="R245" i="25"/>
  <c r="R23" i="24"/>
  <c r="R23" i="26"/>
  <c r="R23" i="25"/>
  <c r="R238" i="24"/>
  <c r="R238" i="26"/>
  <c r="R238" i="25"/>
  <c r="R234" i="26"/>
  <c r="R234" i="25"/>
  <c r="R6" i="24"/>
  <c r="R6" i="26"/>
  <c r="R193" i="24"/>
  <c r="R193" i="26"/>
  <c r="R193" i="25"/>
  <c r="R222" i="24"/>
  <c r="R222" i="26"/>
  <c r="R222" i="25"/>
  <c r="R219" i="24"/>
  <c r="R219" i="26"/>
  <c r="R219" i="25"/>
  <c r="R214" i="24"/>
  <c r="R214" i="26"/>
  <c r="R214" i="25"/>
  <c r="R210" i="24"/>
  <c r="R210" i="26"/>
  <c r="R210" i="25"/>
  <c r="R206" i="24"/>
  <c r="R206" i="26"/>
  <c r="R206" i="25"/>
  <c r="R202" i="24"/>
  <c r="R202" i="26"/>
  <c r="R202" i="25"/>
  <c r="R148" i="24"/>
  <c r="R148" i="26"/>
  <c r="R148" i="25"/>
  <c r="R146" i="24"/>
  <c r="R146" i="26"/>
  <c r="R146" i="25"/>
  <c r="R142" i="24"/>
  <c r="R142" i="26"/>
  <c r="R142" i="25"/>
  <c r="R138" i="24"/>
  <c r="R138" i="26"/>
  <c r="R138" i="25"/>
  <c r="R134" i="24"/>
  <c r="R134" i="26"/>
  <c r="R134" i="25"/>
  <c r="R49" i="24"/>
  <c r="R49" i="26"/>
  <c r="R49" i="25"/>
  <c r="R45" i="24"/>
  <c r="R45" i="26"/>
  <c r="R45" i="25"/>
  <c r="R83" i="24"/>
  <c r="R83" i="26"/>
  <c r="R83" i="25"/>
  <c r="R272" i="24"/>
  <c r="R272" i="26"/>
  <c r="R272" i="25"/>
  <c r="R75" i="24"/>
  <c r="R75" i="26"/>
  <c r="R75" i="25"/>
  <c r="R71" i="24"/>
  <c r="R71" i="26"/>
  <c r="R71" i="25"/>
  <c r="R58" i="24"/>
  <c r="R58" i="26"/>
  <c r="R58" i="25"/>
  <c r="R51" i="24"/>
  <c r="R51" i="26"/>
  <c r="R51" i="25"/>
  <c r="R52" i="24"/>
  <c r="R52" i="26"/>
  <c r="R52" i="25"/>
  <c r="R63" i="24"/>
  <c r="R63" i="26"/>
  <c r="R63" i="25"/>
  <c r="R60" i="24"/>
  <c r="R60" i="26"/>
  <c r="R60" i="25"/>
  <c r="R130" i="24"/>
  <c r="R130" i="26"/>
  <c r="R130" i="25"/>
  <c r="R125" i="24"/>
  <c r="R125" i="26"/>
  <c r="R125" i="25"/>
  <c r="R114" i="24"/>
  <c r="R114" i="26"/>
  <c r="R114" i="25"/>
  <c r="R172" i="24"/>
  <c r="R172" i="26"/>
  <c r="R172" i="25"/>
  <c r="R97" i="24"/>
  <c r="R97" i="26"/>
  <c r="R97" i="25"/>
  <c r="R98" i="24"/>
  <c r="R98" i="26"/>
  <c r="R98" i="25"/>
  <c r="R92" i="24"/>
  <c r="R92" i="26"/>
  <c r="R92" i="25"/>
  <c r="R88" i="24"/>
  <c r="R88" i="26"/>
  <c r="R88" i="25"/>
  <c r="R122" i="24"/>
  <c r="R122" i="26"/>
  <c r="R122" i="25"/>
  <c r="R118" i="24"/>
  <c r="R118" i="26"/>
  <c r="R118" i="25"/>
  <c r="R247" i="24"/>
  <c r="R247" i="26"/>
  <c r="R247" i="25"/>
  <c r="R104" i="24"/>
  <c r="R104" i="26"/>
  <c r="R104" i="25"/>
  <c r="R287" i="24"/>
  <c r="R287" i="26"/>
  <c r="R287" i="25"/>
  <c r="R18" i="24"/>
  <c r="R18" i="26"/>
  <c r="R14" i="24"/>
  <c r="R14" i="26"/>
  <c r="R8" i="24"/>
  <c r="R8" i="26"/>
  <c r="R154" i="24"/>
  <c r="R154" i="26"/>
  <c r="R154" i="25"/>
  <c r="R34" i="24"/>
  <c r="R34" i="26"/>
  <c r="R34" i="25"/>
  <c r="R6" i="25"/>
  <c r="R10" i="25"/>
  <c r="R14" i="25"/>
  <c r="Q104" i="16" a="1"/>
  <c r="Q104" i="16" s="1"/>
  <c r="Q133" i="16" a="1"/>
  <c r="Q133" i="16" s="1"/>
  <c r="O38" i="16"/>
  <c r="P38" i="16"/>
  <c r="P124" i="16"/>
  <c r="P95" i="16"/>
  <c r="P4" i="16"/>
  <c r="P152" i="16"/>
  <c r="P183" i="16"/>
  <c r="P215" i="16"/>
  <c r="Q215" i="16" s="1" a="1"/>
  <c r="Q215" i="16" s="1"/>
  <c r="P245" i="16"/>
  <c r="P258" i="16"/>
  <c r="P225" i="16"/>
  <c r="P194" i="16"/>
  <c r="P134" i="16"/>
  <c r="P165" i="16"/>
  <c r="P105" i="16"/>
  <c r="P54" i="16"/>
  <c r="P15" i="16"/>
  <c r="P291" i="16"/>
  <c r="P207" i="16"/>
  <c r="P298" i="16"/>
  <c r="P23" i="16"/>
  <c r="P141" i="16"/>
  <c r="P60" i="16"/>
  <c r="P268" i="16"/>
  <c r="P171" i="16"/>
  <c r="P113" i="16"/>
  <c r="P237" i="16"/>
  <c r="P238" i="16"/>
  <c r="P274" i="16"/>
  <c r="P31" i="16"/>
  <c r="P147" i="16"/>
  <c r="P73" i="16"/>
  <c r="P118" i="16"/>
  <c r="P304" i="16"/>
  <c r="P304" i="24" s="1"/>
  <c r="P180" i="16"/>
  <c r="P211" i="16"/>
  <c r="P5" i="16"/>
  <c r="P40" i="16"/>
  <c r="P96" i="16"/>
  <c r="Q96" i="16" s="1" a="1"/>
  <c r="Q96" i="16" s="1"/>
  <c r="P125" i="16"/>
  <c r="P153" i="16"/>
  <c r="P184" i="16"/>
  <c r="P216" i="16"/>
  <c r="P246" i="16"/>
  <c r="P282" i="16"/>
  <c r="P41" i="16"/>
  <c r="P97" i="16"/>
  <c r="P154" i="16"/>
  <c r="P217" i="16"/>
  <c r="P247" i="16"/>
  <c r="P283" i="16"/>
  <c r="P6" i="16"/>
  <c r="P126" i="16"/>
  <c r="P185" i="16"/>
  <c r="P202" i="16"/>
  <c r="P24" i="16"/>
  <c r="P59" i="16"/>
  <c r="P233" i="16"/>
  <c r="P142" i="16"/>
  <c r="P172" i="16"/>
  <c r="P299" i="16"/>
  <c r="P269" i="16"/>
  <c r="P116" i="16"/>
  <c r="P74" i="16"/>
  <c r="P148" i="16"/>
  <c r="P214" i="16"/>
  <c r="P239" i="16"/>
  <c r="P32" i="16"/>
  <c r="P275" i="16"/>
  <c r="P119" i="16"/>
  <c r="P178" i="16"/>
  <c r="P306" i="16"/>
  <c r="P306" i="24" s="1"/>
  <c r="P127" i="16"/>
  <c r="P186" i="16"/>
  <c r="P98" i="16"/>
  <c r="P42" i="16"/>
  <c r="P218" i="16"/>
  <c r="Q218" i="16" s="1" a="1"/>
  <c r="Q218" i="16" s="1"/>
  <c r="P284" i="16"/>
  <c r="P155" i="16"/>
  <c r="P248" i="16"/>
  <c r="P7" i="16"/>
  <c r="P136" i="16"/>
  <c r="P52" i="16"/>
  <c r="P107" i="16"/>
  <c r="P167" i="16"/>
  <c r="P228" i="16"/>
  <c r="P293" i="16"/>
  <c r="P226" i="16"/>
  <c r="Q226" i="16" s="1" a="1"/>
  <c r="Q226" i="16" s="1"/>
  <c r="P196" i="16"/>
  <c r="P260" i="16"/>
  <c r="P17" i="16"/>
  <c r="P305" i="16"/>
  <c r="P305" i="26" s="1"/>
  <c r="P259" i="16"/>
  <c r="P249" i="16"/>
  <c r="P25" i="16"/>
  <c r="P210" i="16"/>
  <c r="P240" i="16"/>
  <c r="P68" i="16"/>
  <c r="P120" i="16"/>
  <c r="P276" i="16"/>
  <c r="P307" i="16"/>
  <c r="P307" i="24" s="1"/>
  <c r="P33" i="16"/>
  <c r="P149" i="16"/>
  <c r="P182" i="16"/>
  <c r="P66" i="16"/>
  <c r="P8" i="16"/>
  <c r="P157" i="16"/>
  <c r="Q157" i="16" s="1" a="1"/>
  <c r="Q157" i="16" s="1"/>
  <c r="P250" i="16"/>
  <c r="P128" i="16"/>
  <c r="P43" i="16"/>
  <c r="P187" i="16"/>
  <c r="P285" i="16"/>
  <c r="P99" i="16"/>
  <c r="P219" i="16"/>
  <c r="P108" i="16"/>
  <c r="P229" i="16"/>
  <c r="P138" i="16"/>
  <c r="P295" i="16"/>
  <c r="P198" i="16"/>
  <c r="P19" i="16"/>
  <c r="P169" i="16"/>
  <c r="P53" i="16"/>
  <c r="P117" i="16"/>
  <c r="P144" i="16"/>
  <c r="P204" i="16"/>
  <c r="P26" i="16"/>
  <c r="P301" i="16"/>
  <c r="P61" i="16"/>
  <c r="P173" i="16"/>
  <c r="P235" i="16"/>
  <c r="P271" i="16"/>
  <c r="P263" i="16"/>
  <c r="P69" i="16"/>
  <c r="P308" i="16"/>
  <c r="P308" i="26" s="1"/>
  <c r="P9" i="16"/>
  <c r="P100" i="16"/>
  <c r="P163" i="16"/>
  <c r="P188" i="16"/>
  <c r="P251" i="16"/>
  <c r="P261" i="16"/>
  <c r="P50" i="16"/>
  <c r="P18" i="16"/>
  <c r="P75" i="16"/>
  <c r="P76" i="16"/>
  <c r="P77" i="16"/>
  <c r="P78" i="16"/>
  <c r="P79" i="16"/>
  <c r="P80" i="16"/>
  <c r="P81" i="16"/>
  <c r="P82" i="16"/>
  <c r="P83" i="16"/>
  <c r="P158" i="16"/>
  <c r="P84" i="16"/>
  <c r="P86" i="16"/>
  <c r="P85" i="16"/>
  <c r="P39" i="16"/>
  <c r="P27" i="16"/>
  <c r="P70" i="16"/>
  <c r="P37" i="16"/>
  <c r="P159" i="16"/>
  <c r="Q159" i="16" s="1" a="1"/>
  <c r="Q159" i="16" s="1"/>
  <c r="P170" i="16"/>
  <c r="P101" i="16"/>
  <c r="P220" i="16"/>
  <c r="P252" i="16"/>
  <c r="P281" i="16"/>
  <c r="P129" i="16"/>
  <c r="P44" i="16"/>
  <c r="P189" i="16"/>
  <c r="P199" i="16"/>
  <c r="P264" i="16"/>
  <c r="P20" i="16"/>
  <c r="P110" i="16"/>
  <c r="P139" i="16"/>
  <c r="P296" i="16"/>
  <c r="P55" i="16"/>
  <c r="P168" i="16"/>
  <c r="P62" i="16"/>
  <c r="P115" i="16"/>
  <c r="P302" i="16"/>
  <c r="P145" i="16"/>
  <c r="P175" i="16"/>
  <c r="P272" i="16"/>
  <c r="P236" i="16"/>
  <c r="P71" i="16"/>
  <c r="P309" i="16"/>
  <c r="P309" i="26" s="1"/>
  <c r="P35" i="16"/>
  <c r="P242" i="16"/>
  <c r="P151" i="16"/>
  <c r="P278" i="16"/>
  <c r="P212" i="16"/>
  <c r="P122" i="16"/>
  <c r="P177" i="16"/>
  <c r="P10" i="16"/>
  <c r="P221" i="16"/>
  <c r="P45" i="16"/>
  <c r="P310" i="16"/>
  <c r="P310" i="26" s="1"/>
  <c r="P56" i="16"/>
  <c r="P21" i="16"/>
  <c r="P265" i="16"/>
  <c r="P200" i="16"/>
  <c r="P297" i="16"/>
  <c r="P231" i="16"/>
  <c r="P109" i="16"/>
  <c r="P140" i="16"/>
  <c r="P232" i="16"/>
  <c r="P112" i="16"/>
  <c r="P63" i="16"/>
  <c r="P303" i="16"/>
  <c r="P303" i="26" s="1"/>
  <c r="P146" i="16"/>
  <c r="P205" i="16"/>
  <c r="P176" i="16"/>
  <c r="P273" i="16"/>
  <c r="P150" i="16"/>
  <c r="P253" i="16"/>
  <c r="P36" i="16"/>
  <c r="P213" i="16"/>
  <c r="P279" i="16"/>
  <c r="P243" i="16"/>
  <c r="P72" i="16"/>
  <c r="P123" i="16"/>
  <c r="P181" i="16"/>
  <c r="P11" i="16"/>
  <c r="P161" i="16"/>
  <c r="P288" i="16"/>
  <c r="P191" i="16"/>
  <c r="P254" i="16"/>
  <c r="P46" i="16"/>
  <c r="P131" i="16"/>
  <c r="P102" i="16"/>
  <c r="P222" i="16"/>
  <c r="P57" i="16"/>
  <c r="P22" i="16"/>
  <c r="P137" i="16"/>
  <c r="P262" i="16"/>
  <c r="P111" i="16"/>
  <c r="P230" i="16"/>
  <c r="P197" i="16"/>
  <c r="P294" i="16"/>
  <c r="P29" i="16"/>
  <c r="P58" i="16"/>
  <c r="P206" i="16"/>
  <c r="P311" i="16"/>
  <c r="P209" i="16"/>
  <c r="P65" i="16"/>
  <c r="P34" i="16"/>
  <c r="P244" i="16"/>
  <c r="P280" i="16"/>
  <c r="P179" i="16"/>
  <c r="P121" i="16"/>
  <c r="P192" i="16"/>
  <c r="P12" i="16"/>
  <c r="P47" i="16"/>
  <c r="P103" i="16"/>
  <c r="Q103" i="16" s="1" a="1"/>
  <c r="Q103" i="16" s="1"/>
  <c r="P132" i="16"/>
  <c r="P162" i="16"/>
  <c r="P223" i="16"/>
  <c r="P255" i="16"/>
  <c r="P289" i="16"/>
  <c r="P51" i="16"/>
  <c r="P106" i="16"/>
  <c r="P16" i="16"/>
  <c r="P266" i="16"/>
  <c r="P135" i="16"/>
  <c r="P292" i="16"/>
  <c r="P195" i="16"/>
  <c r="P166" i="16"/>
  <c r="P227" i="16"/>
  <c r="P30" i="16"/>
  <c r="P114" i="16"/>
  <c r="P143" i="16"/>
  <c r="P174" i="16"/>
  <c r="P64" i="16"/>
  <c r="P234" i="16"/>
  <c r="P201" i="16"/>
  <c r="P300" i="16"/>
  <c r="P270" i="16"/>
  <c r="P208" i="16"/>
  <c r="P67" i="16"/>
  <c r="P312" i="16"/>
  <c r="P241" i="16"/>
  <c r="P277" i="16"/>
  <c r="P190" i="16"/>
  <c r="P160" i="16"/>
  <c r="P286" i="16"/>
  <c r="P13" i="16"/>
  <c r="P256" i="16"/>
  <c r="P130" i="16"/>
  <c r="P156" i="16"/>
  <c r="P203" i="16"/>
  <c r="P267" i="16"/>
  <c r="P311" i="24" s="1"/>
  <c r="P28" i="16"/>
  <c r="P87" i="16"/>
  <c r="P88" i="16"/>
  <c r="P89" i="16"/>
  <c r="P90" i="16"/>
  <c r="P91" i="16"/>
  <c r="P92" i="16"/>
  <c r="P93" i="16"/>
  <c r="P48" i="16"/>
  <c r="P94" i="16"/>
  <c r="P287" i="16"/>
  <c r="O207" i="16"/>
  <c r="Q207" i="16" s="1" a="1"/>
  <c r="Q207" i="16" s="1"/>
  <c r="O298" i="16"/>
  <c r="Q298" i="16" s="1" a="1"/>
  <c r="Q298" i="16" s="1"/>
  <c r="O23" i="16"/>
  <c r="Q23" i="16" s="1" a="1"/>
  <c r="Q23" i="16" s="1"/>
  <c r="O141" i="16"/>
  <c r="Q141" i="16" s="1" a="1"/>
  <c r="Q141" i="16" s="1"/>
  <c r="O60" i="16"/>
  <c r="Q60" i="16" s="1" a="1"/>
  <c r="Q60" i="16" s="1"/>
  <c r="O268" i="16"/>
  <c r="Q268" i="16" s="1" a="1"/>
  <c r="Q268" i="16" s="1"/>
  <c r="O171" i="16"/>
  <c r="Q171" i="16" s="1" a="1"/>
  <c r="Q171" i="16" s="1"/>
  <c r="O113" i="16"/>
  <c r="Q113" i="16" s="1" a="1"/>
  <c r="Q113" i="16" s="1"/>
  <c r="O237" i="16"/>
  <c r="Q237" i="16" s="1" a="1"/>
  <c r="Q237" i="16" s="1"/>
  <c r="O238" i="16"/>
  <c r="Q238" i="16" s="1" a="1"/>
  <c r="Q238" i="16" s="1"/>
  <c r="O274" i="16"/>
  <c r="Q274" i="16" s="1" a="1"/>
  <c r="Q274" i="16" s="1"/>
  <c r="O31" i="16"/>
  <c r="Q31" i="16" s="1" a="1"/>
  <c r="Q31" i="16" s="1"/>
  <c r="O147" i="16"/>
  <c r="Q147" i="16" s="1" a="1"/>
  <c r="Q147" i="16" s="1"/>
  <c r="O73" i="16"/>
  <c r="Q73" i="16" s="1" a="1"/>
  <c r="Q73" i="16" s="1"/>
  <c r="O118" i="16"/>
  <c r="Q118" i="16" s="1" a="1"/>
  <c r="Q118" i="16" s="1"/>
  <c r="O304" i="16"/>
  <c r="O304" i="24" s="1"/>
  <c r="O180" i="16"/>
  <c r="Q180" i="16" s="1" a="1"/>
  <c r="Q180" i="16" s="1"/>
  <c r="O211" i="16"/>
  <c r="Q211" i="16" s="1" a="1"/>
  <c r="Q211" i="16" s="1"/>
  <c r="O5" i="16"/>
  <c r="O40" i="16"/>
  <c r="O96" i="16"/>
  <c r="O125" i="16"/>
  <c r="O153" i="16"/>
  <c r="O184" i="16"/>
  <c r="Q184" i="16" s="1" a="1"/>
  <c r="Q184" i="16" s="1"/>
  <c r="O216" i="16"/>
  <c r="O246" i="16"/>
  <c r="Q246" i="16" s="1" a="1"/>
  <c r="Q246" i="16" s="1"/>
  <c r="O282" i="16"/>
  <c r="O41" i="16"/>
  <c r="O97" i="16"/>
  <c r="O154" i="16"/>
  <c r="O217" i="16"/>
  <c r="O247" i="16"/>
  <c r="O283" i="16"/>
  <c r="O6" i="16"/>
  <c r="O126" i="16"/>
  <c r="Q126" i="16" s="1" a="1"/>
  <c r="Q126" i="16" s="1"/>
  <c r="O185" i="16"/>
  <c r="O202" i="16"/>
  <c r="Q202" i="16" s="1" a="1"/>
  <c r="Q202" i="16" s="1"/>
  <c r="O24" i="16"/>
  <c r="Q24" i="16" s="1" a="1"/>
  <c r="Q24" i="16" s="1"/>
  <c r="O59" i="16"/>
  <c r="Q59" i="16" s="1" a="1"/>
  <c r="Q59" i="16" s="1"/>
  <c r="O233" i="16"/>
  <c r="Q233" i="16" s="1" a="1"/>
  <c r="Q233" i="16" s="1"/>
  <c r="O142" i="16"/>
  <c r="Q142" i="16" s="1" a="1"/>
  <c r="Q142" i="16" s="1"/>
  <c r="O172" i="16"/>
  <c r="Q172" i="16" s="1" a="1"/>
  <c r="Q172" i="16" s="1"/>
  <c r="O299" i="16"/>
  <c r="Q299" i="16" s="1" a="1"/>
  <c r="Q299" i="16" s="1"/>
  <c r="O269" i="16"/>
  <c r="Q269" i="16" s="1" a="1"/>
  <c r="Q269" i="16" s="1"/>
  <c r="O116" i="16"/>
  <c r="Q116" i="16" s="1" a="1"/>
  <c r="Q116" i="16" s="1"/>
  <c r="O74" i="16"/>
  <c r="Q74" i="16" s="1" a="1"/>
  <c r="Q74" i="16" s="1"/>
  <c r="O148" i="16"/>
  <c r="Q148" i="16" s="1" a="1"/>
  <c r="Q148" i="16" s="1"/>
  <c r="O214" i="16"/>
  <c r="Q214" i="16" s="1" a="1"/>
  <c r="Q214" i="16" s="1"/>
  <c r="O239" i="16"/>
  <c r="Q239" i="16" s="1" a="1"/>
  <c r="Q239" i="16" s="1"/>
  <c r="O32" i="16"/>
  <c r="Q32" i="16" s="1" a="1"/>
  <c r="Q32" i="16" s="1"/>
  <c r="O275" i="16"/>
  <c r="Q275" i="16" s="1" a="1"/>
  <c r="Q275" i="16" s="1"/>
  <c r="O119" i="16"/>
  <c r="Q119" i="16" s="1" a="1"/>
  <c r="Q119" i="16" s="1"/>
  <c r="O178" i="16"/>
  <c r="Q178" i="16" s="1" a="1"/>
  <c r="Q178" i="16" s="1"/>
  <c r="O306" i="16"/>
  <c r="Q306" i="16" s="1" a="1"/>
  <c r="Q306" i="16" s="1"/>
  <c r="O127" i="16"/>
  <c r="O186" i="16"/>
  <c r="O98" i="16"/>
  <c r="Q98" i="16" s="1" a="1"/>
  <c r="Q98" i="16" s="1"/>
  <c r="O42" i="16"/>
  <c r="O218" i="16"/>
  <c r="O284" i="16"/>
  <c r="O155" i="16"/>
  <c r="Q155" i="16" s="1" a="1"/>
  <c r="Q155" i="16" s="1"/>
  <c r="O248" i="16"/>
  <c r="Q248" i="16" s="1" a="1"/>
  <c r="Q248" i="16" s="1"/>
  <c r="O7" i="16"/>
  <c r="Q7" i="16" s="1" a="1"/>
  <c r="Q7" i="16" s="1"/>
  <c r="O136" i="16"/>
  <c r="Q136" i="16" s="1" a="1"/>
  <c r="Q136" i="16" s="1"/>
  <c r="O52" i="16"/>
  <c r="O107" i="16"/>
  <c r="O167" i="16"/>
  <c r="O228" i="16"/>
  <c r="O293" i="16"/>
  <c r="O226" i="16"/>
  <c r="O196" i="16"/>
  <c r="Q196" i="16" s="1" a="1"/>
  <c r="Q196" i="16" s="1"/>
  <c r="O260" i="16"/>
  <c r="Q260" i="16" s="1" a="1"/>
  <c r="Q260" i="16" s="1"/>
  <c r="O17" i="16"/>
  <c r="Q17" i="16" s="1" a="1"/>
  <c r="Q17" i="16" s="1"/>
  <c r="O305" i="16"/>
  <c r="O305" i="25" s="1"/>
  <c r="O259" i="16"/>
  <c r="Q259" i="16" s="1" a="1"/>
  <c r="Q259" i="16" s="1"/>
  <c r="O249" i="16"/>
  <c r="Q249" i="16" s="1" a="1"/>
  <c r="Q249" i="16" s="1"/>
  <c r="O25" i="16"/>
  <c r="Q25" i="16" s="1" a="1"/>
  <c r="Q25" i="16" s="1"/>
  <c r="O210" i="16"/>
  <c r="Q210" i="16" s="1" a="1"/>
  <c r="Q210" i="16" s="1"/>
  <c r="O240" i="16"/>
  <c r="Q240" i="16" s="1" a="1"/>
  <c r="Q240" i="16" s="1"/>
  <c r="O68" i="16"/>
  <c r="Q68" i="16" s="1" a="1"/>
  <c r="Q68" i="16" s="1"/>
  <c r="O120" i="16"/>
  <c r="Q120" i="16" s="1" a="1"/>
  <c r="Q120" i="16" s="1"/>
  <c r="O276" i="16"/>
  <c r="Q276" i="16" s="1" a="1"/>
  <c r="Q276" i="16" s="1"/>
  <c r="O307" i="16"/>
  <c r="Q307" i="16" s="1" a="1"/>
  <c r="Q307" i="16" s="1"/>
  <c r="Q307" i="24" s="1"/>
  <c r="O33" i="16"/>
  <c r="Q33" i="16" s="1" a="1"/>
  <c r="Q33" i="16" s="1"/>
  <c r="O149" i="16"/>
  <c r="Q149" i="16" s="1" a="1"/>
  <c r="Q149" i="16" s="1"/>
  <c r="O182" i="16"/>
  <c r="Q182" i="16" s="1" a="1"/>
  <c r="Q182" i="16" s="1"/>
  <c r="O66" i="16"/>
  <c r="Q66" i="16" s="1" a="1"/>
  <c r="Q66" i="16" s="1"/>
  <c r="O8" i="16"/>
  <c r="O157" i="16"/>
  <c r="O250" i="16"/>
  <c r="O128" i="16"/>
  <c r="Q128" i="16" s="1" a="1"/>
  <c r="Q128" i="16" s="1"/>
  <c r="O43" i="16"/>
  <c r="Q43" i="16" s="1" a="1"/>
  <c r="Q43" i="16" s="1"/>
  <c r="O187" i="16"/>
  <c r="O285" i="16"/>
  <c r="O99" i="16"/>
  <c r="O219" i="16"/>
  <c r="Q219" i="16" s="1" a="1"/>
  <c r="Q219" i="16" s="1"/>
  <c r="O108" i="16"/>
  <c r="O229" i="16"/>
  <c r="O138" i="16"/>
  <c r="Q138" i="16" s="1" a="1"/>
  <c r="Q138" i="16" s="1"/>
  <c r="O295" i="16"/>
  <c r="Q295" i="16" s="1" a="1"/>
  <c r="Q295" i="16" s="1"/>
  <c r="O198" i="16"/>
  <c r="Q198" i="16" s="1" a="1"/>
  <c r="Q198" i="16" s="1"/>
  <c r="O19" i="16"/>
  <c r="Q19" i="16" s="1" a="1"/>
  <c r="Q19" i="16" s="1"/>
  <c r="O169" i="16"/>
  <c r="Q169" i="16" s="1" a="1"/>
  <c r="Q169" i="16" s="1"/>
  <c r="O53" i="16"/>
  <c r="O117" i="16"/>
  <c r="Q117" i="16" s="1" a="1"/>
  <c r="Q117" i="16" s="1"/>
  <c r="O144" i="16"/>
  <c r="Q144" i="16" s="1" a="1"/>
  <c r="Q144" i="16" s="1"/>
  <c r="O204" i="16"/>
  <c r="Q204" i="16" s="1" a="1"/>
  <c r="Q204" i="16" s="1"/>
  <c r="O26" i="16"/>
  <c r="Q26" i="16" s="1" a="1"/>
  <c r="Q26" i="16" s="1"/>
  <c r="O301" i="16"/>
  <c r="Q301" i="16" s="1" a="1"/>
  <c r="Q301" i="16" s="1"/>
  <c r="O61" i="16"/>
  <c r="Q61" i="16" s="1" a="1"/>
  <c r="Q61" i="16" s="1"/>
  <c r="O173" i="16"/>
  <c r="Q173" i="16" s="1" a="1"/>
  <c r="Q173" i="16" s="1"/>
  <c r="O235" i="16"/>
  <c r="Q235" i="16" s="1" a="1"/>
  <c r="Q235" i="16" s="1"/>
  <c r="O271" i="16"/>
  <c r="Q271" i="16" s="1" a="1"/>
  <c r="Q271" i="16" s="1"/>
  <c r="O263" i="16"/>
  <c r="Q263" i="16" s="1" a="1"/>
  <c r="Q263" i="16" s="1"/>
  <c r="O69" i="16"/>
  <c r="Q69" i="16" s="1" a="1"/>
  <c r="Q69" i="16" s="1"/>
  <c r="O308" i="16"/>
  <c r="Q308" i="16" s="1" a="1"/>
  <c r="Q308" i="16" s="1"/>
  <c r="Q308" i="26" s="1"/>
  <c r="O9" i="16"/>
  <c r="Q9" i="16" s="1" a="1"/>
  <c r="Q9" i="16" s="1"/>
  <c r="O100" i="16"/>
  <c r="O163" i="16"/>
  <c r="Q163" i="16" s="1" a="1"/>
  <c r="Q163" i="16" s="1"/>
  <c r="O188" i="16"/>
  <c r="Q188" i="16" s="1" a="1"/>
  <c r="Q188" i="16" s="1"/>
  <c r="O251" i="16"/>
  <c r="Q251" i="16" s="1" a="1"/>
  <c r="Q251" i="16" s="1"/>
  <c r="O261" i="16"/>
  <c r="Q261" i="16" s="1" a="1"/>
  <c r="Q261" i="16" s="1"/>
  <c r="O50" i="16"/>
  <c r="Q50" i="16" s="1" a="1"/>
  <c r="Q50" i="16" s="1"/>
  <c r="O18" i="16"/>
  <c r="Q18" i="16" s="1" a="1"/>
  <c r="Q18" i="16" s="1"/>
  <c r="O75" i="16"/>
  <c r="Q75" i="16" s="1" a="1"/>
  <c r="Q75" i="16" s="1"/>
  <c r="O76" i="16"/>
  <c r="Q76" i="16" s="1" a="1"/>
  <c r="Q76" i="16" s="1"/>
  <c r="O77" i="16"/>
  <c r="Q77" i="16" s="1" a="1"/>
  <c r="Q77" i="16" s="1"/>
  <c r="O78" i="16"/>
  <c r="Q78" i="16" s="1" a="1"/>
  <c r="Q78" i="16" s="1"/>
  <c r="O79" i="16"/>
  <c r="Q79" i="16" s="1" a="1"/>
  <c r="Q79" i="16" s="1"/>
  <c r="O80" i="16"/>
  <c r="Q80" i="16" s="1" a="1"/>
  <c r="Q80" i="16" s="1"/>
  <c r="O81" i="16"/>
  <c r="Q81" i="16" s="1" a="1"/>
  <c r="Q81" i="16" s="1"/>
  <c r="O82" i="16"/>
  <c r="Q82" i="16" s="1" a="1"/>
  <c r="Q82" i="16" s="1"/>
  <c r="O83" i="16"/>
  <c r="Q83" i="16" s="1" a="1"/>
  <c r="Q83" i="16" s="1"/>
  <c r="O158" i="16"/>
  <c r="Q158" i="16" s="1" a="1"/>
  <c r="Q158" i="16" s="1"/>
  <c r="O84" i="16"/>
  <c r="Q84" i="16" s="1" a="1"/>
  <c r="Q84" i="16" s="1"/>
  <c r="O86" i="16"/>
  <c r="Q86" i="16" s="1" a="1"/>
  <c r="Q86" i="16" s="1"/>
  <c r="O85" i="16"/>
  <c r="Q85" i="16" s="1" a="1"/>
  <c r="Q85" i="16" s="1"/>
  <c r="O39" i="16"/>
  <c r="Q39" i="16" s="1" a="1"/>
  <c r="Q39" i="16" s="1"/>
  <c r="O27" i="16"/>
  <c r="Q27" i="16" s="1" a="1"/>
  <c r="Q27" i="16" s="1"/>
  <c r="O70" i="16"/>
  <c r="Q70" i="16" s="1" a="1"/>
  <c r="Q70" i="16" s="1"/>
  <c r="O37" i="16"/>
  <c r="Q37" i="16" s="1" a="1"/>
  <c r="Q37" i="16" s="1"/>
  <c r="O159" i="16"/>
  <c r="O170" i="16"/>
  <c r="O101" i="16"/>
  <c r="O220" i="16"/>
  <c r="O252" i="16"/>
  <c r="O281" i="16"/>
  <c r="Q281" i="16" s="1" a="1"/>
  <c r="Q281" i="16" s="1"/>
  <c r="O129" i="16"/>
  <c r="Q129" i="16" s="1" a="1"/>
  <c r="Q129" i="16" s="1"/>
  <c r="O44" i="16"/>
  <c r="Q44" i="16" s="1" a="1"/>
  <c r="Q44" i="16" s="1"/>
  <c r="O189" i="16"/>
  <c r="Q189" i="16" s="1" a="1"/>
  <c r="Q189" i="16" s="1"/>
  <c r="O199" i="16"/>
  <c r="O264" i="16"/>
  <c r="O20" i="16"/>
  <c r="Q20" i="16" s="1" a="1"/>
  <c r="Q20" i="16" s="1"/>
  <c r="O110" i="16"/>
  <c r="Q110" i="16" s="1" a="1"/>
  <c r="Q110" i="16" s="1"/>
  <c r="O139" i="16"/>
  <c r="Q139" i="16" s="1" a="1"/>
  <c r="Q139" i="16" s="1"/>
  <c r="O296" i="16"/>
  <c r="Q296" i="16" s="1" a="1"/>
  <c r="Q296" i="16" s="1"/>
  <c r="O55" i="16"/>
  <c r="O168" i="16"/>
  <c r="Q168" i="16" s="1" a="1"/>
  <c r="Q168" i="16" s="1"/>
  <c r="O62" i="16"/>
  <c r="Q62" i="16" s="1" a="1"/>
  <c r="Q62" i="16" s="1"/>
  <c r="O115" i="16"/>
  <c r="Q115" i="16" s="1" a="1"/>
  <c r="Q115" i="16" s="1"/>
  <c r="O302" i="16"/>
  <c r="Q302" i="16" s="1" a="1"/>
  <c r="Q302" i="16" s="1"/>
  <c r="O145" i="16"/>
  <c r="Q145" i="16" s="1" a="1"/>
  <c r="Q145" i="16" s="1"/>
  <c r="O175" i="16"/>
  <c r="Q175" i="16" s="1" a="1"/>
  <c r="Q175" i="16" s="1"/>
  <c r="O272" i="16"/>
  <c r="Q272" i="16" s="1" a="1"/>
  <c r="Q272" i="16" s="1"/>
  <c r="O236" i="16"/>
  <c r="Q236" i="16" s="1" a="1"/>
  <c r="Q236" i="16" s="1"/>
  <c r="O71" i="16"/>
  <c r="Q71" i="16" s="1" a="1"/>
  <c r="Q71" i="16" s="1"/>
  <c r="O309" i="16"/>
  <c r="Q309" i="16" s="1" a="1"/>
  <c r="Q309" i="16" s="1"/>
  <c r="Q309" i="25" s="1"/>
  <c r="O35" i="16"/>
  <c r="Q35" i="16" s="1" a="1"/>
  <c r="Q35" i="16" s="1"/>
  <c r="O242" i="16"/>
  <c r="Q242" i="16" s="1" a="1"/>
  <c r="Q242" i="16" s="1"/>
  <c r="O151" i="16"/>
  <c r="Q151" i="16" s="1" a="1"/>
  <c r="Q151" i="16" s="1"/>
  <c r="O278" i="16"/>
  <c r="Q278" i="16" s="1" a="1"/>
  <c r="Q278" i="16" s="1"/>
  <c r="O212" i="16"/>
  <c r="Q212" i="16" s="1" a="1"/>
  <c r="Q212" i="16" s="1"/>
  <c r="O122" i="16"/>
  <c r="Q122" i="16" s="1" a="1"/>
  <c r="Q122" i="16" s="1"/>
  <c r="O177" i="16"/>
  <c r="Q177" i="16" s="1" a="1"/>
  <c r="Q177" i="16" s="1"/>
  <c r="O10" i="16"/>
  <c r="O221" i="16"/>
  <c r="O45" i="16"/>
  <c r="Q45" i="16" s="1" a="1"/>
  <c r="Q45" i="16" s="1"/>
  <c r="O310" i="16"/>
  <c r="Q310" i="16" s="1" a="1"/>
  <c r="Q310" i="16" s="1"/>
  <c r="Q310" i="25" s="1"/>
  <c r="O56" i="16"/>
  <c r="Q56" i="16" s="1" a="1"/>
  <c r="Q56" i="16" s="1"/>
  <c r="O21" i="16"/>
  <c r="O265" i="16"/>
  <c r="Q265" i="16" s="1" a="1"/>
  <c r="Q265" i="16" s="1"/>
  <c r="O200" i="16"/>
  <c r="Q200" i="16" s="1" a="1"/>
  <c r="Q200" i="16" s="1"/>
  <c r="O297" i="16"/>
  <c r="Q297" i="16" s="1" a="1"/>
  <c r="Q297" i="16" s="1"/>
  <c r="O231" i="16"/>
  <c r="Q231" i="16" s="1" a="1"/>
  <c r="Q231" i="16" s="1"/>
  <c r="O109" i="16"/>
  <c r="O140" i="16"/>
  <c r="Q140" i="16" s="1" a="1"/>
  <c r="Q140" i="16" s="1"/>
  <c r="O232" i="16"/>
  <c r="Q232" i="16" s="1" a="1"/>
  <c r="Q232" i="16" s="1"/>
  <c r="O112" i="16"/>
  <c r="Q112" i="16" s="1" a="1"/>
  <c r="Q112" i="16" s="1"/>
  <c r="O63" i="16"/>
  <c r="Q63" i="16" s="1" a="1"/>
  <c r="Q63" i="16" s="1"/>
  <c r="O303" i="16"/>
  <c r="Q303" i="16" s="1" a="1"/>
  <c r="Q303" i="16" s="1"/>
  <c r="Q303" i="26" s="1"/>
  <c r="O146" i="16"/>
  <c r="Q146" i="16" s="1" a="1"/>
  <c r="Q146" i="16" s="1"/>
  <c r="O205" i="16"/>
  <c r="Q205" i="16" s="1" a="1"/>
  <c r="Q205" i="16" s="1"/>
  <c r="O176" i="16"/>
  <c r="Q176" i="16" s="1" a="1"/>
  <c r="Q176" i="16" s="1"/>
  <c r="O273" i="16"/>
  <c r="Q273" i="16" s="1" a="1"/>
  <c r="Q273" i="16" s="1"/>
  <c r="O150" i="16"/>
  <c r="Q150" i="16" s="1" a="1"/>
  <c r="Q150" i="16" s="1"/>
  <c r="O253" i="16"/>
  <c r="Q253" i="16" s="1" a="1"/>
  <c r="Q253" i="16" s="1"/>
  <c r="O36" i="16"/>
  <c r="Q36" i="16" s="1" a="1"/>
  <c r="Q36" i="16" s="1"/>
  <c r="O213" i="16"/>
  <c r="O279" i="16"/>
  <c r="Q279" i="16" s="1" a="1"/>
  <c r="Q279" i="16" s="1"/>
  <c r="O243" i="16"/>
  <c r="Q243" i="16" s="1" a="1"/>
  <c r="Q243" i="16" s="1"/>
  <c r="O72" i="16"/>
  <c r="Q72" i="16" s="1" a="1"/>
  <c r="Q72" i="16" s="1"/>
  <c r="O123" i="16"/>
  <c r="Q123" i="16" s="1" a="1"/>
  <c r="Q123" i="16" s="1"/>
  <c r="O181" i="16"/>
  <c r="Q181" i="16" s="1" a="1"/>
  <c r="Q181" i="16" s="1"/>
  <c r="O11" i="16"/>
  <c r="O161" i="16"/>
  <c r="O288" i="16"/>
  <c r="Q288" i="16" s="1" a="1"/>
  <c r="Q288" i="16" s="1"/>
  <c r="O191" i="16"/>
  <c r="Q191" i="16" s="1" a="1"/>
  <c r="Q191" i="16" s="1"/>
  <c r="O254" i="16"/>
  <c r="Q254" i="16" s="1" a="1"/>
  <c r="Q254" i="16" s="1"/>
  <c r="O46" i="16"/>
  <c r="O131" i="16"/>
  <c r="Q131" i="16" s="1" a="1"/>
  <c r="Q131" i="16" s="1"/>
  <c r="O102" i="16"/>
  <c r="Q102" i="16" s="1" a="1"/>
  <c r="Q102" i="16" s="1"/>
  <c r="O222" i="16"/>
  <c r="Q222" i="16" s="1" a="1"/>
  <c r="Q222" i="16" s="1"/>
  <c r="O57" i="16"/>
  <c r="O22" i="16"/>
  <c r="Q22" i="16" s="1" a="1"/>
  <c r="Q22" i="16" s="1"/>
  <c r="O137" i="16"/>
  <c r="Q137" i="16" s="1" a="1"/>
  <c r="Q137" i="16" s="1"/>
  <c r="O262" i="16"/>
  <c r="Q262" i="16" s="1" a="1"/>
  <c r="Q262" i="16" s="1"/>
  <c r="O111" i="16"/>
  <c r="O230" i="16"/>
  <c r="O197" i="16"/>
  <c r="Q197" i="16" s="1" a="1"/>
  <c r="Q197" i="16" s="1"/>
  <c r="O294" i="16"/>
  <c r="O29" i="16"/>
  <c r="Q29" i="16" s="1" a="1"/>
  <c r="Q29" i="16" s="1"/>
  <c r="O58" i="16"/>
  <c r="Q58" i="16" s="1" a="1"/>
  <c r="Q58" i="16" s="1"/>
  <c r="O206" i="16"/>
  <c r="Q206" i="16" s="1" a="1"/>
  <c r="Q206" i="16" s="1"/>
  <c r="O311" i="16"/>
  <c r="Q311" i="16" s="1" a="1"/>
  <c r="Q311" i="16" s="1"/>
  <c r="O209" i="16"/>
  <c r="Q209" i="16" s="1" a="1"/>
  <c r="Q209" i="16" s="1"/>
  <c r="O65" i="16"/>
  <c r="Q65" i="16" s="1" a="1"/>
  <c r="Q65" i="16" s="1"/>
  <c r="O34" i="16"/>
  <c r="Q34" i="16" s="1" a="1"/>
  <c r="Q34" i="16" s="1"/>
  <c r="O244" i="16"/>
  <c r="Q244" i="16" s="1" a="1"/>
  <c r="Q244" i="16" s="1"/>
  <c r="O280" i="16"/>
  <c r="Q280" i="16" s="1" a="1"/>
  <c r="Q280" i="16" s="1"/>
  <c r="O179" i="16"/>
  <c r="Q179" i="16" s="1" a="1"/>
  <c r="Q179" i="16" s="1"/>
  <c r="O121" i="16"/>
  <c r="Q121" i="16" s="1" a="1"/>
  <c r="Q121" i="16" s="1"/>
  <c r="O192" i="16"/>
  <c r="Q192" i="16" s="1" a="1"/>
  <c r="Q192" i="16" s="1"/>
  <c r="O12" i="16"/>
  <c r="O47" i="16"/>
  <c r="O103" i="16"/>
  <c r="O132" i="16"/>
  <c r="O162" i="16"/>
  <c r="O223" i="16"/>
  <c r="Q223" i="16" s="1" a="1"/>
  <c r="Q223" i="16" s="1"/>
  <c r="O255" i="16"/>
  <c r="O289" i="16"/>
  <c r="Q289" i="16" s="1" a="1"/>
  <c r="Q289" i="16" s="1"/>
  <c r="O51" i="16"/>
  <c r="O106" i="16"/>
  <c r="O16" i="16"/>
  <c r="Q16" i="16" s="1" a="1"/>
  <c r="Q16" i="16" s="1"/>
  <c r="O266" i="16"/>
  <c r="Q266" i="16" s="1" a="1"/>
  <c r="Q266" i="16" s="1"/>
  <c r="O135" i="16"/>
  <c r="Q135" i="16" s="1" a="1"/>
  <c r="Q135" i="16" s="1"/>
  <c r="O292" i="16"/>
  <c r="Q292" i="16" s="1" a="1"/>
  <c r="Q292" i="16" s="1"/>
  <c r="O195" i="16"/>
  <c r="Q195" i="16" s="1" a="1"/>
  <c r="Q195" i="16" s="1"/>
  <c r="O166" i="16"/>
  <c r="O227" i="16"/>
  <c r="O30" i="16"/>
  <c r="Q30" i="16" s="1" a="1"/>
  <c r="Q30" i="16" s="1"/>
  <c r="O114" i="16"/>
  <c r="Q114" i="16" s="1" a="1"/>
  <c r="Q114" i="16" s="1"/>
  <c r="O143" i="16"/>
  <c r="Q143" i="16" s="1" a="1"/>
  <c r="Q143" i="16" s="1"/>
  <c r="O174" i="16"/>
  <c r="Q174" i="16" s="1" a="1"/>
  <c r="Q174" i="16" s="1"/>
  <c r="O64" i="16"/>
  <c r="Q64" i="16" s="1" a="1"/>
  <c r="Q64" i="16" s="1"/>
  <c r="O234" i="16"/>
  <c r="Q234" i="16" s="1" a="1"/>
  <c r="Q234" i="16" s="1"/>
  <c r="O201" i="16"/>
  <c r="Q201" i="16" s="1" a="1"/>
  <c r="Q201" i="16" s="1"/>
  <c r="O300" i="16"/>
  <c r="Q300" i="16" s="1" a="1"/>
  <c r="Q300" i="16" s="1"/>
  <c r="O270" i="16"/>
  <c r="Q270" i="16" s="1" a="1"/>
  <c r="Q270" i="16" s="1"/>
  <c r="O208" i="16"/>
  <c r="Q208" i="16" s="1" a="1"/>
  <c r="Q208" i="16" s="1"/>
  <c r="O67" i="16"/>
  <c r="Q67" i="16" s="1" a="1"/>
  <c r="Q67" i="16" s="1"/>
  <c r="O312" i="16"/>
  <c r="Q312" i="16" s="1" a="1"/>
  <c r="Q312" i="16" s="1"/>
  <c r="O241" i="16"/>
  <c r="Q241" i="16" s="1" a="1"/>
  <c r="Q241" i="16" s="1"/>
  <c r="O277" i="16"/>
  <c r="Q277" i="16" s="1" a="1"/>
  <c r="Q277" i="16" s="1"/>
  <c r="O190" i="16"/>
  <c r="Q190" i="16" s="1" a="1"/>
  <c r="Q190" i="16" s="1"/>
  <c r="O160" i="16"/>
  <c r="O286" i="16"/>
  <c r="Q286" i="16" s="1" a="1"/>
  <c r="Q286" i="16" s="1"/>
  <c r="O13" i="16"/>
  <c r="Q13" i="16" s="1" a="1"/>
  <c r="Q13" i="16" s="1"/>
  <c r="O256" i="16"/>
  <c r="Q256" i="16" s="1" a="1"/>
  <c r="Q256" i="16" s="1"/>
  <c r="O130" i="16"/>
  <c r="Q130" i="16" s="1" a="1"/>
  <c r="Q130" i="16" s="1"/>
  <c r="O156" i="16"/>
  <c r="Q156" i="16" s="1" a="1"/>
  <c r="Q156" i="16" s="1"/>
  <c r="O203" i="16"/>
  <c r="Q203" i="16" s="1" a="1"/>
  <c r="Q203" i="16" s="1"/>
  <c r="O267" i="16"/>
  <c r="O311" i="24" s="1"/>
  <c r="O28" i="16"/>
  <c r="Q28" i="16" s="1" a="1"/>
  <c r="Q28" i="16" s="1"/>
  <c r="O87" i="16"/>
  <c r="Q87" i="16" s="1" a="1"/>
  <c r="Q87" i="16" s="1"/>
  <c r="O88" i="16"/>
  <c r="Q88" i="16" s="1" a="1"/>
  <c r="Q88" i="16" s="1"/>
  <c r="O89" i="16"/>
  <c r="Q89" i="16" s="1" a="1"/>
  <c r="Q89" i="16" s="1"/>
  <c r="O90" i="16"/>
  <c r="Q90" i="16" s="1" a="1"/>
  <c r="Q90" i="16" s="1"/>
  <c r="O91" i="16"/>
  <c r="Q91" i="16" s="1" a="1"/>
  <c r="Q91" i="16" s="1"/>
  <c r="O92" i="16"/>
  <c r="Q92" i="16" s="1" a="1"/>
  <c r="Q92" i="16" s="1"/>
  <c r="O93" i="16"/>
  <c r="Q93" i="16" s="1" a="1"/>
  <c r="Q93" i="16" s="1"/>
  <c r="O48" i="16"/>
  <c r="Q48" i="16" s="1" a="1"/>
  <c r="Q48" i="16" s="1"/>
  <c r="O94" i="16"/>
  <c r="Q94" i="16" s="1" a="1"/>
  <c r="Q94" i="16" s="1"/>
  <c r="O15" i="16"/>
  <c r="O291" i="16"/>
  <c r="O124" i="16"/>
  <c r="O95" i="16"/>
  <c r="Q95" i="16" s="1" a="1"/>
  <c r="Q95" i="16" s="1"/>
  <c r="O4" i="16"/>
  <c r="O152" i="16"/>
  <c r="O183" i="16"/>
  <c r="O215" i="16"/>
  <c r="O245" i="16"/>
  <c r="O258" i="16"/>
  <c r="Q258" i="16" s="1" a="1"/>
  <c r="Q258" i="16" s="1"/>
  <c r="O225" i="16"/>
  <c r="Q225" i="16" s="1" a="1"/>
  <c r="Q225" i="16" s="1"/>
  <c r="O194" i="16"/>
  <c r="Q194" i="16" s="1" a="1"/>
  <c r="Q194" i="16" s="1"/>
  <c r="O134" i="16"/>
  <c r="Q134" i="16" s="1" a="1"/>
  <c r="Q134" i="16" s="1"/>
  <c r="O165" i="16"/>
  <c r="Q165" i="16" s="1" a="1"/>
  <c r="Q165" i="16" s="1"/>
  <c r="O105" i="16"/>
  <c r="Q105" i="16" s="1" a="1"/>
  <c r="Q105" i="16" s="1"/>
  <c r="O54" i="16"/>
  <c r="Q54" i="16" s="1" a="1"/>
  <c r="Q54" i="16" s="1"/>
  <c r="O287" i="16"/>
  <c r="Q287" i="16" s="1" a="1"/>
  <c r="Q287" i="16" s="1"/>
  <c r="T238" i="16"/>
  <c r="U238" i="16"/>
  <c r="T274" i="16"/>
  <c r="U274" i="16"/>
  <c r="T31" i="16"/>
  <c r="U31" i="16"/>
  <c r="T147" i="16"/>
  <c r="U147" i="16"/>
  <c r="T73" i="16"/>
  <c r="U73" i="16"/>
  <c r="T118" i="16"/>
  <c r="U118" i="16"/>
  <c r="T304" i="16"/>
  <c r="S304" i="25" s="1"/>
  <c r="U304" i="16"/>
  <c r="T304" i="26" s="1"/>
  <c r="T180" i="16"/>
  <c r="U180" i="16"/>
  <c r="T211" i="16"/>
  <c r="U211" i="16"/>
  <c r="T287" i="16"/>
  <c r="U287" i="16"/>
  <c r="T38" i="16"/>
  <c r="U38" i="16"/>
  <c r="T124" i="16"/>
  <c r="U124" i="16"/>
  <c r="T95" i="16"/>
  <c r="U95" i="16"/>
  <c r="T4" i="16"/>
  <c r="U4" i="16"/>
  <c r="T152" i="16"/>
  <c r="U152" i="16"/>
  <c r="T183" i="16"/>
  <c r="U183" i="16"/>
  <c r="T215" i="16"/>
  <c r="U215" i="16"/>
  <c r="T245" i="16"/>
  <c r="U245" i="16"/>
  <c r="T258" i="16"/>
  <c r="U258" i="16"/>
  <c r="T225" i="16"/>
  <c r="U225" i="16"/>
  <c r="T194" i="16"/>
  <c r="U194" i="16"/>
  <c r="T134" i="16"/>
  <c r="U134" i="16"/>
  <c r="T165" i="16"/>
  <c r="U165" i="16"/>
  <c r="T105" i="16"/>
  <c r="U105" i="16"/>
  <c r="T54" i="16"/>
  <c r="U54" i="16"/>
  <c r="T15" i="16"/>
  <c r="U15" i="16"/>
  <c r="T291" i="16"/>
  <c r="U291" i="16"/>
  <c r="T207" i="16"/>
  <c r="U207" i="16"/>
  <c r="T298" i="16"/>
  <c r="U298" i="16"/>
  <c r="T23" i="16"/>
  <c r="U23" i="16"/>
  <c r="T141" i="16"/>
  <c r="U141" i="16"/>
  <c r="T60" i="16"/>
  <c r="U60" i="16"/>
  <c r="T268" i="16"/>
  <c r="U268" i="16"/>
  <c r="T171" i="16"/>
  <c r="U171" i="16"/>
  <c r="T113" i="16"/>
  <c r="U113" i="16"/>
  <c r="T237" i="16"/>
  <c r="U237" i="16"/>
  <c r="T210" i="16"/>
  <c r="U210" i="16"/>
  <c r="T240" i="16"/>
  <c r="U240" i="16"/>
  <c r="T68" i="16"/>
  <c r="U68" i="16"/>
  <c r="T120" i="16"/>
  <c r="U120" i="16"/>
  <c r="T276" i="16"/>
  <c r="U276" i="16"/>
  <c r="T307" i="16"/>
  <c r="S307" i="24" s="1"/>
  <c r="U307" i="16"/>
  <c r="T307" i="24" s="1"/>
  <c r="T33" i="16"/>
  <c r="U33" i="16"/>
  <c r="T149" i="16"/>
  <c r="U149" i="16"/>
  <c r="T182" i="16"/>
  <c r="U182" i="16"/>
  <c r="T127" i="16"/>
  <c r="U127" i="16"/>
  <c r="T186" i="16"/>
  <c r="U186" i="16"/>
  <c r="T98" i="16"/>
  <c r="U98" i="16"/>
  <c r="T42" i="16"/>
  <c r="U42" i="16"/>
  <c r="T218" i="16"/>
  <c r="U218" i="16"/>
  <c r="T284" i="16"/>
  <c r="U284" i="16"/>
  <c r="T155" i="16"/>
  <c r="U155" i="16"/>
  <c r="T248" i="16"/>
  <c r="U248" i="16"/>
  <c r="T7" i="16"/>
  <c r="U7" i="16"/>
  <c r="T136" i="16"/>
  <c r="U136" i="16"/>
  <c r="T52" i="16"/>
  <c r="U52" i="16"/>
  <c r="T107" i="16"/>
  <c r="U107" i="16"/>
  <c r="T167" i="16"/>
  <c r="U167" i="16"/>
  <c r="T228" i="16"/>
  <c r="U228" i="16"/>
  <c r="T293" i="16"/>
  <c r="U293" i="16"/>
  <c r="T196" i="16"/>
  <c r="U196" i="16"/>
  <c r="T260" i="16"/>
  <c r="U260" i="16"/>
  <c r="T17" i="16"/>
  <c r="U17" i="16"/>
  <c r="T226" i="16"/>
  <c r="U226" i="16"/>
  <c r="T305" i="16"/>
  <c r="S305" i="24" s="1"/>
  <c r="U305" i="16"/>
  <c r="T305" i="25" s="1"/>
  <c r="T259" i="16"/>
  <c r="U259" i="16"/>
  <c r="T249" i="16"/>
  <c r="U249" i="16"/>
  <c r="T25" i="16"/>
  <c r="U25" i="16"/>
  <c r="T66" i="16"/>
  <c r="U66" i="16"/>
  <c r="T8" i="16"/>
  <c r="U8" i="16"/>
  <c r="T157" i="16"/>
  <c r="U157" i="16"/>
  <c r="T250" i="16"/>
  <c r="U250" i="16"/>
  <c r="T128" i="16"/>
  <c r="U128" i="16"/>
  <c r="T43" i="16"/>
  <c r="U43" i="16"/>
  <c r="T187" i="16"/>
  <c r="U187" i="16"/>
  <c r="T285" i="16"/>
  <c r="U285" i="16"/>
  <c r="T99" i="16"/>
  <c r="U99" i="16"/>
  <c r="T219" i="16"/>
  <c r="U219" i="16"/>
  <c r="T51" i="16"/>
  <c r="U51" i="16"/>
  <c r="T106" i="16"/>
  <c r="U106" i="16"/>
  <c r="T16" i="16"/>
  <c r="U16" i="16"/>
  <c r="T266" i="16"/>
  <c r="U266" i="16"/>
  <c r="T135" i="16"/>
  <c r="U135" i="16"/>
  <c r="T292" i="16"/>
  <c r="U292" i="16"/>
  <c r="T195" i="16"/>
  <c r="U195" i="16"/>
  <c r="T166" i="16"/>
  <c r="U166" i="16"/>
  <c r="T227" i="16"/>
  <c r="U227" i="16"/>
  <c r="T41" i="16"/>
  <c r="U41" i="16"/>
  <c r="T97" i="16"/>
  <c r="U97" i="16"/>
  <c r="T154" i="16"/>
  <c r="U154" i="16"/>
  <c r="T217" i="16"/>
  <c r="U217" i="16"/>
  <c r="T247" i="16"/>
  <c r="U247" i="16"/>
  <c r="T283" i="16"/>
  <c r="U283" i="16"/>
  <c r="T6" i="16"/>
  <c r="U6" i="16"/>
  <c r="T126" i="16"/>
  <c r="U126" i="16"/>
  <c r="T185" i="16"/>
  <c r="U185" i="16"/>
  <c r="T202" i="16"/>
  <c r="U202" i="16"/>
  <c r="T24" i="16"/>
  <c r="U24" i="16"/>
  <c r="T59" i="16"/>
  <c r="U59" i="16"/>
  <c r="T233" i="16"/>
  <c r="U233" i="16"/>
  <c r="T142" i="16"/>
  <c r="U142" i="16"/>
  <c r="T172" i="16"/>
  <c r="U172" i="16"/>
  <c r="T299" i="16"/>
  <c r="U299" i="16"/>
  <c r="T269" i="16"/>
  <c r="U269" i="16"/>
  <c r="T116" i="16"/>
  <c r="U116" i="16"/>
  <c r="T74" i="16"/>
  <c r="U74" i="16"/>
  <c r="T148" i="16"/>
  <c r="U148" i="16"/>
  <c r="T214" i="16"/>
  <c r="U214" i="16"/>
  <c r="T239" i="16"/>
  <c r="U239" i="16"/>
  <c r="T32" i="16"/>
  <c r="U32" i="16"/>
  <c r="T275" i="16"/>
  <c r="U275" i="16"/>
  <c r="T119" i="16"/>
  <c r="U119" i="16"/>
  <c r="T178" i="16"/>
  <c r="U178" i="16"/>
  <c r="T306" i="16"/>
  <c r="S306" i="24" s="1"/>
  <c r="U306" i="16"/>
  <c r="T306" i="26" s="1"/>
  <c r="T5" i="16"/>
  <c r="U5" i="16"/>
  <c r="T40" i="16"/>
  <c r="U40" i="16"/>
  <c r="T96" i="16"/>
  <c r="U96" i="16"/>
  <c r="T125" i="16"/>
  <c r="U125" i="16"/>
  <c r="T153" i="16"/>
  <c r="U153" i="16"/>
  <c r="T184" i="16"/>
  <c r="U184" i="16"/>
  <c r="T216" i="16"/>
  <c r="U216" i="16"/>
  <c r="T246" i="16"/>
  <c r="U246" i="16"/>
  <c r="T282" i="16"/>
  <c r="U282" i="16"/>
  <c r="T108" i="16"/>
  <c r="U108" i="16"/>
  <c r="T229" i="16"/>
  <c r="U229" i="16"/>
  <c r="T138" i="16"/>
  <c r="U138" i="16"/>
  <c r="T295" i="16"/>
  <c r="U295" i="16"/>
  <c r="T198" i="16"/>
  <c r="U198" i="16"/>
  <c r="T19" i="16"/>
  <c r="U19" i="16"/>
  <c r="T169" i="16"/>
  <c r="U169" i="16"/>
  <c r="T53" i="16"/>
  <c r="U53" i="16"/>
  <c r="T117" i="16"/>
  <c r="U117" i="16"/>
  <c r="T144" i="16"/>
  <c r="U144" i="16"/>
  <c r="T204" i="16"/>
  <c r="U204" i="16"/>
  <c r="T26" i="16"/>
  <c r="U26" i="16"/>
  <c r="T301" i="16"/>
  <c r="U301" i="16"/>
  <c r="T61" i="16"/>
  <c r="U61" i="16"/>
  <c r="T173" i="16"/>
  <c r="U173" i="16"/>
  <c r="T235" i="16"/>
  <c r="U235" i="16"/>
  <c r="T271" i="16"/>
  <c r="U271" i="16"/>
  <c r="T69" i="16"/>
  <c r="U69" i="16"/>
  <c r="T308" i="16"/>
  <c r="S308" i="25" s="1"/>
  <c r="U308" i="16"/>
  <c r="T308" i="26" s="1"/>
  <c r="T199" i="16"/>
  <c r="U199" i="16"/>
  <c r="T264" i="16"/>
  <c r="U264" i="16"/>
  <c r="T20" i="16"/>
  <c r="U20" i="16"/>
  <c r="T110" i="16"/>
  <c r="U110" i="16"/>
  <c r="T139" i="16"/>
  <c r="U139" i="16"/>
  <c r="T296" i="16"/>
  <c r="U296" i="16"/>
  <c r="T55" i="16"/>
  <c r="U55" i="16"/>
  <c r="T168" i="16"/>
  <c r="U168" i="16"/>
  <c r="T62" i="16"/>
  <c r="U62" i="16"/>
  <c r="T115" i="16"/>
  <c r="U115" i="16"/>
  <c r="T302" i="16"/>
  <c r="U302" i="16"/>
  <c r="T145" i="16"/>
  <c r="U145" i="16"/>
  <c r="T175" i="16"/>
  <c r="U175" i="16"/>
  <c r="T272" i="16"/>
  <c r="U272" i="16"/>
  <c r="T236" i="16"/>
  <c r="U236" i="16"/>
  <c r="T71" i="16"/>
  <c r="U71" i="16"/>
  <c r="T309" i="16"/>
  <c r="S309" i="24" s="1"/>
  <c r="U309" i="16"/>
  <c r="T309" i="24" s="1"/>
  <c r="T35" i="16"/>
  <c r="U35" i="16"/>
  <c r="T242" i="16"/>
  <c r="U242" i="16"/>
  <c r="T151" i="16"/>
  <c r="U151" i="16"/>
  <c r="T278" i="16"/>
  <c r="U278" i="16"/>
  <c r="T212" i="16"/>
  <c r="U212" i="16"/>
  <c r="T122" i="16"/>
  <c r="U122" i="16"/>
  <c r="T177" i="16"/>
  <c r="U177" i="16"/>
  <c r="T159" i="16"/>
  <c r="U159" i="16"/>
  <c r="T170" i="16"/>
  <c r="U170" i="16"/>
  <c r="T101" i="16"/>
  <c r="U101" i="16"/>
  <c r="T220" i="16"/>
  <c r="U220" i="16"/>
  <c r="T252" i="16"/>
  <c r="U252" i="16"/>
  <c r="T281" i="16"/>
  <c r="U281" i="16"/>
  <c r="T129" i="16"/>
  <c r="U129" i="16"/>
  <c r="T189" i="16"/>
  <c r="U189" i="16"/>
  <c r="T56" i="16"/>
  <c r="U56" i="16"/>
  <c r="T21" i="16"/>
  <c r="U21" i="16"/>
  <c r="T265" i="16"/>
  <c r="U265" i="16"/>
  <c r="T200" i="16"/>
  <c r="U200" i="16"/>
  <c r="T297" i="16"/>
  <c r="U297" i="16"/>
  <c r="T231" i="16"/>
  <c r="U231" i="16"/>
  <c r="T109" i="16"/>
  <c r="U109" i="16"/>
  <c r="T140" i="16"/>
  <c r="U140" i="16"/>
  <c r="T232" i="16"/>
  <c r="U232" i="16"/>
  <c r="T112" i="16"/>
  <c r="U112" i="16"/>
  <c r="T63" i="16"/>
  <c r="U63" i="16"/>
  <c r="T303" i="16"/>
  <c r="S303" i="24" s="1"/>
  <c r="U303" i="16"/>
  <c r="T303" i="26" s="1"/>
  <c r="T146" i="16"/>
  <c r="U146" i="16"/>
  <c r="T205" i="16"/>
  <c r="U205" i="16"/>
  <c r="T176" i="16"/>
  <c r="U176" i="16"/>
  <c r="T273" i="16"/>
  <c r="U273" i="16"/>
  <c r="T150" i="16"/>
  <c r="U150" i="16"/>
  <c r="T253" i="16"/>
  <c r="U253" i="16"/>
  <c r="T36" i="16"/>
  <c r="U36" i="16"/>
  <c r="T213" i="16"/>
  <c r="U213" i="16"/>
  <c r="T279" i="16"/>
  <c r="U279" i="16"/>
  <c r="T243" i="16"/>
  <c r="U243" i="16"/>
  <c r="T72" i="16"/>
  <c r="U72" i="16"/>
  <c r="T123" i="16"/>
  <c r="U123" i="16"/>
  <c r="T181" i="16"/>
  <c r="U181" i="16"/>
  <c r="T310" i="16"/>
  <c r="S310" i="24" s="1"/>
  <c r="U310" i="16"/>
  <c r="T310" i="25" s="1"/>
  <c r="T10" i="16"/>
  <c r="U10" i="16"/>
  <c r="T221" i="16"/>
  <c r="U221" i="16"/>
  <c r="T45" i="16"/>
  <c r="U45" i="16"/>
  <c r="T29" i="16"/>
  <c r="U29" i="16"/>
  <c r="T58" i="16"/>
  <c r="U58" i="16"/>
  <c r="T206" i="16"/>
  <c r="U206" i="16"/>
  <c r="T311" i="16"/>
  <c r="U311" i="16"/>
  <c r="T209" i="16"/>
  <c r="U209" i="16"/>
  <c r="T65" i="16"/>
  <c r="U65" i="16"/>
  <c r="T34" i="16"/>
  <c r="U34" i="16"/>
  <c r="T244" i="16"/>
  <c r="U244" i="16"/>
  <c r="T280" i="16"/>
  <c r="U280" i="16"/>
  <c r="T179" i="16"/>
  <c r="U179" i="16"/>
  <c r="T121" i="16"/>
  <c r="U121" i="16"/>
  <c r="T11" i="16"/>
  <c r="U11" i="16"/>
  <c r="T161" i="16"/>
  <c r="U161" i="16"/>
  <c r="T288" i="16"/>
  <c r="U288" i="16"/>
  <c r="T191" i="16"/>
  <c r="U191" i="16"/>
  <c r="T254" i="16"/>
  <c r="U254" i="16"/>
  <c r="T131" i="16"/>
  <c r="U131" i="16"/>
  <c r="T44" i="16"/>
  <c r="U44" i="16"/>
  <c r="T102" i="16"/>
  <c r="U102" i="16"/>
  <c r="T222" i="16"/>
  <c r="U222" i="16"/>
  <c r="T57" i="16"/>
  <c r="U57" i="16"/>
  <c r="T22" i="16"/>
  <c r="U22" i="16"/>
  <c r="T137" i="16"/>
  <c r="U137" i="16"/>
  <c r="T262" i="16"/>
  <c r="U262" i="16"/>
  <c r="T111" i="16"/>
  <c r="U111" i="16"/>
  <c r="T230" i="16"/>
  <c r="U230" i="16"/>
  <c r="T197" i="16"/>
  <c r="U197" i="16"/>
  <c r="T294" i="16"/>
  <c r="U294" i="16"/>
  <c r="T114" i="16"/>
  <c r="U114" i="16"/>
  <c r="T143" i="16"/>
  <c r="U143" i="16"/>
  <c r="T174" i="16"/>
  <c r="U174" i="16"/>
  <c r="T64" i="16"/>
  <c r="U64" i="16"/>
  <c r="T234" i="16"/>
  <c r="U234" i="16"/>
  <c r="T201" i="16"/>
  <c r="U201" i="16"/>
  <c r="T300" i="16"/>
  <c r="U300" i="16"/>
  <c r="T270" i="16"/>
  <c r="U270" i="16"/>
  <c r="T30" i="16"/>
  <c r="U30" i="16"/>
  <c r="T208" i="16"/>
  <c r="U208" i="16"/>
  <c r="T67" i="16"/>
  <c r="U67" i="16"/>
  <c r="T312" i="16"/>
  <c r="U312" i="16"/>
  <c r="T241" i="16"/>
  <c r="U241" i="16"/>
  <c r="T277" i="16"/>
  <c r="U277" i="16"/>
  <c r="T192" i="16"/>
  <c r="U192" i="16"/>
  <c r="T12" i="16"/>
  <c r="U12" i="16"/>
  <c r="T47" i="16"/>
  <c r="U47" i="16"/>
  <c r="T103" i="16"/>
  <c r="U103" i="16"/>
  <c r="T132" i="16"/>
  <c r="U132" i="16"/>
  <c r="T162" i="16"/>
  <c r="U162" i="16"/>
  <c r="T223" i="16"/>
  <c r="U223" i="16"/>
  <c r="T255" i="16"/>
  <c r="U255" i="16"/>
  <c r="T289" i="16"/>
  <c r="U289" i="16"/>
  <c r="T263" i="16"/>
  <c r="U263" i="16"/>
  <c r="T39" i="16"/>
  <c r="U39" i="16"/>
  <c r="T27" i="16"/>
  <c r="U27" i="16"/>
  <c r="T70" i="16"/>
  <c r="U70" i="16"/>
  <c r="T37" i="16"/>
  <c r="U37" i="16"/>
  <c r="T9" i="16"/>
  <c r="U9" i="16"/>
  <c r="T46" i="16"/>
  <c r="U46" i="16"/>
  <c r="T100" i="16"/>
  <c r="U100" i="16"/>
  <c r="T163" i="16"/>
  <c r="U163" i="16"/>
  <c r="T188" i="16"/>
  <c r="U188" i="16"/>
  <c r="T251" i="16"/>
  <c r="U251" i="16"/>
  <c r="T261" i="16"/>
  <c r="U261" i="16"/>
  <c r="T50" i="16"/>
  <c r="U50" i="16"/>
  <c r="T18" i="16"/>
  <c r="U18" i="16"/>
  <c r="T75" i="16"/>
  <c r="U75" i="16"/>
  <c r="T76" i="16"/>
  <c r="U76" i="16"/>
  <c r="T77" i="16"/>
  <c r="U77" i="16"/>
  <c r="T78" i="16"/>
  <c r="U78" i="16"/>
  <c r="T79" i="16"/>
  <c r="U79" i="16"/>
  <c r="T80" i="16"/>
  <c r="U80" i="16"/>
  <c r="T81" i="16"/>
  <c r="U81" i="16"/>
  <c r="T82" i="16"/>
  <c r="U82" i="16"/>
  <c r="T83" i="16"/>
  <c r="U83" i="16"/>
  <c r="T48" i="16"/>
  <c r="U48" i="16"/>
  <c r="T158" i="16"/>
  <c r="U158" i="16"/>
  <c r="T84" i="16"/>
  <c r="U84" i="16"/>
  <c r="T86" i="16"/>
  <c r="U86" i="16"/>
  <c r="T85" i="16"/>
  <c r="U85" i="16"/>
  <c r="T87" i="16"/>
  <c r="U87" i="16"/>
  <c r="T88" i="16"/>
  <c r="U88" i="16"/>
  <c r="T89" i="16"/>
  <c r="U89" i="16"/>
  <c r="T90" i="16"/>
  <c r="U90" i="16"/>
  <c r="T91" i="16"/>
  <c r="U91" i="16"/>
  <c r="T92" i="16"/>
  <c r="U92" i="16"/>
  <c r="T93" i="16"/>
  <c r="U93" i="16"/>
  <c r="T94" i="16"/>
  <c r="U94" i="16"/>
  <c r="T190" i="16"/>
  <c r="U190" i="16"/>
  <c r="T160" i="16"/>
  <c r="U160" i="16"/>
  <c r="T286" i="16"/>
  <c r="U286" i="16"/>
  <c r="T13" i="16"/>
  <c r="U13" i="16"/>
  <c r="T256" i="16"/>
  <c r="U256" i="16"/>
  <c r="T130" i="16"/>
  <c r="U130" i="16"/>
  <c r="T267" i="16"/>
  <c r="S311" i="24" s="1"/>
  <c r="U267" i="16"/>
  <c r="T311" i="25" s="1"/>
  <c r="T28" i="16"/>
  <c r="U28" i="16"/>
  <c r="T156" i="16"/>
  <c r="U156" i="16"/>
  <c r="T203" i="16"/>
  <c r="U203" i="16"/>
  <c r="P308" i="24" l="1"/>
  <c r="P305" i="24"/>
  <c r="P304" i="26"/>
  <c r="P310" i="24"/>
  <c r="P306" i="26"/>
  <c r="O306" i="24"/>
  <c r="T310" i="26"/>
  <c r="O306" i="26"/>
  <c r="P305" i="25"/>
  <c r="Q309" i="26"/>
  <c r="Q308" i="24"/>
  <c r="S307" i="25"/>
  <c r="T305" i="26"/>
  <c r="T303" i="24"/>
  <c r="O305" i="26"/>
  <c r="P310" i="25"/>
  <c r="S305" i="25"/>
  <c r="O303" i="25"/>
  <c r="O309" i="26"/>
  <c r="O308" i="24"/>
  <c r="P307" i="25"/>
  <c r="Q310" i="26"/>
  <c r="S309" i="25"/>
  <c r="S308" i="26"/>
  <c r="T306" i="24"/>
  <c r="O304" i="25"/>
  <c r="O310" i="26"/>
  <c r="P309" i="24"/>
  <c r="S304" i="26"/>
  <c r="T308" i="24"/>
  <c r="Q307" i="25"/>
  <c r="P303" i="24"/>
  <c r="T310" i="24"/>
  <c r="T304" i="24"/>
  <c r="O307" i="25"/>
  <c r="Q309" i="24"/>
  <c r="S306" i="25"/>
  <c r="S307" i="26"/>
  <c r="T305" i="24"/>
  <c r="T309" i="25"/>
  <c r="P304" i="25"/>
  <c r="S305" i="26"/>
  <c r="Q310" i="24"/>
  <c r="O303" i="26"/>
  <c r="O309" i="24"/>
  <c r="P306" i="25"/>
  <c r="P307" i="26"/>
  <c r="S303" i="25"/>
  <c r="S309" i="26"/>
  <c r="S308" i="24"/>
  <c r="T307" i="25"/>
  <c r="O304" i="26"/>
  <c r="O310" i="24"/>
  <c r="P308" i="25"/>
  <c r="S304" i="24"/>
  <c r="Q307" i="26"/>
  <c r="S310" i="25"/>
  <c r="O305" i="24"/>
  <c r="O307" i="26"/>
  <c r="Q308" i="25"/>
  <c r="S306" i="26"/>
  <c r="T303" i="25"/>
  <c r="T309" i="26"/>
  <c r="O303" i="24"/>
  <c r="O308" i="25"/>
  <c r="S303" i="26"/>
  <c r="T306" i="25"/>
  <c r="T307" i="26"/>
  <c r="Q303" i="25"/>
  <c r="P309" i="25"/>
  <c r="T308" i="25"/>
  <c r="P303" i="25"/>
  <c r="S310" i="26"/>
  <c r="T304" i="25"/>
  <c r="Q304" i="16" a="1"/>
  <c r="Q304" i="16" s="1"/>
  <c r="O306" i="25"/>
  <c r="O307" i="24"/>
  <c r="O309" i="25"/>
  <c r="O308" i="26"/>
  <c r="O310" i="25"/>
  <c r="Q267" i="16" a="1"/>
  <c r="Q267" i="16" s="1"/>
  <c r="Q311" i="24" s="1"/>
  <c r="Q303" i="24"/>
  <c r="T311" i="26"/>
  <c r="S311" i="25"/>
  <c r="P311" i="25"/>
  <c r="T311" i="24"/>
  <c r="O311" i="25"/>
  <c r="S311" i="26"/>
  <c r="Q311" i="25"/>
  <c r="P311" i="26"/>
  <c r="O311" i="26"/>
  <c r="Q311" i="26"/>
  <c r="S312" i="24"/>
  <c r="S312" i="26"/>
  <c r="S312" i="25"/>
  <c r="S301" i="24"/>
  <c r="S301" i="26"/>
  <c r="S301" i="25"/>
  <c r="S191" i="24"/>
  <c r="S191" i="26"/>
  <c r="S191" i="25"/>
  <c r="S182" i="24"/>
  <c r="S182" i="26"/>
  <c r="S182" i="25"/>
  <c r="S164" i="24"/>
  <c r="S164" i="26"/>
  <c r="S164" i="25"/>
  <c r="S276" i="24"/>
  <c r="S276" i="26"/>
  <c r="S276" i="25"/>
  <c r="S284" i="24"/>
  <c r="S284" i="26"/>
  <c r="S284" i="25"/>
  <c r="S158" i="24"/>
  <c r="S158" i="26"/>
  <c r="S158" i="25"/>
  <c r="S37" i="24"/>
  <c r="S37" i="26"/>
  <c r="S37" i="25"/>
  <c r="S30" i="24"/>
  <c r="S30" i="26"/>
  <c r="S30" i="25"/>
  <c r="S110" i="24"/>
  <c r="S110" i="26"/>
  <c r="S110" i="25"/>
  <c r="S207" i="24"/>
  <c r="S207" i="26"/>
  <c r="S207" i="25"/>
  <c r="S266" i="24"/>
  <c r="S266" i="26"/>
  <c r="S266" i="25"/>
  <c r="T108" i="24"/>
  <c r="T108" i="26"/>
  <c r="T108" i="25"/>
  <c r="T249" i="24"/>
  <c r="T249" i="26"/>
  <c r="T249" i="25"/>
  <c r="T231" i="24"/>
  <c r="T231" i="26"/>
  <c r="T231" i="25"/>
  <c r="T292" i="24"/>
  <c r="T292" i="26"/>
  <c r="T292" i="25"/>
  <c r="T227" i="24"/>
  <c r="T227" i="26"/>
  <c r="T227" i="25"/>
  <c r="T302" i="24"/>
  <c r="T302" i="26"/>
  <c r="T302" i="25"/>
  <c r="T300" i="24"/>
  <c r="T300" i="26"/>
  <c r="T300" i="25"/>
  <c r="T298" i="24"/>
  <c r="T298" i="26"/>
  <c r="T298" i="25"/>
  <c r="T296" i="24"/>
  <c r="T296" i="26"/>
  <c r="T296" i="25"/>
  <c r="T190" i="24"/>
  <c r="T190" i="26"/>
  <c r="T190" i="25"/>
  <c r="T188" i="24"/>
  <c r="T188" i="26"/>
  <c r="T188" i="25"/>
  <c r="T294" i="24"/>
  <c r="T294" i="26"/>
  <c r="T294" i="25"/>
  <c r="T185" i="24"/>
  <c r="T185" i="26"/>
  <c r="T185" i="25"/>
  <c r="T183" i="24"/>
  <c r="T183" i="26"/>
  <c r="T183" i="25"/>
  <c r="T181" i="24"/>
  <c r="T181" i="26"/>
  <c r="T181" i="25"/>
  <c r="T179" i="24"/>
  <c r="T179" i="26"/>
  <c r="T179" i="25"/>
  <c r="T167" i="24"/>
  <c r="T167" i="26"/>
  <c r="T167" i="25"/>
  <c r="T103" i="24"/>
  <c r="T103" i="26"/>
  <c r="T103" i="25"/>
  <c r="T163" i="24"/>
  <c r="T163" i="26"/>
  <c r="T163" i="25"/>
  <c r="T161" i="24"/>
  <c r="T161" i="26"/>
  <c r="T161" i="25"/>
  <c r="T160" i="24"/>
  <c r="T160" i="26"/>
  <c r="T160" i="25"/>
  <c r="T176" i="24"/>
  <c r="T176" i="26"/>
  <c r="T176" i="25"/>
  <c r="T177" i="24"/>
  <c r="T177" i="26"/>
  <c r="T177" i="25"/>
  <c r="T279" i="24"/>
  <c r="T279" i="26"/>
  <c r="T279" i="25"/>
  <c r="T285" i="24"/>
  <c r="T285" i="26"/>
  <c r="T285" i="25"/>
  <c r="T283" i="24"/>
  <c r="T283" i="26"/>
  <c r="T283" i="25"/>
  <c r="T281" i="24"/>
  <c r="T281" i="26"/>
  <c r="T281" i="25"/>
  <c r="T277" i="24"/>
  <c r="T277" i="26"/>
  <c r="T277" i="25"/>
  <c r="T157" i="24"/>
  <c r="T157" i="26"/>
  <c r="T157" i="25"/>
  <c r="T82" i="24"/>
  <c r="T82" i="26"/>
  <c r="T82" i="25"/>
  <c r="T288" i="24"/>
  <c r="T288" i="26"/>
  <c r="T288" i="25"/>
  <c r="T112" i="24"/>
  <c r="T112" i="26"/>
  <c r="T112" i="25"/>
  <c r="T111" i="24"/>
  <c r="T111" i="26"/>
  <c r="T111" i="25"/>
  <c r="T149" i="24"/>
  <c r="T149" i="26"/>
  <c r="T149" i="25"/>
  <c r="T109" i="24"/>
  <c r="T109" i="26"/>
  <c r="T109" i="25"/>
  <c r="T168" i="24"/>
  <c r="T168" i="26"/>
  <c r="T168" i="25"/>
  <c r="T166" i="24"/>
  <c r="T166" i="26"/>
  <c r="T166" i="25"/>
  <c r="T165" i="24"/>
  <c r="T165" i="26"/>
  <c r="T165" i="25"/>
  <c r="T265" i="24"/>
  <c r="T265" i="26"/>
  <c r="T265" i="25"/>
  <c r="T263" i="24"/>
  <c r="T263" i="26"/>
  <c r="T263" i="25"/>
  <c r="T262" i="24"/>
  <c r="T262" i="26"/>
  <c r="T262" i="25"/>
  <c r="T259" i="24"/>
  <c r="T259" i="26"/>
  <c r="T259" i="25"/>
  <c r="T257" i="24"/>
  <c r="T257" i="26"/>
  <c r="T257" i="25"/>
  <c r="T159" i="24"/>
  <c r="T159" i="26"/>
  <c r="T159" i="25"/>
  <c r="T275" i="24"/>
  <c r="T275" i="26"/>
  <c r="T275" i="25"/>
  <c r="T155" i="24"/>
  <c r="T155" i="26"/>
  <c r="T155" i="25"/>
  <c r="T80" i="24"/>
  <c r="T80" i="26"/>
  <c r="T80" i="25"/>
  <c r="T269" i="24"/>
  <c r="T269" i="26"/>
  <c r="T269" i="25"/>
  <c r="T268" i="24"/>
  <c r="T268" i="26"/>
  <c r="T268" i="25"/>
  <c r="T229" i="24"/>
  <c r="T229" i="26"/>
  <c r="T229" i="25"/>
  <c r="T232" i="24"/>
  <c r="T232" i="26"/>
  <c r="T232" i="25"/>
  <c r="T255" i="24"/>
  <c r="T255" i="26"/>
  <c r="T255" i="25"/>
  <c r="T253" i="24"/>
  <c r="T253" i="26"/>
  <c r="T253" i="25"/>
  <c r="T251" i="24"/>
  <c r="T251" i="26"/>
  <c r="T251" i="25"/>
  <c r="T226" i="24"/>
  <c r="T226" i="26"/>
  <c r="T226" i="25"/>
  <c r="T248" i="24"/>
  <c r="T248" i="26"/>
  <c r="T248" i="25"/>
  <c r="T245" i="24"/>
  <c r="T245" i="26"/>
  <c r="T245" i="25"/>
  <c r="T242" i="24"/>
  <c r="T242" i="26"/>
  <c r="T242" i="25"/>
  <c r="T23" i="24"/>
  <c r="T23" i="26"/>
  <c r="T23" i="25"/>
  <c r="T240" i="24"/>
  <c r="T240" i="26"/>
  <c r="T240" i="25"/>
  <c r="T238" i="24"/>
  <c r="T238" i="26"/>
  <c r="T238" i="25"/>
  <c r="T236" i="24"/>
  <c r="T236" i="26"/>
  <c r="T236" i="25"/>
  <c r="T234" i="24"/>
  <c r="T234" i="26"/>
  <c r="T234" i="25"/>
  <c r="T200" i="24"/>
  <c r="T200" i="26"/>
  <c r="T200" i="25"/>
  <c r="T6" i="24"/>
  <c r="T6" i="26"/>
  <c r="T6" i="25"/>
  <c r="T196" i="24"/>
  <c r="T196" i="26"/>
  <c r="T196" i="25"/>
  <c r="T193" i="24"/>
  <c r="T193" i="26"/>
  <c r="T193" i="25"/>
  <c r="T39" i="24"/>
  <c r="T39" i="26"/>
  <c r="T39" i="25"/>
  <c r="T222" i="24"/>
  <c r="T222" i="26"/>
  <c r="T222" i="25"/>
  <c r="T175" i="24"/>
  <c r="T175" i="26"/>
  <c r="T175" i="25"/>
  <c r="T219" i="24"/>
  <c r="T219" i="26"/>
  <c r="T219" i="25"/>
  <c r="T217" i="24"/>
  <c r="T217" i="26"/>
  <c r="T217" i="25"/>
  <c r="T214" i="24"/>
  <c r="T214" i="26"/>
  <c r="T214" i="25"/>
  <c r="T212" i="24"/>
  <c r="T212" i="26"/>
  <c r="T212" i="25"/>
  <c r="T210" i="24"/>
  <c r="T210" i="26"/>
  <c r="T210" i="25"/>
  <c r="T169" i="24"/>
  <c r="T169" i="26"/>
  <c r="T169" i="25"/>
  <c r="T206" i="24"/>
  <c r="T206" i="26"/>
  <c r="T206" i="25"/>
  <c r="T204" i="24"/>
  <c r="T204" i="26"/>
  <c r="T204" i="25"/>
  <c r="T202" i="24"/>
  <c r="T202" i="26"/>
  <c r="T202" i="25"/>
  <c r="T153" i="24"/>
  <c r="T153" i="26"/>
  <c r="T153" i="25"/>
  <c r="T148" i="24"/>
  <c r="T148" i="26"/>
  <c r="T148" i="25"/>
  <c r="T106" i="24"/>
  <c r="T106" i="26"/>
  <c r="T106" i="25"/>
  <c r="T146" i="24"/>
  <c r="T146" i="26"/>
  <c r="T146" i="25"/>
  <c r="T144" i="24"/>
  <c r="T144" i="26"/>
  <c r="T144" i="25"/>
  <c r="T142" i="24"/>
  <c r="T142" i="26"/>
  <c r="T142" i="25"/>
  <c r="T141" i="24"/>
  <c r="T141" i="26"/>
  <c r="T141" i="25"/>
  <c r="T138" i="24"/>
  <c r="T138" i="26"/>
  <c r="T138" i="25"/>
  <c r="T136" i="24"/>
  <c r="T136" i="26"/>
  <c r="T136" i="25"/>
  <c r="T134" i="24"/>
  <c r="T134" i="26"/>
  <c r="T134" i="25"/>
  <c r="T43" i="24"/>
  <c r="T43" i="26"/>
  <c r="T43" i="25"/>
  <c r="T49" i="24"/>
  <c r="T49" i="26"/>
  <c r="T49" i="25"/>
  <c r="T47" i="24"/>
  <c r="T47" i="26"/>
  <c r="T47" i="25"/>
  <c r="T45" i="24"/>
  <c r="T45" i="26"/>
  <c r="T45" i="25"/>
  <c r="T85" i="24"/>
  <c r="T85" i="26"/>
  <c r="T85" i="25"/>
  <c r="T83" i="24"/>
  <c r="T83" i="26"/>
  <c r="T83" i="25"/>
  <c r="T79" i="24"/>
  <c r="T79" i="26"/>
  <c r="T79" i="25"/>
  <c r="T272" i="24"/>
  <c r="T272" i="26"/>
  <c r="T272" i="25"/>
  <c r="T289" i="24"/>
  <c r="T289" i="26"/>
  <c r="T289" i="25"/>
  <c r="T75" i="24"/>
  <c r="T75" i="26"/>
  <c r="T75" i="25"/>
  <c r="T73" i="24"/>
  <c r="T73" i="26"/>
  <c r="T73" i="25"/>
  <c r="T71" i="24"/>
  <c r="T71" i="26"/>
  <c r="T71" i="25"/>
  <c r="T69" i="24"/>
  <c r="T69" i="26"/>
  <c r="T69" i="25"/>
  <c r="T58" i="24"/>
  <c r="T58" i="26"/>
  <c r="T58" i="25"/>
  <c r="T56" i="24"/>
  <c r="T56" i="26"/>
  <c r="T56" i="25"/>
  <c r="T51" i="24"/>
  <c r="T51" i="26"/>
  <c r="T51" i="25"/>
  <c r="T54" i="24"/>
  <c r="T54" i="26"/>
  <c r="T54" i="25"/>
  <c r="T52" i="24"/>
  <c r="T52" i="26"/>
  <c r="T52" i="25"/>
  <c r="T66" i="24"/>
  <c r="T66" i="26"/>
  <c r="T66" i="25"/>
  <c r="T63" i="24"/>
  <c r="T63" i="26"/>
  <c r="T63" i="25"/>
  <c r="T286" i="24"/>
  <c r="T286" i="26"/>
  <c r="T286" i="25"/>
  <c r="T60" i="24"/>
  <c r="T60" i="26"/>
  <c r="T60" i="25"/>
  <c r="T132" i="24"/>
  <c r="T132" i="26"/>
  <c r="T132" i="25"/>
  <c r="T130" i="24"/>
  <c r="T130" i="26"/>
  <c r="T130" i="25"/>
  <c r="T128" i="24"/>
  <c r="T128" i="26"/>
  <c r="T128" i="25"/>
  <c r="T125" i="24"/>
  <c r="T125" i="26"/>
  <c r="T125" i="25"/>
  <c r="T124" i="24"/>
  <c r="T124" i="26"/>
  <c r="T124" i="25"/>
  <c r="T114" i="24"/>
  <c r="T114" i="26"/>
  <c r="T114" i="25"/>
  <c r="T174" i="24"/>
  <c r="T174" i="26"/>
  <c r="T174" i="25"/>
  <c r="T172" i="24"/>
  <c r="T172" i="26"/>
  <c r="T172" i="25"/>
  <c r="T65" i="24"/>
  <c r="T65" i="26"/>
  <c r="T65" i="25"/>
  <c r="T97" i="24"/>
  <c r="T97" i="26"/>
  <c r="T97" i="25"/>
  <c r="T100" i="24"/>
  <c r="T100" i="26"/>
  <c r="T100" i="25"/>
  <c r="T98" i="24"/>
  <c r="T98" i="26"/>
  <c r="T98" i="25"/>
  <c r="T94" i="24"/>
  <c r="T94" i="26"/>
  <c r="T94" i="25"/>
  <c r="T92" i="24"/>
  <c r="T92" i="26"/>
  <c r="T92" i="25"/>
  <c r="T90" i="24"/>
  <c r="T90" i="26"/>
  <c r="T90" i="25"/>
  <c r="T88" i="24"/>
  <c r="T88" i="26"/>
  <c r="T88" i="25"/>
  <c r="T87" i="24"/>
  <c r="T87" i="26"/>
  <c r="T87" i="25"/>
  <c r="T122" i="24"/>
  <c r="T122" i="26"/>
  <c r="T122" i="25"/>
  <c r="T120" i="24"/>
  <c r="T120" i="26"/>
  <c r="T120" i="25"/>
  <c r="T118" i="24"/>
  <c r="T118" i="26"/>
  <c r="T118" i="25"/>
  <c r="T116" i="24"/>
  <c r="T116" i="26"/>
  <c r="T116" i="25"/>
  <c r="T247" i="24"/>
  <c r="T247" i="26"/>
  <c r="T247" i="25"/>
  <c r="T29" i="24"/>
  <c r="T29" i="26"/>
  <c r="T29" i="25"/>
  <c r="T104" i="24"/>
  <c r="T104" i="26"/>
  <c r="T104" i="25"/>
  <c r="T25" i="24"/>
  <c r="T25" i="26"/>
  <c r="T25" i="25"/>
  <c r="T287" i="24"/>
  <c r="T287" i="26"/>
  <c r="T287" i="25"/>
  <c r="T20" i="24"/>
  <c r="T20" i="26"/>
  <c r="T20" i="25"/>
  <c r="T18" i="24"/>
  <c r="T18" i="26"/>
  <c r="T18" i="25"/>
  <c r="T16" i="24"/>
  <c r="T16" i="26"/>
  <c r="T16" i="25"/>
  <c r="T14" i="24"/>
  <c r="T14" i="26"/>
  <c r="T14" i="25"/>
  <c r="T10" i="24"/>
  <c r="T10" i="26"/>
  <c r="T10" i="25"/>
  <c r="T8" i="24"/>
  <c r="T8" i="26"/>
  <c r="T8" i="25"/>
  <c r="T11" i="24"/>
  <c r="T11" i="26"/>
  <c r="T11" i="25"/>
  <c r="T4" i="24"/>
  <c r="T4" i="26"/>
  <c r="T4" i="25"/>
  <c r="T192" i="24"/>
  <c r="T192" i="26"/>
  <c r="T192" i="25"/>
  <c r="T154" i="24"/>
  <c r="T154" i="26"/>
  <c r="T154" i="25"/>
  <c r="T35" i="24"/>
  <c r="T35" i="26"/>
  <c r="T35" i="25"/>
  <c r="T34" i="24"/>
  <c r="T34" i="26"/>
  <c r="T34" i="25"/>
  <c r="T32" i="24"/>
  <c r="T32" i="26"/>
  <c r="T32" i="25"/>
  <c r="O192" i="24"/>
  <c r="O192" i="26"/>
  <c r="O192" i="25"/>
  <c r="O16" i="24"/>
  <c r="O16" i="26"/>
  <c r="O16" i="25"/>
  <c r="O10" i="26"/>
  <c r="O10" i="25"/>
  <c r="O11" i="26"/>
  <c r="O11" i="25"/>
  <c r="O20" i="26"/>
  <c r="O20" i="25"/>
  <c r="O300" i="24"/>
  <c r="O300" i="26"/>
  <c r="O300" i="25"/>
  <c r="O296" i="24"/>
  <c r="O296" i="26"/>
  <c r="O296" i="25"/>
  <c r="O108" i="24"/>
  <c r="O108" i="26"/>
  <c r="O108" i="25"/>
  <c r="O292" i="24"/>
  <c r="O292" i="26"/>
  <c r="O292" i="25"/>
  <c r="O158" i="24"/>
  <c r="O158" i="26"/>
  <c r="O158" i="25"/>
  <c r="O37" i="24"/>
  <c r="O37" i="26"/>
  <c r="O37" i="25"/>
  <c r="O111" i="24"/>
  <c r="O111" i="26"/>
  <c r="O111" i="25"/>
  <c r="O109" i="24"/>
  <c r="O109" i="26"/>
  <c r="O109" i="25"/>
  <c r="O64" i="24"/>
  <c r="O64" i="26"/>
  <c r="O64" i="25"/>
  <c r="O61" i="24"/>
  <c r="O61" i="26"/>
  <c r="O61" i="25"/>
  <c r="O278" i="26"/>
  <c r="O278" i="25"/>
  <c r="O282" i="24"/>
  <c r="O282" i="26"/>
  <c r="O282" i="25"/>
  <c r="O159" i="24"/>
  <c r="O159" i="26"/>
  <c r="O159" i="25"/>
  <c r="O155" i="24"/>
  <c r="O155" i="26"/>
  <c r="O155" i="25"/>
  <c r="O269" i="24"/>
  <c r="O269" i="26"/>
  <c r="O269" i="25"/>
  <c r="O168" i="24"/>
  <c r="O168" i="26"/>
  <c r="O168" i="25"/>
  <c r="O165" i="24"/>
  <c r="O165" i="26"/>
  <c r="O165" i="25"/>
  <c r="O263" i="24"/>
  <c r="O263" i="26"/>
  <c r="O263" i="25"/>
  <c r="O259" i="24"/>
  <c r="O259" i="26"/>
  <c r="O259" i="25"/>
  <c r="O189" i="24"/>
  <c r="O189" i="26"/>
  <c r="O189" i="25"/>
  <c r="O252" i="24"/>
  <c r="O252" i="26"/>
  <c r="O252" i="25"/>
  <c r="O151" i="24"/>
  <c r="O151" i="26"/>
  <c r="O151" i="25"/>
  <c r="O244" i="24"/>
  <c r="O244" i="26"/>
  <c r="O244" i="25"/>
  <c r="O22" i="24"/>
  <c r="O22" i="26"/>
  <c r="O22" i="25"/>
  <c r="O237" i="24"/>
  <c r="O237" i="26"/>
  <c r="O237" i="25"/>
  <c r="O233" i="24"/>
  <c r="O233" i="26"/>
  <c r="O233" i="25"/>
  <c r="O228" i="26"/>
  <c r="O228" i="25"/>
  <c r="O221" i="24"/>
  <c r="O221" i="26"/>
  <c r="O221" i="25"/>
  <c r="O218" i="24"/>
  <c r="O218" i="26"/>
  <c r="O218" i="25"/>
  <c r="O213" i="24"/>
  <c r="O213" i="26"/>
  <c r="O213" i="25"/>
  <c r="O209" i="24"/>
  <c r="O209" i="26"/>
  <c r="O209" i="25"/>
  <c r="O205" i="24"/>
  <c r="O205" i="26"/>
  <c r="O205" i="25"/>
  <c r="O201" i="26"/>
  <c r="O201" i="25"/>
  <c r="O6" i="24"/>
  <c r="O6" i="26"/>
  <c r="O6" i="25"/>
  <c r="O193" i="26"/>
  <c r="O193" i="25"/>
  <c r="O216" i="24"/>
  <c r="O216" i="26"/>
  <c r="O216" i="25"/>
  <c r="O188" i="24"/>
  <c r="O188" i="26"/>
  <c r="O188" i="25"/>
  <c r="O184" i="24"/>
  <c r="O184" i="26"/>
  <c r="O184" i="25"/>
  <c r="O180" i="24"/>
  <c r="O180" i="26"/>
  <c r="O180" i="25"/>
  <c r="O19" i="24"/>
  <c r="O19" i="26"/>
  <c r="O19" i="25"/>
  <c r="O291" i="24"/>
  <c r="O291" i="26"/>
  <c r="O291" i="25"/>
  <c r="O152" i="24"/>
  <c r="O152" i="26"/>
  <c r="O152" i="25"/>
  <c r="O106" i="24"/>
  <c r="O106" i="26"/>
  <c r="O106" i="25"/>
  <c r="O144" i="24"/>
  <c r="O144" i="26"/>
  <c r="O144" i="25"/>
  <c r="O141" i="24"/>
  <c r="O141" i="26"/>
  <c r="O141" i="25"/>
  <c r="O136" i="24"/>
  <c r="O136" i="26"/>
  <c r="O136" i="25"/>
  <c r="O131" i="26"/>
  <c r="O131" i="25"/>
  <c r="O127" i="24"/>
  <c r="O127" i="26"/>
  <c r="O127" i="25"/>
  <c r="O40" i="24"/>
  <c r="O40" i="26"/>
  <c r="O40" i="25"/>
  <c r="O120" i="24"/>
  <c r="O120" i="26"/>
  <c r="O120" i="25"/>
  <c r="O116" i="24"/>
  <c r="O116" i="26"/>
  <c r="O116" i="25"/>
  <c r="O174" i="24"/>
  <c r="O174" i="26"/>
  <c r="O174" i="25"/>
  <c r="O101" i="24"/>
  <c r="O101" i="26"/>
  <c r="O101" i="25"/>
  <c r="O100" i="26"/>
  <c r="O100" i="25"/>
  <c r="O94" i="24"/>
  <c r="O94" i="26"/>
  <c r="O94" i="25"/>
  <c r="O90" i="24"/>
  <c r="O90" i="26"/>
  <c r="O90" i="25"/>
  <c r="O87" i="26"/>
  <c r="O87" i="25"/>
  <c r="O81" i="24"/>
  <c r="O81" i="26"/>
  <c r="O81" i="25"/>
  <c r="O77" i="24"/>
  <c r="O77" i="26"/>
  <c r="O77" i="25"/>
  <c r="O74" i="24"/>
  <c r="O74" i="26"/>
  <c r="O74" i="25"/>
  <c r="O70" i="24"/>
  <c r="O70" i="26"/>
  <c r="O70" i="25"/>
  <c r="O57" i="24"/>
  <c r="O57" i="26"/>
  <c r="O57" i="25"/>
  <c r="O50" i="26"/>
  <c r="O50" i="25"/>
  <c r="O41" i="26"/>
  <c r="O41" i="25"/>
  <c r="O48" i="26"/>
  <c r="O48" i="25"/>
  <c r="O44" i="26"/>
  <c r="O44" i="25"/>
  <c r="O35" i="24"/>
  <c r="O35" i="26"/>
  <c r="O35" i="25"/>
  <c r="O32" i="24"/>
  <c r="O32" i="26"/>
  <c r="O32" i="25"/>
  <c r="O29" i="24"/>
  <c r="O29" i="26"/>
  <c r="O29" i="25"/>
  <c r="O25" i="24"/>
  <c r="O25" i="26"/>
  <c r="O25" i="25"/>
  <c r="P302" i="24"/>
  <c r="P302" i="26"/>
  <c r="P302" i="25"/>
  <c r="P299" i="24"/>
  <c r="P299" i="26"/>
  <c r="P299" i="25"/>
  <c r="P295" i="24"/>
  <c r="P295" i="26"/>
  <c r="P295" i="25"/>
  <c r="P105" i="24"/>
  <c r="P105" i="26"/>
  <c r="P105" i="25"/>
  <c r="P162" i="24"/>
  <c r="P162" i="26"/>
  <c r="P162" i="25"/>
  <c r="P157" i="24"/>
  <c r="P157" i="26"/>
  <c r="P157" i="25"/>
  <c r="P113" i="24"/>
  <c r="P113" i="26"/>
  <c r="P113" i="25"/>
  <c r="P270" i="24"/>
  <c r="P270" i="26"/>
  <c r="P270" i="25"/>
  <c r="P288" i="24"/>
  <c r="P288" i="26"/>
  <c r="P288" i="25"/>
  <c r="P63" i="24"/>
  <c r="P63" i="26"/>
  <c r="P63" i="25"/>
  <c r="P60" i="24"/>
  <c r="P60" i="26"/>
  <c r="P60" i="25"/>
  <c r="P285" i="24"/>
  <c r="P285" i="26"/>
  <c r="P285" i="25"/>
  <c r="P281" i="24"/>
  <c r="P281" i="26"/>
  <c r="P281" i="25"/>
  <c r="P123" i="24"/>
  <c r="P123" i="26"/>
  <c r="P123" i="25"/>
  <c r="P38" i="24"/>
  <c r="P38" i="26"/>
  <c r="P38" i="25"/>
  <c r="P27" i="24"/>
  <c r="P27" i="26"/>
  <c r="P27" i="25"/>
  <c r="P207" i="24"/>
  <c r="P207" i="26"/>
  <c r="P207" i="25"/>
  <c r="P266" i="24"/>
  <c r="P266" i="26"/>
  <c r="P266" i="25"/>
  <c r="P262" i="24"/>
  <c r="P262" i="26"/>
  <c r="P262" i="25"/>
  <c r="P258" i="24"/>
  <c r="P258" i="26"/>
  <c r="P258" i="25"/>
  <c r="P255" i="24"/>
  <c r="P255" i="26"/>
  <c r="P255" i="25"/>
  <c r="P251" i="24"/>
  <c r="P251" i="26"/>
  <c r="P251" i="25"/>
  <c r="P248" i="24"/>
  <c r="P248" i="26"/>
  <c r="P248" i="25"/>
  <c r="P242" i="24"/>
  <c r="P242" i="26"/>
  <c r="P242" i="25"/>
  <c r="P240" i="24"/>
  <c r="P240" i="26"/>
  <c r="P240" i="25"/>
  <c r="P236" i="24"/>
  <c r="P236" i="26"/>
  <c r="P236" i="25"/>
  <c r="P232" i="24"/>
  <c r="P232" i="26"/>
  <c r="P232" i="25"/>
  <c r="P39" i="24"/>
  <c r="P39" i="26"/>
  <c r="P39" i="25"/>
  <c r="P175" i="24"/>
  <c r="P175" i="26"/>
  <c r="P175" i="25"/>
  <c r="P217" i="24"/>
  <c r="P217" i="26"/>
  <c r="P217" i="25"/>
  <c r="P212" i="24"/>
  <c r="P212" i="26"/>
  <c r="P212" i="25"/>
  <c r="P169" i="24"/>
  <c r="P169" i="26"/>
  <c r="P169" i="25"/>
  <c r="P204" i="24"/>
  <c r="P204" i="26"/>
  <c r="P204" i="25"/>
  <c r="P200" i="24"/>
  <c r="P200" i="26"/>
  <c r="P200" i="25"/>
  <c r="P197" i="24"/>
  <c r="P197" i="26"/>
  <c r="P197" i="25"/>
  <c r="P194" i="24"/>
  <c r="P194" i="26"/>
  <c r="P194" i="25"/>
  <c r="P177" i="24"/>
  <c r="P177" i="26"/>
  <c r="P177" i="25"/>
  <c r="P187" i="24"/>
  <c r="P187" i="26"/>
  <c r="P187" i="25"/>
  <c r="P183" i="24"/>
  <c r="P183" i="26"/>
  <c r="P183" i="25"/>
  <c r="P179" i="24"/>
  <c r="P179" i="26"/>
  <c r="P179" i="25"/>
  <c r="P103" i="24"/>
  <c r="P103" i="26"/>
  <c r="P103" i="25"/>
  <c r="P161" i="24"/>
  <c r="P161" i="26"/>
  <c r="P161" i="25"/>
  <c r="P133" i="24"/>
  <c r="P133" i="26"/>
  <c r="P133" i="25"/>
  <c r="P150" i="24"/>
  <c r="P150" i="26"/>
  <c r="P150" i="25"/>
  <c r="P143" i="24"/>
  <c r="P143" i="26"/>
  <c r="P143" i="25"/>
  <c r="P139" i="24"/>
  <c r="P139" i="26"/>
  <c r="P139" i="25"/>
  <c r="P135" i="24"/>
  <c r="P135" i="26"/>
  <c r="P135" i="25"/>
  <c r="P130" i="24"/>
  <c r="P130" i="26"/>
  <c r="P130" i="25"/>
  <c r="P125" i="24"/>
  <c r="P125" i="26"/>
  <c r="P125" i="25"/>
  <c r="P224" i="24"/>
  <c r="P224" i="26"/>
  <c r="P224" i="25"/>
  <c r="P119" i="24"/>
  <c r="P119" i="26"/>
  <c r="P119" i="25"/>
  <c r="P115" i="24"/>
  <c r="P115" i="26"/>
  <c r="P115" i="25"/>
  <c r="P173" i="24"/>
  <c r="P173" i="26"/>
  <c r="P173" i="25"/>
  <c r="P172" i="24"/>
  <c r="P172" i="26"/>
  <c r="P172" i="25"/>
  <c r="P99" i="24"/>
  <c r="P99" i="26"/>
  <c r="P99" i="25"/>
  <c r="P93" i="24"/>
  <c r="P93" i="26"/>
  <c r="P93" i="25"/>
  <c r="P89" i="24"/>
  <c r="P89" i="26"/>
  <c r="P89" i="25"/>
  <c r="P85" i="24"/>
  <c r="P85" i="26"/>
  <c r="P85" i="25"/>
  <c r="P79" i="24"/>
  <c r="P79" i="26"/>
  <c r="P79" i="25"/>
  <c r="P289" i="24"/>
  <c r="P289" i="26"/>
  <c r="P289" i="25"/>
  <c r="P73" i="24"/>
  <c r="P73" i="26"/>
  <c r="P73" i="25"/>
  <c r="P69" i="24"/>
  <c r="P69" i="26"/>
  <c r="P69" i="25"/>
  <c r="P56" i="24"/>
  <c r="P56" i="26"/>
  <c r="P56" i="25"/>
  <c r="P54" i="24"/>
  <c r="P54" i="26"/>
  <c r="P54" i="25"/>
  <c r="P43" i="24"/>
  <c r="P43" i="26"/>
  <c r="P43" i="25"/>
  <c r="P47" i="24"/>
  <c r="P47" i="26"/>
  <c r="P47" i="25"/>
  <c r="P156" i="24"/>
  <c r="P156" i="26"/>
  <c r="P156" i="25"/>
  <c r="P271" i="24"/>
  <c r="P271" i="26"/>
  <c r="P271" i="25"/>
  <c r="P31" i="24"/>
  <c r="P31" i="26"/>
  <c r="P31" i="25"/>
  <c r="P28" i="24"/>
  <c r="P28" i="26"/>
  <c r="P28" i="25"/>
  <c r="P24" i="24"/>
  <c r="P24" i="26"/>
  <c r="P24" i="25"/>
  <c r="P140" i="24"/>
  <c r="P140" i="26"/>
  <c r="P140" i="25"/>
  <c r="P15" i="24"/>
  <c r="P15" i="26"/>
  <c r="P15" i="25"/>
  <c r="P9" i="24"/>
  <c r="P9" i="26"/>
  <c r="P9" i="25"/>
  <c r="P7" i="24"/>
  <c r="P7" i="26"/>
  <c r="P7" i="25"/>
  <c r="O5" i="26"/>
  <c r="O5" i="25"/>
  <c r="Q126" i="24"/>
  <c r="Q126" i="26"/>
  <c r="Q126" i="25"/>
  <c r="Q121" i="24"/>
  <c r="Q121" i="26"/>
  <c r="Q121" i="25"/>
  <c r="Q117" i="24"/>
  <c r="Q117" i="26"/>
  <c r="Q117" i="25"/>
  <c r="Q85" i="24"/>
  <c r="Q85" i="26"/>
  <c r="Q85" i="25"/>
  <c r="Q79" i="24"/>
  <c r="Q79" i="26"/>
  <c r="Q79" i="25"/>
  <c r="Q289" i="24"/>
  <c r="Q289" i="26"/>
  <c r="Q289" i="25"/>
  <c r="Q73" i="24"/>
  <c r="Q73" i="26"/>
  <c r="Q73" i="25"/>
  <c r="Q69" i="24"/>
  <c r="Q69" i="26"/>
  <c r="Q69" i="25"/>
  <c r="Q36" i="24"/>
  <c r="Q36" i="26"/>
  <c r="Q36" i="25"/>
  <c r="Q33" i="24"/>
  <c r="Q33" i="26"/>
  <c r="Q33" i="25"/>
  <c r="Q76" i="24"/>
  <c r="Q76" i="26"/>
  <c r="Q76" i="25"/>
  <c r="Q26" i="24"/>
  <c r="Q26" i="26"/>
  <c r="Q26" i="25"/>
  <c r="Q302" i="24"/>
  <c r="Q302" i="26"/>
  <c r="Q302" i="25"/>
  <c r="Q299" i="24"/>
  <c r="Q299" i="26"/>
  <c r="Q299" i="25"/>
  <c r="Q295" i="24"/>
  <c r="Q295" i="26"/>
  <c r="Q295" i="25"/>
  <c r="Q105" i="24"/>
  <c r="Q105" i="26"/>
  <c r="Q105" i="25"/>
  <c r="Q290" i="24"/>
  <c r="Q290" i="26"/>
  <c r="Q290" i="25"/>
  <c r="Q112" i="24"/>
  <c r="Q112" i="26"/>
  <c r="Q112" i="25"/>
  <c r="Q149" i="24"/>
  <c r="Q149" i="26"/>
  <c r="Q149" i="25"/>
  <c r="Q61" i="24"/>
  <c r="Q61" i="26"/>
  <c r="Q61" i="25"/>
  <c r="Q274" i="24"/>
  <c r="Q274" i="26"/>
  <c r="Q274" i="25"/>
  <c r="Q273" i="24"/>
  <c r="Q273" i="26"/>
  <c r="Q273" i="25"/>
  <c r="Q168" i="24"/>
  <c r="Q168" i="26"/>
  <c r="Q168" i="25"/>
  <c r="Q259" i="24"/>
  <c r="Q259" i="26"/>
  <c r="Q259" i="25"/>
  <c r="Q254" i="24"/>
  <c r="Q254" i="26"/>
  <c r="Q254" i="25"/>
  <c r="Q226" i="24"/>
  <c r="Q226" i="26"/>
  <c r="Q226" i="25"/>
  <c r="Q23" i="24"/>
  <c r="Q23" i="26"/>
  <c r="Q23" i="25"/>
  <c r="Q237" i="24"/>
  <c r="Q237" i="26"/>
  <c r="Q237" i="25"/>
  <c r="Q232" i="24"/>
  <c r="Q232" i="26"/>
  <c r="Q232" i="25"/>
  <c r="Q222" i="24"/>
  <c r="Q222" i="26"/>
  <c r="Q222" i="25"/>
  <c r="Q219" i="24"/>
  <c r="Q219" i="26"/>
  <c r="Q219" i="25"/>
  <c r="Q214" i="24"/>
  <c r="Q214" i="26"/>
  <c r="Q214" i="25"/>
  <c r="Q210" i="24"/>
  <c r="Q210" i="26"/>
  <c r="Q210" i="25"/>
  <c r="Q205" i="24"/>
  <c r="Q205" i="26"/>
  <c r="Q205" i="25"/>
  <c r="Q276" i="24"/>
  <c r="Q276" i="26"/>
  <c r="Q276" i="25"/>
  <c r="Q182" i="24"/>
  <c r="Q182" i="26"/>
  <c r="Q182" i="25"/>
  <c r="Q178" i="24"/>
  <c r="Q178" i="26"/>
  <c r="Q178" i="25"/>
  <c r="Q164" i="24"/>
  <c r="Q164" i="26"/>
  <c r="Q164" i="25"/>
  <c r="Q147" i="24"/>
  <c r="Q147" i="26"/>
  <c r="Q147" i="25"/>
  <c r="Q306" i="24"/>
  <c r="Q306" i="26"/>
  <c r="Q306" i="25"/>
  <c r="Q304" i="24"/>
  <c r="Q304" i="26"/>
  <c r="Q304" i="25"/>
  <c r="S293" i="24"/>
  <c r="S293" i="26"/>
  <c r="S293" i="25"/>
  <c r="S299" i="24"/>
  <c r="S299" i="26"/>
  <c r="S299" i="25"/>
  <c r="S186" i="24"/>
  <c r="S186" i="26"/>
  <c r="S186" i="25"/>
  <c r="S178" i="24"/>
  <c r="S178" i="26"/>
  <c r="S178" i="25"/>
  <c r="S261" i="24"/>
  <c r="S261" i="26"/>
  <c r="S261" i="25"/>
  <c r="S133" i="24"/>
  <c r="S133" i="26"/>
  <c r="S133" i="25"/>
  <c r="S108" i="24"/>
  <c r="S108" i="26"/>
  <c r="S108" i="25"/>
  <c r="S231" i="24"/>
  <c r="S231" i="26"/>
  <c r="S231" i="25"/>
  <c r="S227" i="24"/>
  <c r="S227" i="26"/>
  <c r="S227" i="25"/>
  <c r="S300" i="24"/>
  <c r="S300" i="26"/>
  <c r="S300" i="25"/>
  <c r="S296" i="24"/>
  <c r="S296" i="26"/>
  <c r="S296" i="25"/>
  <c r="S188" i="24"/>
  <c r="S188" i="26"/>
  <c r="S188" i="25"/>
  <c r="S185" i="24"/>
  <c r="S185" i="26"/>
  <c r="S185" i="25"/>
  <c r="S181" i="24"/>
  <c r="S181" i="26"/>
  <c r="S181" i="25"/>
  <c r="S167" i="24"/>
  <c r="S167" i="26"/>
  <c r="S167" i="25"/>
  <c r="S163" i="24"/>
  <c r="S163" i="26"/>
  <c r="S163" i="25"/>
  <c r="S160" i="24"/>
  <c r="S160" i="26"/>
  <c r="S160" i="25"/>
  <c r="S177" i="24"/>
  <c r="S177" i="26"/>
  <c r="S177" i="25"/>
  <c r="S279" i="24"/>
  <c r="S279" i="26"/>
  <c r="S279" i="25"/>
  <c r="S283" i="24"/>
  <c r="S283" i="26"/>
  <c r="S283" i="25"/>
  <c r="S277" i="24"/>
  <c r="S277" i="26"/>
  <c r="S277" i="25"/>
  <c r="S82" i="24"/>
  <c r="S82" i="26"/>
  <c r="S82" i="25"/>
  <c r="S288" i="24"/>
  <c r="S288" i="26"/>
  <c r="S288" i="25"/>
  <c r="S149" i="24"/>
  <c r="S149" i="26"/>
  <c r="S149" i="25"/>
  <c r="S168" i="24"/>
  <c r="S168" i="26"/>
  <c r="S168" i="25"/>
  <c r="S165" i="24"/>
  <c r="S165" i="26"/>
  <c r="S165" i="25"/>
  <c r="S263" i="24"/>
  <c r="S263" i="26"/>
  <c r="S263" i="25"/>
  <c r="S259" i="24"/>
  <c r="S259" i="26"/>
  <c r="S259" i="25"/>
  <c r="S159" i="24"/>
  <c r="S159" i="26"/>
  <c r="S159" i="25"/>
  <c r="S275" i="24"/>
  <c r="S275" i="26"/>
  <c r="S275" i="25"/>
  <c r="S80" i="24"/>
  <c r="S80" i="26"/>
  <c r="S80" i="25"/>
  <c r="S269" i="24"/>
  <c r="S269" i="26"/>
  <c r="S269" i="25"/>
  <c r="S255" i="24"/>
  <c r="S255" i="26"/>
  <c r="S255" i="25"/>
  <c r="S251" i="24"/>
  <c r="S251" i="26"/>
  <c r="S251" i="25"/>
  <c r="S248" i="24"/>
  <c r="S248" i="26"/>
  <c r="S248" i="25"/>
  <c r="S242" i="24"/>
  <c r="S242" i="26"/>
  <c r="S242" i="25"/>
  <c r="S240" i="24"/>
  <c r="S240" i="26"/>
  <c r="S240" i="25"/>
  <c r="S236" i="24"/>
  <c r="S236" i="26"/>
  <c r="S236" i="25"/>
  <c r="S200" i="24"/>
  <c r="S200" i="26"/>
  <c r="S200" i="25"/>
  <c r="S196" i="24"/>
  <c r="S196" i="26"/>
  <c r="S196" i="25"/>
  <c r="S222" i="24"/>
  <c r="S222" i="26"/>
  <c r="S222" i="25"/>
  <c r="S219" i="24"/>
  <c r="S219" i="26"/>
  <c r="S219" i="25"/>
  <c r="S214" i="24"/>
  <c r="S214" i="26"/>
  <c r="S214" i="25"/>
  <c r="S210" i="24"/>
  <c r="S210" i="26"/>
  <c r="S210" i="25"/>
  <c r="S206" i="24"/>
  <c r="S206" i="26"/>
  <c r="S206" i="25"/>
  <c r="S202" i="24"/>
  <c r="S202" i="26"/>
  <c r="S202" i="25"/>
  <c r="S148" i="24"/>
  <c r="S148" i="26"/>
  <c r="S148" i="25"/>
  <c r="S146" i="24"/>
  <c r="S146" i="26"/>
  <c r="S146" i="25"/>
  <c r="S141" i="24"/>
  <c r="S141" i="26"/>
  <c r="S141" i="25"/>
  <c r="S136" i="24"/>
  <c r="S136" i="26"/>
  <c r="S136" i="25"/>
  <c r="S43" i="24"/>
  <c r="S43" i="26"/>
  <c r="S43" i="25"/>
  <c r="S49" i="24"/>
  <c r="S49" i="26"/>
  <c r="S49" i="25"/>
  <c r="S45" i="24"/>
  <c r="S45" i="26"/>
  <c r="S45" i="25"/>
  <c r="S85" i="24"/>
  <c r="S85" i="26"/>
  <c r="S85" i="25"/>
  <c r="S83" i="24"/>
  <c r="S83" i="26"/>
  <c r="S83" i="25"/>
  <c r="S79" i="24"/>
  <c r="S79" i="26"/>
  <c r="S79" i="25"/>
  <c r="S272" i="24"/>
  <c r="S272" i="26"/>
  <c r="S272" i="25"/>
  <c r="S289" i="24"/>
  <c r="S289" i="26"/>
  <c r="S289" i="25"/>
  <c r="S75" i="24"/>
  <c r="S75" i="26"/>
  <c r="S75" i="25"/>
  <c r="S73" i="24"/>
  <c r="S73" i="26"/>
  <c r="S73" i="25"/>
  <c r="S71" i="24"/>
  <c r="S71" i="26"/>
  <c r="S71" i="25"/>
  <c r="S69" i="24"/>
  <c r="S69" i="26"/>
  <c r="S69" i="25"/>
  <c r="S58" i="24"/>
  <c r="S58" i="26"/>
  <c r="S58" i="25"/>
  <c r="S56" i="24"/>
  <c r="S56" i="26"/>
  <c r="S56" i="25"/>
  <c r="S51" i="24"/>
  <c r="S51" i="26"/>
  <c r="S51" i="25"/>
  <c r="S54" i="24"/>
  <c r="S54" i="26"/>
  <c r="S54" i="25"/>
  <c r="S52" i="24"/>
  <c r="S52" i="26"/>
  <c r="S52" i="25"/>
  <c r="S66" i="24"/>
  <c r="S66" i="26"/>
  <c r="S66" i="25"/>
  <c r="S63" i="24"/>
  <c r="S63" i="26"/>
  <c r="S63" i="25"/>
  <c r="S286" i="24"/>
  <c r="S286" i="26"/>
  <c r="S286" i="25"/>
  <c r="S60" i="24"/>
  <c r="S60" i="26"/>
  <c r="S60" i="25"/>
  <c r="S132" i="24"/>
  <c r="S132" i="26"/>
  <c r="S132" i="25"/>
  <c r="S130" i="24"/>
  <c r="S130" i="26"/>
  <c r="S130" i="25"/>
  <c r="S128" i="24"/>
  <c r="S128" i="26"/>
  <c r="S128" i="25"/>
  <c r="S125" i="24"/>
  <c r="S125" i="26"/>
  <c r="S125" i="25"/>
  <c r="S124" i="24"/>
  <c r="S124" i="26"/>
  <c r="S124" i="25"/>
  <c r="S114" i="24"/>
  <c r="S114" i="26"/>
  <c r="S114" i="25"/>
  <c r="S174" i="24"/>
  <c r="S174" i="26"/>
  <c r="S174" i="25"/>
  <c r="S172" i="24"/>
  <c r="S172" i="26"/>
  <c r="S172" i="25"/>
  <c r="S65" i="24"/>
  <c r="S65" i="26"/>
  <c r="S65" i="25"/>
  <c r="S97" i="24"/>
  <c r="S97" i="26"/>
  <c r="S97" i="25"/>
  <c r="S100" i="24"/>
  <c r="S100" i="26"/>
  <c r="S100" i="25"/>
  <c r="S98" i="24"/>
  <c r="S98" i="26"/>
  <c r="S98" i="25"/>
  <c r="S94" i="24"/>
  <c r="S94" i="26"/>
  <c r="S94" i="25"/>
  <c r="S92" i="24"/>
  <c r="S92" i="26"/>
  <c r="S92" i="25"/>
  <c r="S90" i="24"/>
  <c r="S90" i="26"/>
  <c r="S90" i="25"/>
  <c r="S88" i="24"/>
  <c r="S88" i="26"/>
  <c r="S88" i="25"/>
  <c r="S87" i="24"/>
  <c r="S87" i="26"/>
  <c r="S87" i="25"/>
  <c r="S122" i="24"/>
  <c r="S122" i="26"/>
  <c r="S122" i="25"/>
  <c r="S120" i="24"/>
  <c r="S120" i="26"/>
  <c r="S120" i="25"/>
  <c r="S118" i="24"/>
  <c r="S118" i="26"/>
  <c r="S118" i="25"/>
  <c r="S116" i="24"/>
  <c r="S116" i="26"/>
  <c r="S116" i="25"/>
  <c r="S247" i="24"/>
  <c r="S247" i="26"/>
  <c r="S247" i="25"/>
  <c r="S29" i="24"/>
  <c r="S29" i="26"/>
  <c r="S29" i="25"/>
  <c r="S104" i="24"/>
  <c r="S104" i="26"/>
  <c r="S104" i="25"/>
  <c r="S25" i="24"/>
  <c r="S25" i="26"/>
  <c r="S25" i="25"/>
  <c r="S287" i="24"/>
  <c r="S287" i="26"/>
  <c r="S287" i="25"/>
  <c r="S20" i="24"/>
  <c r="S20" i="26"/>
  <c r="S20" i="25"/>
  <c r="S18" i="24"/>
  <c r="S18" i="26"/>
  <c r="S18" i="25"/>
  <c r="S16" i="24"/>
  <c r="S16" i="26"/>
  <c r="S16" i="25"/>
  <c r="S14" i="24"/>
  <c r="S14" i="26"/>
  <c r="S14" i="25"/>
  <c r="S10" i="24"/>
  <c r="S10" i="26"/>
  <c r="S10" i="25"/>
  <c r="S8" i="24"/>
  <c r="S8" i="26"/>
  <c r="S8" i="25"/>
  <c r="S11" i="24"/>
  <c r="S11" i="26"/>
  <c r="S11" i="25"/>
  <c r="S4" i="24"/>
  <c r="S4" i="26"/>
  <c r="S4" i="25"/>
  <c r="S192" i="24"/>
  <c r="S192" i="26"/>
  <c r="S192" i="25"/>
  <c r="S154" i="24"/>
  <c r="S154" i="26"/>
  <c r="S154" i="25"/>
  <c r="S35" i="24"/>
  <c r="S35" i="26"/>
  <c r="S35" i="25"/>
  <c r="S34" i="24"/>
  <c r="S34" i="26"/>
  <c r="S34" i="25"/>
  <c r="S32" i="24"/>
  <c r="S32" i="26"/>
  <c r="S32" i="25"/>
  <c r="O140" i="24"/>
  <c r="O140" i="26"/>
  <c r="O140" i="25"/>
  <c r="O15" i="24"/>
  <c r="O15" i="26"/>
  <c r="O15" i="25"/>
  <c r="O9" i="24"/>
  <c r="O9" i="26"/>
  <c r="O9" i="25"/>
  <c r="O7" i="24"/>
  <c r="O7" i="26"/>
  <c r="O7" i="25"/>
  <c r="O302" i="24"/>
  <c r="O302" i="26"/>
  <c r="O302" i="25"/>
  <c r="O299" i="24"/>
  <c r="O299" i="26"/>
  <c r="O299" i="25"/>
  <c r="O295" i="24"/>
  <c r="O295" i="26"/>
  <c r="O295" i="25"/>
  <c r="O105" i="24"/>
  <c r="O105" i="26"/>
  <c r="O105" i="25"/>
  <c r="O162" i="24"/>
  <c r="O162" i="26"/>
  <c r="O162" i="25"/>
  <c r="O157" i="24"/>
  <c r="O157" i="26"/>
  <c r="O157" i="25"/>
  <c r="O113" i="24"/>
  <c r="O113" i="26"/>
  <c r="O113" i="25"/>
  <c r="O270" i="24"/>
  <c r="O270" i="26"/>
  <c r="O270" i="25"/>
  <c r="O288" i="24"/>
  <c r="O288" i="26"/>
  <c r="O288" i="25"/>
  <c r="O63" i="24"/>
  <c r="O63" i="26"/>
  <c r="O63" i="25"/>
  <c r="O60" i="26"/>
  <c r="O60" i="25"/>
  <c r="O285" i="24"/>
  <c r="O285" i="26"/>
  <c r="O285" i="25"/>
  <c r="O281" i="26"/>
  <c r="O281" i="25"/>
  <c r="O123" i="24"/>
  <c r="O123" i="26"/>
  <c r="O123" i="25"/>
  <c r="O38" i="24"/>
  <c r="O38" i="26"/>
  <c r="O38" i="25"/>
  <c r="O27" i="24"/>
  <c r="O27" i="26"/>
  <c r="O27" i="25"/>
  <c r="O207" i="24"/>
  <c r="O207" i="26"/>
  <c r="O207" i="25"/>
  <c r="O266" i="24"/>
  <c r="O266" i="26"/>
  <c r="O266" i="25"/>
  <c r="O262" i="24"/>
  <c r="O262" i="26"/>
  <c r="O262" i="25"/>
  <c r="O258" i="24"/>
  <c r="O258" i="26"/>
  <c r="O258" i="25"/>
  <c r="O255" i="24"/>
  <c r="O255" i="26"/>
  <c r="O255" i="25"/>
  <c r="O251" i="26"/>
  <c r="O251" i="25"/>
  <c r="O248" i="24"/>
  <c r="O248" i="26"/>
  <c r="O248" i="25"/>
  <c r="O242" i="24"/>
  <c r="O242" i="26"/>
  <c r="O242" i="25"/>
  <c r="O240" i="24"/>
  <c r="O240" i="26"/>
  <c r="O240" i="25"/>
  <c r="O236" i="24"/>
  <c r="O236" i="26"/>
  <c r="O236" i="25"/>
  <c r="O232" i="24"/>
  <c r="O232" i="26"/>
  <c r="O232" i="25"/>
  <c r="O39" i="24"/>
  <c r="O39" i="26"/>
  <c r="O39" i="25"/>
  <c r="O175" i="24"/>
  <c r="O175" i="26"/>
  <c r="O175" i="25"/>
  <c r="O217" i="24"/>
  <c r="O217" i="26"/>
  <c r="O217" i="25"/>
  <c r="O212" i="24"/>
  <c r="O212" i="26"/>
  <c r="O212" i="25"/>
  <c r="O169" i="24"/>
  <c r="O169" i="26"/>
  <c r="O169" i="25"/>
  <c r="O204" i="24"/>
  <c r="O204" i="26"/>
  <c r="O204" i="25"/>
  <c r="O200" i="24"/>
  <c r="O200" i="26"/>
  <c r="O200" i="25"/>
  <c r="O197" i="26"/>
  <c r="O197" i="25"/>
  <c r="O194" i="24"/>
  <c r="O194" i="26"/>
  <c r="O194" i="25"/>
  <c r="O177" i="24"/>
  <c r="O177" i="26"/>
  <c r="O177" i="25"/>
  <c r="O187" i="24"/>
  <c r="O187" i="26"/>
  <c r="O187" i="25"/>
  <c r="O183" i="24"/>
  <c r="O183" i="26"/>
  <c r="O183" i="25"/>
  <c r="O179" i="24"/>
  <c r="O179" i="26"/>
  <c r="O179" i="25"/>
  <c r="O103" i="24"/>
  <c r="O103" i="26"/>
  <c r="O103" i="25"/>
  <c r="O161" i="26"/>
  <c r="O161" i="25"/>
  <c r="O133" i="24"/>
  <c r="O133" i="26"/>
  <c r="O133" i="25"/>
  <c r="O150" i="24"/>
  <c r="O150" i="26"/>
  <c r="O150" i="25"/>
  <c r="O143" i="24"/>
  <c r="O143" i="26"/>
  <c r="O143" i="25"/>
  <c r="O139" i="24"/>
  <c r="O139" i="26"/>
  <c r="O139" i="25"/>
  <c r="O135" i="26"/>
  <c r="O135" i="25"/>
  <c r="O130" i="26"/>
  <c r="O130" i="25"/>
  <c r="O125" i="26"/>
  <c r="O125" i="25"/>
  <c r="O224" i="24"/>
  <c r="O224" i="26"/>
  <c r="O224" i="25"/>
  <c r="O119" i="24"/>
  <c r="O119" i="26"/>
  <c r="O119" i="25"/>
  <c r="O115" i="24"/>
  <c r="O115" i="26"/>
  <c r="O115" i="25"/>
  <c r="O173" i="26"/>
  <c r="O173" i="25"/>
  <c r="O172" i="24"/>
  <c r="O172" i="26"/>
  <c r="O172" i="25"/>
  <c r="O99" i="26"/>
  <c r="O99" i="25"/>
  <c r="O93" i="24"/>
  <c r="O93" i="26"/>
  <c r="O93" i="25"/>
  <c r="O89" i="26"/>
  <c r="O89" i="25"/>
  <c r="O85" i="24"/>
  <c r="O85" i="26"/>
  <c r="O85" i="25"/>
  <c r="O79" i="24"/>
  <c r="O79" i="26"/>
  <c r="O79" i="25"/>
  <c r="O289" i="24"/>
  <c r="O289" i="26"/>
  <c r="O289" i="25"/>
  <c r="O73" i="24"/>
  <c r="O73" i="26"/>
  <c r="O73" i="25"/>
  <c r="O69" i="24"/>
  <c r="O69" i="26"/>
  <c r="O69" i="25"/>
  <c r="O56" i="26"/>
  <c r="O56" i="25"/>
  <c r="O54" i="26"/>
  <c r="O54" i="25"/>
  <c r="O43" i="24"/>
  <c r="O43" i="26"/>
  <c r="O43" i="25"/>
  <c r="O47" i="26"/>
  <c r="O47" i="25"/>
  <c r="O156" i="24"/>
  <c r="O156" i="26"/>
  <c r="O156" i="25"/>
  <c r="O271" i="24"/>
  <c r="O271" i="26"/>
  <c r="O271" i="25"/>
  <c r="O31" i="24"/>
  <c r="O31" i="26"/>
  <c r="O31" i="25"/>
  <c r="O28" i="24"/>
  <c r="O28" i="26"/>
  <c r="O28" i="25"/>
  <c r="O24" i="24"/>
  <c r="O24" i="26"/>
  <c r="O24" i="25"/>
  <c r="P294" i="24"/>
  <c r="P294" i="26"/>
  <c r="P294" i="25"/>
  <c r="P298" i="24"/>
  <c r="P298" i="26"/>
  <c r="P298" i="25"/>
  <c r="P249" i="24"/>
  <c r="P249" i="26"/>
  <c r="P249" i="25"/>
  <c r="P231" i="24"/>
  <c r="P231" i="26"/>
  <c r="P231" i="25"/>
  <c r="P227" i="24"/>
  <c r="P227" i="26"/>
  <c r="P227" i="25"/>
  <c r="P290" i="24"/>
  <c r="P290" i="26"/>
  <c r="P290" i="25"/>
  <c r="P112" i="24"/>
  <c r="P112" i="26"/>
  <c r="P112" i="25"/>
  <c r="P149" i="24"/>
  <c r="P149" i="26"/>
  <c r="P149" i="25"/>
  <c r="P67" i="24"/>
  <c r="P67" i="26"/>
  <c r="P67" i="25"/>
  <c r="P62" i="24"/>
  <c r="P62" i="26"/>
  <c r="P62" i="25"/>
  <c r="P59" i="24"/>
  <c r="P59" i="26"/>
  <c r="P59" i="25"/>
  <c r="P284" i="24"/>
  <c r="P284" i="26"/>
  <c r="P284" i="25"/>
  <c r="P280" i="24"/>
  <c r="P280" i="26"/>
  <c r="P280" i="25"/>
  <c r="P275" i="24"/>
  <c r="P275" i="26"/>
  <c r="P275" i="25"/>
  <c r="P80" i="24"/>
  <c r="P80" i="26"/>
  <c r="P80" i="25"/>
  <c r="P268" i="24"/>
  <c r="P268" i="26"/>
  <c r="P268" i="25"/>
  <c r="P166" i="24"/>
  <c r="P166" i="26"/>
  <c r="P166" i="25"/>
  <c r="P265" i="24"/>
  <c r="P265" i="26"/>
  <c r="P265" i="25"/>
  <c r="P261" i="24"/>
  <c r="P261" i="26"/>
  <c r="P261" i="25"/>
  <c r="P257" i="24"/>
  <c r="P257" i="26"/>
  <c r="P257" i="25"/>
  <c r="P254" i="24"/>
  <c r="P254" i="26"/>
  <c r="P254" i="25"/>
  <c r="P250" i="24"/>
  <c r="P250" i="26"/>
  <c r="P250" i="25"/>
  <c r="P246" i="24"/>
  <c r="P246" i="26"/>
  <c r="P246" i="25"/>
  <c r="P241" i="24"/>
  <c r="P241" i="26"/>
  <c r="P241" i="25"/>
  <c r="P239" i="24"/>
  <c r="P239" i="26"/>
  <c r="P239" i="25"/>
  <c r="P235" i="24"/>
  <c r="P235" i="26"/>
  <c r="P235" i="25"/>
  <c r="P230" i="24"/>
  <c r="P230" i="26"/>
  <c r="P230" i="25"/>
  <c r="P223" i="24"/>
  <c r="P223" i="26"/>
  <c r="P223" i="25"/>
  <c r="P220" i="24"/>
  <c r="P220" i="26"/>
  <c r="P220" i="25"/>
  <c r="P215" i="24"/>
  <c r="P215" i="26"/>
  <c r="P215" i="25"/>
  <c r="P211" i="24"/>
  <c r="P211" i="26"/>
  <c r="P211" i="25"/>
  <c r="P208" i="24"/>
  <c r="P208" i="26"/>
  <c r="P208" i="25"/>
  <c r="P203" i="24"/>
  <c r="P203" i="26"/>
  <c r="P203" i="25"/>
  <c r="P199" i="24"/>
  <c r="P199" i="26"/>
  <c r="P199" i="25"/>
  <c r="P196" i="24"/>
  <c r="P196" i="26"/>
  <c r="P196" i="25"/>
  <c r="P276" i="24"/>
  <c r="P276" i="26"/>
  <c r="P276" i="25"/>
  <c r="P190" i="24"/>
  <c r="P190" i="26"/>
  <c r="P190" i="25"/>
  <c r="P186" i="24"/>
  <c r="P186" i="26"/>
  <c r="P186" i="25"/>
  <c r="P182" i="24"/>
  <c r="P182" i="26"/>
  <c r="P182" i="25"/>
  <c r="P178" i="24"/>
  <c r="P178" i="26"/>
  <c r="P178" i="25"/>
  <c r="P164" i="24"/>
  <c r="P164" i="26"/>
  <c r="P164" i="25"/>
  <c r="P160" i="24"/>
  <c r="P160" i="26"/>
  <c r="P160" i="25"/>
  <c r="P148" i="24"/>
  <c r="P148" i="26"/>
  <c r="P148" i="25"/>
  <c r="P146" i="24"/>
  <c r="P146" i="26"/>
  <c r="P146" i="25"/>
  <c r="P142" i="24"/>
  <c r="P142" i="26"/>
  <c r="P142" i="25"/>
  <c r="P138" i="24"/>
  <c r="P138" i="26"/>
  <c r="P138" i="25"/>
  <c r="P134" i="24"/>
  <c r="P134" i="26"/>
  <c r="P134" i="25"/>
  <c r="P129" i="24"/>
  <c r="P129" i="26"/>
  <c r="P129" i="25"/>
  <c r="P126" i="24"/>
  <c r="P126" i="26"/>
  <c r="P126" i="25"/>
  <c r="P122" i="24"/>
  <c r="P122" i="26"/>
  <c r="P122" i="25"/>
  <c r="P118" i="24"/>
  <c r="P118" i="26"/>
  <c r="P118" i="25"/>
  <c r="P114" i="24"/>
  <c r="P114" i="26"/>
  <c r="P114" i="25"/>
  <c r="P102" i="24"/>
  <c r="P102" i="26"/>
  <c r="P102" i="25"/>
  <c r="P97" i="24"/>
  <c r="P97" i="26"/>
  <c r="P97" i="25"/>
  <c r="P98" i="24"/>
  <c r="P98" i="26"/>
  <c r="P98" i="25"/>
  <c r="P92" i="24"/>
  <c r="P92" i="26"/>
  <c r="P92" i="25"/>
  <c r="P88" i="24"/>
  <c r="P88" i="26"/>
  <c r="P88" i="25"/>
  <c r="P84" i="24"/>
  <c r="P84" i="26"/>
  <c r="P84" i="25"/>
  <c r="P78" i="24"/>
  <c r="P78" i="26"/>
  <c r="P78" i="25"/>
  <c r="P243" i="24"/>
  <c r="P243" i="26"/>
  <c r="P243" i="25"/>
  <c r="P72" i="24"/>
  <c r="P72" i="26"/>
  <c r="P72" i="25"/>
  <c r="P68" i="24"/>
  <c r="P68" i="26"/>
  <c r="P68" i="25"/>
  <c r="P55" i="24"/>
  <c r="P55" i="26"/>
  <c r="P55" i="25"/>
  <c r="P53" i="24"/>
  <c r="P53" i="26"/>
  <c r="P53" i="25"/>
  <c r="P42" i="24"/>
  <c r="P42" i="26"/>
  <c r="P42" i="25"/>
  <c r="P46" i="24"/>
  <c r="P46" i="26"/>
  <c r="P46" i="25"/>
  <c r="P154" i="24"/>
  <c r="P154" i="26"/>
  <c r="P154" i="25"/>
  <c r="P34" i="24"/>
  <c r="P34" i="26"/>
  <c r="P34" i="25"/>
  <c r="P247" i="24"/>
  <c r="P247" i="26"/>
  <c r="P247" i="25"/>
  <c r="P104" i="24"/>
  <c r="P104" i="26"/>
  <c r="P104" i="25"/>
  <c r="P287" i="24"/>
  <c r="P287" i="26"/>
  <c r="P287" i="25"/>
  <c r="P18" i="24"/>
  <c r="P18" i="26"/>
  <c r="P18" i="25"/>
  <c r="P14" i="24"/>
  <c r="P14" i="26"/>
  <c r="P14" i="25"/>
  <c r="P8" i="24"/>
  <c r="P8" i="26"/>
  <c r="P8" i="25"/>
  <c r="P4" i="24"/>
  <c r="P4" i="26"/>
  <c r="P4" i="25"/>
  <c r="Q9" i="24"/>
  <c r="Q9" i="26"/>
  <c r="Q9" i="25"/>
  <c r="Q120" i="24"/>
  <c r="Q120" i="26"/>
  <c r="Q120" i="25"/>
  <c r="Q116" i="24"/>
  <c r="Q116" i="26"/>
  <c r="Q116" i="25"/>
  <c r="Q174" i="24"/>
  <c r="Q174" i="26"/>
  <c r="Q174" i="25"/>
  <c r="Q172" i="24"/>
  <c r="Q172" i="26"/>
  <c r="Q172" i="25"/>
  <c r="Q92" i="24"/>
  <c r="Q92" i="26"/>
  <c r="Q92" i="25"/>
  <c r="Q84" i="24"/>
  <c r="Q84" i="26"/>
  <c r="Q84" i="25"/>
  <c r="Q78" i="24"/>
  <c r="Q78" i="26"/>
  <c r="Q78" i="25"/>
  <c r="Q243" i="24"/>
  <c r="Q243" i="26"/>
  <c r="Q243" i="25"/>
  <c r="Q72" i="24"/>
  <c r="Q72" i="26"/>
  <c r="Q72" i="25"/>
  <c r="Q68" i="24"/>
  <c r="Q68" i="26"/>
  <c r="Q68" i="25"/>
  <c r="Q35" i="24"/>
  <c r="Q35" i="26"/>
  <c r="Q35" i="25"/>
  <c r="Q32" i="24"/>
  <c r="Q32" i="26"/>
  <c r="Q32" i="25"/>
  <c r="Q29" i="24"/>
  <c r="Q29" i="26"/>
  <c r="Q29" i="25"/>
  <c r="Q25" i="24"/>
  <c r="Q25" i="26"/>
  <c r="Q25" i="25"/>
  <c r="Q18" i="24"/>
  <c r="Q18" i="26"/>
  <c r="Q18" i="25"/>
  <c r="Q14" i="24"/>
  <c r="Q14" i="26"/>
  <c r="Q14" i="25"/>
  <c r="Q298" i="24"/>
  <c r="Q298" i="26"/>
  <c r="Q298" i="25"/>
  <c r="Q249" i="24"/>
  <c r="Q249" i="26"/>
  <c r="Q249" i="25"/>
  <c r="Q231" i="24"/>
  <c r="Q231" i="26"/>
  <c r="Q231" i="25"/>
  <c r="Q225" i="24"/>
  <c r="Q225" i="26"/>
  <c r="Q225" i="25"/>
  <c r="Q82" i="24"/>
  <c r="Q82" i="26"/>
  <c r="Q82" i="25"/>
  <c r="Q30" i="24"/>
  <c r="Q30" i="26"/>
  <c r="Q30" i="25"/>
  <c r="Q110" i="24"/>
  <c r="Q110" i="26"/>
  <c r="Q110" i="25"/>
  <c r="Q159" i="24"/>
  <c r="Q159" i="26"/>
  <c r="Q159" i="25"/>
  <c r="Q155" i="24"/>
  <c r="Q155" i="26"/>
  <c r="Q155" i="25"/>
  <c r="Q269" i="24"/>
  <c r="Q269" i="26"/>
  <c r="Q269" i="25"/>
  <c r="Q263" i="24"/>
  <c r="Q263" i="26"/>
  <c r="Q263" i="25"/>
  <c r="Q258" i="24"/>
  <c r="Q258" i="26"/>
  <c r="Q258" i="25"/>
  <c r="Q253" i="24"/>
  <c r="Q253" i="26"/>
  <c r="Q253" i="25"/>
  <c r="Q151" i="24"/>
  <c r="Q151" i="26"/>
  <c r="Q151" i="25"/>
  <c r="Q244" i="24"/>
  <c r="Q244" i="26"/>
  <c r="Q244" i="25"/>
  <c r="Q22" i="24"/>
  <c r="Q22" i="26"/>
  <c r="Q22" i="25"/>
  <c r="Q236" i="24"/>
  <c r="Q236" i="26"/>
  <c r="Q236" i="25"/>
  <c r="Q218" i="24"/>
  <c r="Q218" i="26"/>
  <c r="Q218" i="25"/>
  <c r="Q204" i="24"/>
  <c r="Q204" i="26"/>
  <c r="Q204" i="25"/>
  <c r="Q181" i="24"/>
  <c r="Q181" i="26"/>
  <c r="Q181" i="25"/>
  <c r="Q163" i="24"/>
  <c r="Q163" i="26"/>
  <c r="Q163" i="25"/>
  <c r="Q7" i="24"/>
  <c r="Q7" i="26"/>
  <c r="Q7" i="25"/>
  <c r="S105" i="24"/>
  <c r="S105" i="26"/>
  <c r="S105" i="25"/>
  <c r="S225" i="24"/>
  <c r="S225" i="26"/>
  <c r="S225" i="25"/>
  <c r="S295" i="24"/>
  <c r="S295" i="26"/>
  <c r="S295" i="25"/>
  <c r="S184" i="24"/>
  <c r="S184" i="26"/>
  <c r="S184" i="25"/>
  <c r="S19" i="24"/>
  <c r="S19" i="26"/>
  <c r="S19" i="25"/>
  <c r="S216" i="24"/>
  <c r="S216" i="26"/>
  <c r="S216" i="25"/>
  <c r="S282" i="24"/>
  <c r="S282" i="26"/>
  <c r="S282" i="25"/>
  <c r="S249" i="24"/>
  <c r="S249" i="26"/>
  <c r="S249" i="25"/>
  <c r="S292" i="24"/>
  <c r="S292" i="26"/>
  <c r="S292" i="25"/>
  <c r="S302" i="24"/>
  <c r="S302" i="26"/>
  <c r="S302" i="25"/>
  <c r="S298" i="24"/>
  <c r="S298" i="26"/>
  <c r="S298" i="25"/>
  <c r="S190" i="24"/>
  <c r="S190" i="26"/>
  <c r="S190" i="25"/>
  <c r="S294" i="24"/>
  <c r="S294" i="26"/>
  <c r="S294" i="25"/>
  <c r="S183" i="24"/>
  <c r="S183" i="26"/>
  <c r="S183" i="25"/>
  <c r="S179" i="24"/>
  <c r="S179" i="26"/>
  <c r="S179" i="25"/>
  <c r="S103" i="24"/>
  <c r="S103" i="26"/>
  <c r="S103" i="25"/>
  <c r="S161" i="24"/>
  <c r="S161" i="26"/>
  <c r="S161" i="25"/>
  <c r="S176" i="24"/>
  <c r="S176" i="26"/>
  <c r="S176" i="25"/>
  <c r="S285" i="24"/>
  <c r="S285" i="26"/>
  <c r="S285" i="25"/>
  <c r="S281" i="24"/>
  <c r="S281" i="26"/>
  <c r="S281" i="25"/>
  <c r="S157" i="24"/>
  <c r="S157" i="26"/>
  <c r="S157" i="25"/>
  <c r="S112" i="24"/>
  <c r="S112" i="26"/>
  <c r="S112" i="25"/>
  <c r="S111" i="24"/>
  <c r="S111" i="26"/>
  <c r="S111" i="25"/>
  <c r="S109" i="24"/>
  <c r="S109" i="26"/>
  <c r="S109" i="25"/>
  <c r="S166" i="24"/>
  <c r="S166" i="26"/>
  <c r="S166" i="25"/>
  <c r="S265" i="24"/>
  <c r="S265" i="26"/>
  <c r="S265" i="25"/>
  <c r="S262" i="24"/>
  <c r="S262" i="26"/>
  <c r="S262" i="25"/>
  <c r="S257" i="24"/>
  <c r="S257" i="26"/>
  <c r="S257" i="25"/>
  <c r="S155" i="24"/>
  <c r="S155" i="26"/>
  <c r="S155" i="25"/>
  <c r="S268" i="24"/>
  <c r="S268" i="26"/>
  <c r="S268" i="25"/>
  <c r="S229" i="24"/>
  <c r="S229" i="26"/>
  <c r="S229" i="25"/>
  <c r="S232" i="24"/>
  <c r="S232" i="26"/>
  <c r="S232" i="25"/>
  <c r="S253" i="24"/>
  <c r="S253" i="26"/>
  <c r="S253" i="25"/>
  <c r="S226" i="24"/>
  <c r="S226" i="26"/>
  <c r="S226" i="25"/>
  <c r="S245" i="24"/>
  <c r="S245" i="26"/>
  <c r="S245" i="25"/>
  <c r="S23" i="24"/>
  <c r="S23" i="26"/>
  <c r="S23" i="25"/>
  <c r="S238" i="24"/>
  <c r="S238" i="26"/>
  <c r="S238" i="25"/>
  <c r="S234" i="24"/>
  <c r="S234" i="26"/>
  <c r="S234" i="25"/>
  <c r="S6" i="24"/>
  <c r="S6" i="26"/>
  <c r="S6" i="25"/>
  <c r="S193" i="24"/>
  <c r="S193" i="26"/>
  <c r="S193" i="25"/>
  <c r="S39" i="24"/>
  <c r="S39" i="26"/>
  <c r="S39" i="25"/>
  <c r="S175" i="24"/>
  <c r="S175" i="26"/>
  <c r="S175" i="25"/>
  <c r="S217" i="24"/>
  <c r="S217" i="26"/>
  <c r="S217" i="25"/>
  <c r="S212" i="24"/>
  <c r="S212" i="26"/>
  <c r="S212" i="25"/>
  <c r="S169" i="24"/>
  <c r="S169" i="26"/>
  <c r="S169" i="25"/>
  <c r="S204" i="24"/>
  <c r="S204" i="26"/>
  <c r="S204" i="25"/>
  <c r="S153" i="24"/>
  <c r="S153" i="26"/>
  <c r="S153" i="25"/>
  <c r="S106" i="24"/>
  <c r="S106" i="26"/>
  <c r="S106" i="25"/>
  <c r="S144" i="24"/>
  <c r="S144" i="26"/>
  <c r="S144" i="25"/>
  <c r="S142" i="24"/>
  <c r="S142" i="26"/>
  <c r="S142" i="25"/>
  <c r="S138" i="24"/>
  <c r="S138" i="26"/>
  <c r="S138" i="25"/>
  <c r="S134" i="24"/>
  <c r="S134" i="26"/>
  <c r="S134" i="25"/>
  <c r="S47" i="24"/>
  <c r="S47" i="26"/>
  <c r="S47" i="25"/>
  <c r="T105" i="24"/>
  <c r="T105" i="26"/>
  <c r="T105" i="25"/>
  <c r="T312" i="24"/>
  <c r="T312" i="26"/>
  <c r="T312" i="25"/>
  <c r="T293" i="24"/>
  <c r="T293" i="26"/>
  <c r="T293" i="25"/>
  <c r="T162" i="24"/>
  <c r="T162" i="26"/>
  <c r="T162" i="25"/>
  <c r="T225" i="24"/>
  <c r="T225" i="26"/>
  <c r="T225" i="25"/>
  <c r="T301" i="24"/>
  <c r="T301" i="26"/>
  <c r="T301" i="25"/>
  <c r="T299" i="24"/>
  <c r="T299" i="26"/>
  <c r="T299" i="25"/>
  <c r="T297" i="24"/>
  <c r="T297" i="26"/>
  <c r="T297" i="25"/>
  <c r="T295" i="24"/>
  <c r="T295" i="26"/>
  <c r="T295" i="25"/>
  <c r="T191" i="24"/>
  <c r="T191" i="26"/>
  <c r="T191" i="25"/>
  <c r="T187" i="24"/>
  <c r="T187" i="26"/>
  <c r="T187" i="25"/>
  <c r="T186" i="24"/>
  <c r="T186" i="26"/>
  <c r="T186" i="25"/>
  <c r="T184" i="24"/>
  <c r="T184" i="26"/>
  <c r="T184" i="25"/>
  <c r="T182" i="24"/>
  <c r="T182" i="26"/>
  <c r="T182" i="25"/>
  <c r="T180" i="24"/>
  <c r="T180" i="26"/>
  <c r="T180" i="25"/>
  <c r="T178" i="24"/>
  <c r="T178" i="26"/>
  <c r="T178" i="25"/>
  <c r="T19" i="24"/>
  <c r="T19" i="26"/>
  <c r="T19" i="25"/>
  <c r="T164" i="24"/>
  <c r="T164" i="26"/>
  <c r="T164" i="25"/>
  <c r="T291" i="24"/>
  <c r="T291" i="26"/>
  <c r="T291" i="25"/>
  <c r="T261" i="24"/>
  <c r="T261" i="26"/>
  <c r="T261" i="25"/>
  <c r="T276" i="24"/>
  <c r="T276" i="26"/>
  <c r="T276" i="25"/>
  <c r="T216" i="24"/>
  <c r="T216" i="26"/>
  <c r="T216" i="25"/>
  <c r="T133" i="24"/>
  <c r="T133" i="26"/>
  <c r="T133" i="25"/>
  <c r="T278" i="24"/>
  <c r="T278" i="26"/>
  <c r="T278" i="25"/>
  <c r="T284" i="24"/>
  <c r="T284" i="26"/>
  <c r="T284" i="25"/>
  <c r="T282" i="24"/>
  <c r="T282" i="26"/>
  <c r="T282" i="25"/>
  <c r="T280" i="24"/>
  <c r="T280" i="26"/>
  <c r="T280" i="25"/>
  <c r="T158" i="24"/>
  <c r="T158" i="26"/>
  <c r="T158" i="25"/>
  <c r="T290" i="24"/>
  <c r="T290" i="26"/>
  <c r="T290" i="25"/>
  <c r="T37" i="24"/>
  <c r="T37" i="26"/>
  <c r="T37" i="25"/>
  <c r="T113" i="24"/>
  <c r="T113" i="26"/>
  <c r="T113" i="25"/>
  <c r="T30" i="24"/>
  <c r="T30" i="26"/>
  <c r="T30" i="25"/>
  <c r="T270" i="24"/>
  <c r="T270" i="26"/>
  <c r="T270" i="25"/>
  <c r="T110" i="24"/>
  <c r="T110" i="26"/>
  <c r="T110" i="25"/>
  <c r="T171" i="24"/>
  <c r="T171" i="26"/>
  <c r="T171" i="25"/>
  <c r="T207" i="24"/>
  <c r="T207" i="26"/>
  <c r="T207" i="25"/>
  <c r="T267" i="24"/>
  <c r="T267" i="26"/>
  <c r="T267" i="25"/>
  <c r="T266" i="24"/>
  <c r="T266" i="26"/>
  <c r="T266" i="25"/>
  <c r="T264" i="24"/>
  <c r="T264" i="26"/>
  <c r="T264" i="25"/>
  <c r="T199" i="24"/>
  <c r="T199" i="26"/>
  <c r="T199" i="25"/>
  <c r="T260" i="24"/>
  <c r="T260" i="26"/>
  <c r="T260" i="25"/>
  <c r="T258" i="24"/>
  <c r="T258" i="26"/>
  <c r="T258" i="25"/>
  <c r="T256" i="24"/>
  <c r="T256" i="26"/>
  <c r="T256" i="25"/>
  <c r="T123" i="24"/>
  <c r="T123" i="26"/>
  <c r="T123" i="25"/>
  <c r="T274" i="24"/>
  <c r="T274" i="26"/>
  <c r="T274" i="25"/>
  <c r="T38" i="24"/>
  <c r="T38" i="26"/>
  <c r="T38" i="25"/>
  <c r="T273" i="24"/>
  <c r="T273" i="26"/>
  <c r="T273" i="25"/>
  <c r="T27" i="24"/>
  <c r="T27" i="26"/>
  <c r="T27" i="25"/>
  <c r="T230" i="24"/>
  <c r="T230" i="26"/>
  <c r="T230" i="25"/>
  <c r="T228" i="24"/>
  <c r="T228" i="26"/>
  <c r="T228" i="25"/>
  <c r="T189" i="24"/>
  <c r="T189" i="26"/>
  <c r="T189" i="25"/>
  <c r="T254" i="24"/>
  <c r="T254" i="26"/>
  <c r="T254" i="25"/>
  <c r="T252" i="24"/>
  <c r="T252" i="26"/>
  <c r="T252" i="25"/>
  <c r="T250" i="24"/>
  <c r="T250" i="26"/>
  <c r="T250" i="25"/>
  <c r="T151" i="24"/>
  <c r="T151" i="26"/>
  <c r="T151" i="25"/>
  <c r="T246" i="24"/>
  <c r="T246" i="26"/>
  <c r="T246" i="25"/>
  <c r="T244" i="24"/>
  <c r="T244" i="26"/>
  <c r="T244" i="25"/>
  <c r="T241" i="24"/>
  <c r="T241" i="26"/>
  <c r="T241" i="25"/>
  <c r="T22" i="24"/>
  <c r="T22" i="26"/>
  <c r="T22" i="25"/>
  <c r="T239" i="24"/>
  <c r="T239" i="26"/>
  <c r="T239" i="25"/>
  <c r="T237" i="24"/>
  <c r="T237" i="26"/>
  <c r="T237" i="25"/>
  <c r="T235" i="24"/>
  <c r="T235" i="26"/>
  <c r="T235" i="25"/>
  <c r="T233" i="24"/>
  <c r="T233" i="26"/>
  <c r="T233" i="25"/>
  <c r="T198" i="24"/>
  <c r="T198" i="26"/>
  <c r="T198" i="25"/>
  <c r="T197" i="24"/>
  <c r="T197" i="26"/>
  <c r="T197" i="25"/>
  <c r="T195" i="24"/>
  <c r="T195" i="26"/>
  <c r="T195" i="25"/>
  <c r="T194" i="24"/>
  <c r="T194" i="26"/>
  <c r="T194" i="25"/>
  <c r="T223" i="24"/>
  <c r="T223" i="26"/>
  <c r="T223" i="25"/>
  <c r="T221" i="24"/>
  <c r="T221" i="26"/>
  <c r="T221" i="25"/>
  <c r="T220" i="24"/>
  <c r="T220" i="26"/>
  <c r="T220" i="25"/>
  <c r="T218" i="24"/>
  <c r="T218" i="26"/>
  <c r="T218" i="25"/>
  <c r="T215" i="24"/>
  <c r="T215" i="26"/>
  <c r="T215" i="25"/>
  <c r="T213" i="24"/>
  <c r="T213" i="26"/>
  <c r="T213" i="25"/>
  <c r="T211" i="24"/>
  <c r="T211" i="26"/>
  <c r="T211" i="25"/>
  <c r="T209" i="24"/>
  <c r="T209" i="26"/>
  <c r="T209" i="25"/>
  <c r="T208" i="24"/>
  <c r="T208" i="26"/>
  <c r="T208" i="25"/>
  <c r="T205" i="24"/>
  <c r="T205" i="26"/>
  <c r="T205" i="25"/>
  <c r="T203" i="24"/>
  <c r="T203" i="26"/>
  <c r="T203" i="25"/>
  <c r="T201" i="24"/>
  <c r="T201" i="26"/>
  <c r="T201" i="25"/>
  <c r="T152" i="24"/>
  <c r="T152" i="26"/>
  <c r="T152" i="25"/>
  <c r="T147" i="24"/>
  <c r="T147" i="26"/>
  <c r="T147" i="25"/>
  <c r="T150" i="24"/>
  <c r="T150" i="26"/>
  <c r="T150" i="25"/>
  <c r="T145" i="24"/>
  <c r="T145" i="26"/>
  <c r="T145" i="25"/>
  <c r="T143" i="24"/>
  <c r="T143" i="26"/>
  <c r="T143" i="25"/>
  <c r="T170" i="24"/>
  <c r="T170" i="26"/>
  <c r="T170" i="25"/>
  <c r="T139" i="24"/>
  <c r="T139" i="26"/>
  <c r="T139" i="25"/>
  <c r="T137" i="24"/>
  <c r="T137" i="26"/>
  <c r="T137" i="25"/>
  <c r="T135" i="24"/>
  <c r="T135" i="26"/>
  <c r="T135" i="25"/>
  <c r="T41" i="24"/>
  <c r="T41" i="26"/>
  <c r="T41" i="25"/>
  <c r="T42" i="24"/>
  <c r="T42" i="26"/>
  <c r="T42" i="25"/>
  <c r="T48" i="24"/>
  <c r="T48" i="26"/>
  <c r="T48" i="25"/>
  <c r="T46" i="24"/>
  <c r="T46" i="26"/>
  <c r="T46" i="25"/>
  <c r="T44" i="24"/>
  <c r="T44" i="26"/>
  <c r="T44" i="25"/>
  <c r="T84" i="24"/>
  <c r="T84" i="26"/>
  <c r="T84" i="25"/>
  <c r="T81" i="24"/>
  <c r="T81" i="26"/>
  <c r="T81" i="25"/>
  <c r="T78" i="24"/>
  <c r="T78" i="26"/>
  <c r="T78" i="25"/>
  <c r="T77" i="24"/>
  <c r="T77" i="26"/>
  <c r="T77" i="25"/>
  <c r="T243" i="24"/>
  <c r="T243" i="26"/>
  <c r="T243" i="25"/>
  <c r="T74" i="24"/>
  <c r="T74" i="26"/>
  <c r="T74" i="25"/>
  <c r="T72" i="24"/>
  <c r="T72" i="26"/>
  <c r="T72" i="25"/>
  <c r="T70" i="24"/>
  <c r="T70" i="26"/>
  <c r="T70" i="25"/>
  <c r="T68" i="24"/>
  <c r="T68" i="26"/>
  <c r="T68" i="25"/>
  <c r="T57" i="24"/>
  <c r="T57" i="26"/>
  <c r="T57" i="25"/>
  <c r="T55" i="24"/>
  <c r="T55" i="26"/>
  <c r="T55" i="25"/>
  <c r="T50" i="24"/>
  <c r="T50" i="26"/>
  <c r="T50" i="25"/>
  <c r="T53" i="24"/>
  <c r="T53" i="26"/>
  <c r="T53" i="25"/>
  <c r="T67" i="24"/>
  <c r="T67" i="26"/>
  <c r="T67" i="25"/>
  <c r="T64" i="24"/>
  <c r="T64" i="26"/>
  <c r="T64" i="25"/>
  <c r="T62" i="24"/>
  <c r="T62" i="26"/>
  <c r="T62" i="25"/>
  <c r="T61" i="24"/>
  <c r="T61" i="26"/>
  <c r="T61" i="25"/>
  <c r="T59" i="24"/>
  <c r="T59" i="26"/>
  <c r="T59" i="25"/>
  <c r="T131" i="24"/>
  <c r="T131" i="26"/>
  <c r="T131" i="25"/>
  <c r="T129" i="24"/>
  <c r="T129" i="26"/>
  <c r="T129" i="25"/>
  <c r="T127" i="24"/>
  <c r="T127" i="26"/>
  <c r="T127" i="25"/>
  <c r="T126" i="24"/>
  <c r="T126" i="26"/>
  <c r="T126" i="25"/>
  <c r="T40" i="24"/>
  <c r="T40" i="26"/>
  <c r="T40" i="25"/>
  <c r="T107" i="24"/>
  <c r="T107" i="26"/>
  <c r="T107" i="25"/>
  <c r="T173" i="24"/>
  <c r="T173" i="26"/>
  <c r="T173" i="25"/>
  <c r="T102" i="24"/>
  <c r="T102" i="26"/>
  <c r="T102" i="25"/>
  <c r="T101" i="24"/>
  <c r="T101" i="26"/>
  <c r="T101" i="25"/>
  <c r="T96" i="24"/>
  <c r="T96" i="26"/>
  <c r="T96" i="25"/>
  <c r="T99" i="24"/>
  <c r="T99" i="26"/>
  <c r="T99" i="25"/>
  <c r="T95" i="24"/>
  <c r="T95" i="26"/>
  <c r="T95" i="25"/>
  <c r="T93" i="24"/>
  <c r="T93" i="26"/>
  <c r="T93" i="25"/>
  <c r="T91" i="24"/>
  <c r="T91" i="26"/>
  <c r="T91" i="25"/>
  <c r="T89" i="24"/>
  <c r="T89" i="26"/>
  <c r="T89" i="25"/>
  <c r="T86" i="24"/>
  <c r="T86" i="26"/>
  <c r="T86" i="25"/>
  <c r="T224" i="24"/>
  <c r="T224" i="26"/>
  <c r="T224" i="25"/>
  <c r="T121" i="24"/>
  <c r="T121" i="26"/>
  <c r="T121" i="25"/>
  <c r="T119" i="24"/>
  <c r="T119" i="26"/>
  <c r="T119" i="25"/>
  <c r="T117" i="24"/>
  <c r="T117" i="26"/>
  <c r="T117" i="25"/>
  <c r="T115" i="24"/>
  <c r="T115" i="26"/>
  <c r="T115" i="25"/>
  <c r="T76" i="24"/>
  <c r="T76" i="26"/>
  <c r="T76" i="25"/>
  <c r="T28" i="24"/>
  <c r="T28" i="26"/>
  <c r="T28" i="25"/>
  <c r="T26" i="24"/>
  <c r="T26" i="26"/>
  <c r="T26" i="25"/>
  <c r="T24" i="24"/>
  <c r="T24" i="26"/>
  <c r="T24" i="25"/>
  <c r="T21" i="24"/>
  <c r="T21" i="26"/>
  <c r="T21" i="25"/>
  <c r="T140" i="24"/>
  <c r="T140" i="26"/>
  <c r="T140" i="25"/>
  <c r="T17" i="24"/>
  <c r="T17" i="26"/>
  <c r="T17" i="25"/>
  <c r="T15" i="24"/>
  <c r="T15" i="26"/>
  <c r="T15" i="25"/>
  <c r="T13" i="24"/>
  <c r="T13" i="26"/>
  <c r="T13" i="25"/>
  <c r="T9" i="24"/>
  <c r="T9" i="26"/>
  <c r="T9" i="25"/>
  <c r="T12" i="24"/>
  <c r="T12" i="26"/>
  <c r="T12" i="25"/>
  <c r="T7" i="24"/>
  <c r="T7" i="26"/>
  <c r="T7" i="25"/>
  <c r="T5" i="24"/>
  <c r="T5" i="26"/>
  <c r="T5" i="25"/>
  <c r="T156" i="24"/>
  <c r="T156" i="26"/>
  <c r="T156" i="25"/>
  <c r="T36" i="24"/>
  <c r="T36" i="26"/>
  <c r="T36" i="25"/>
  <c r="T271" i="24"/>
  <c r="T271" i="26"/>
  <c r="T271" i="25"/>
  <c r="T33" i="24"/>
  <c r="T33" i="26"/>
  <c r="T33" i="25"/>
  <c r="T31" i="24"/>
  <c r="T31" i="26"/>
  <c r="T31" i="25"/>
  <c r="O18" i="24"/>
  <c r="O18" i="26"/>
  <c r="O18" i="25"/>
  <c r="O14" i="24"/>
  <c r="O14" i="26"/>
  <c r="O14" i="25"/>
  <c r="O8" i="26"/>
  <c r="O8" i="25"/>
  <c r="O4" i="26"/>
  <c r="O4" i="25"/>
  <c r="O294" i="24"/>
  <c r="O294" i="26"/>
  <c r="O294" i="25"/>
  <c r="O298" i="24"/>
  <c r="O298" i="26"/>
  <c r="O298" i="25"/>
  <c r="O249" i="24"/>
  <c r="O249" i="26"/>
  <c r="O249" i="25"/>
  <c r="O231" i="24"/>
  <c r="O231" i="26"/>
  <c r="O231" i="25"/>
  <c r="O227" i="26"/>
  <c r="O227" i="25"/>
  <c r="O290" i="24"/>
  <c r="O290" i="26"/>
  <c r="O290" i="25"/>
  <c r="O112" i="24"/>
  <c r="O112" i="26"/>
  <c r="O112" i="25"/>
  <c r="O149" i="24"/>
  <c r="O149" i="26"/>
  <c r="O149" i="25"/>
  <c r="O67" i="26"/>
  <c r="O67" i="25"/>
  <c r="O62" i="24"/>
  <c r="O62" i="26"/>
  <c r="O62" i="25"/>
  <c r="O59" i="26"/>
  <c r="O59" i="25"/>
  <c r="O284" i="26"/>
  <c r="O284" i="25"/>
  <c r="O280" i="26"/>
  <c r="O280" i="25"/>
  <c r="O275" i="24"/>
  <c r="O275" i="26"/>
  <c r="O275" i="25"/>
  <c r="O80" i="24"/>
  <c r="O80" i="26"/>
  <c r="O80" i="25"/>
  <c r="O268" i="24"/>
  <c r="O268" i="26"/>
  <c r="O268" i="25"/>
  <c r="O166" i="24"/>
  <c r="O166" i="26"/>
  <c r="O166" i="25"/>
  <c r="O265" i="24"/>
  <c r="O265" i="26"/>
  <c r="O265" i="25"/>
  <c r="O261" i="26"/>
  <c r="O261" i="25"/>
  <c r="O257" i="26"/>
  <c r="O257" i="25"/>
  <c r="O254" i="24"/>
  <c r="O254" i="26"/>
  <c r="O254" i="25"/>
  <c r="O250" i="24"/>
  <c r="O250" i="26"/>
  <c r="O250" i="25"/>
  <c r="O246" i="24"/>
  <c r="O246" i="26"/>
  <c r="O246" i="25"/>
  <c r="O241" i="24"/>
  <c r="O241" i="26"/>
  <c r="O241" i="25"/>
  <c r="O239" i="26"/>
  <c r="O239" i="25"/>
  <c r="O235" i="24"/>
  <c r="O235" i="26"/>
  <c r="O235" i="25"/>
  <c r="O230" i="24"/>
  <c r="O230" i="26"/>
  <c r="O230" i="25"/>
  <c r="O223" i="24"/>
  <c r="O223" i="26"/>
  <c r="O223" i="25"/>
  <c r="O220" i="24"/>
  <c r="O220" i="26"/>
  <c r="O220" i="25"/>
  <c r="O215" i="24"/>
  <c r="O215" i="26"/>
  <c r="O215" i="25"/>
  <c r="O211" i="24"/>
  <c r="O211" i="26"/>
  <c r="O211" i="25"/>
  <c r="O208" i="26"/>
  <c r="O208" i="25"/>
  <c r="O203" i="24"/>
  <c r="O203" i="26"/>
  <c r="O203" i="25"/>
  <c r="O199" i="24"/>
  <c r="O199" i="26"/>
  <c r="O199" i="25"/>
  <c r="O196" i="26"/>
  <c r="O196" i="25"/>
  <c r="O276" i="24"/>
  <c r="O276" i="26"/>
  <c r="O276" i="25"/>
  <c r="O190" i="24"/>
  <c r="O190" i="26"/>
  <c r="O190" i="25"/>
  <c r="O186" i="24"/>
  <c r="O186" i="26"/>
  <c r="O186" i="25"/>
  <c r="O182" i="24"/>
  <c r="O182" i="26"/>
  <c r="O182" i="25"/>
  <c r="O178" i="24"/>
  <c r="O178" i="26"/>
  <c r="O178" i="25"/>
  <c r="O164" i="24"/>
  <c r="O164" i="26"/>
  <c r="O164" i="25"/>
  <c r="O160" i="24"/>
  <c r="O160" i="26"/>
  <c r="O160" i="25"/>
  <c r="O148" i="24"/>
  <c r="O148" i="26"/>
  <c r="O148" i="25"/>
  <c r="O146" i="24"/>
  <c r="O146" i="26"/>
  <c r="O146" i="25"/>
  <c r="O142" i="24"/>
  <c r="O142" i="26"/>
  <c r="O142" i="25"/>
  <c r="O138" i="24"/>
  <c r="O138" i="26"/>
  <c r="O138" i="25"/>
  <c r="O134" i="26"/>
  <c r="O134" i="25"/>
  <c r="O129" i="26"/>
  <c r="O129" i="25"/>
  <c r="O126" i="24"/>
  <c r="O126" i="26"/>
  <c r="O126" i="25"/>
  <c r="O122" i="24"/>
  <c r="O122" i="26"/>
  <c r="O122" i="25"/>
  <c r="O118" i="24"/>
  <c r="O118" i="26"/>
  <c r="O118" i="25"/>
  <c r="O114" i="24"/>
  <c r="O114" i="26"/>
  <c r="O114" i="25"/>
  <c r="O102" i="24"/>
  <c r="O102" i="26"/>
  <c r="O102" i="25"/>
  <c r="O97" i="26"/>
  <c r="O97" i="25"/>
  <c r="O98" i="26"/>
  <c r="O98" i="25"/>
  <c r="O92" i="24"/>
  <c r="O92" i="26"/>
  <c r="O92" i="25"/>
  <c r="O88" i="24"/>
  <c r="O88" i="26"/>
  <c r="O88" i="25"/>
  <c r="O84" i="24"/>
  <c r="O84" i="26"/>
  <c r="O84" i="25"/>
  <c r="O78" i="24"/>
  <c r="O78" i="26"/>
  <c r="O78" i="25"/>
  <c r="O243" i="24"/>
  <c r="O243" i="26"/>
  <c r="O243" i="25"/>
  <c r="O72" i="24"/>
  <c r="O72" i="26"/>
  <c r="O72" i="25"/>
  <c r="O68" i="24"/>
  <c r="O68" i="26"/>
  <c r="O68" i="25"/>
  <c r="O55" i="26"/>
  <c r="O55" i="25"/>
  <c r="O53" i="26"/>
  <c r="O53" i="25"/>
  <c r="O42" i="26"/>
  <c r="O42" i="25"/>
  <c r="O46" i="24"/>
  <c r="O46" i="26"/>
  <c r="O46" i="25"/>
  <c r="O154" i="24"/>
  <c r="O154" i="26"/>
  <c r="O154" i="25"/>
  <c r="O34" i="24"/>
  <c r="O34" i="26"/>
  <c r="O34" i="25"/>
  <c r="O247" i="24"/>
  <c r="O247" i="26"/>
  <c r="O247" i="25"/>
  <c r="O104" i="24"/>
  <c r="O104" i="26"/>
  <c r="O104" i="25"/>
  <c r="O287" i="24"/>
  <c r="O287" i="26"/>
  <c r="O287" i="25"/>
  <c r="P301" i="24"/>
  <c r="P301" i="26"/>
  <c r="P301" i="25"/>
  <c r="P297" i="24"/>
  <c r="P297" i="26"/>
  <c r="P297" i="25"/>
  <c r="P312" i="24"/>
  <c r="P312" i="26"/>
  <c r="P312" i="25"/>
  <c r="P293" i="24"/>
  <c r="P293" i="26"/>
  <c r="P293" i="25"/>
  <c r="P225" i="24"/>
  <c r="P225" i="26"/>
  <c r="P225" i="25"/>
  <c r="P82" i="24"/>
  <c r="P82" i="26"/>
  <c r="P82" i="25"/>
  <c r="P30" i="24"/>
  <c r="P30" i="26"/>
  <c r="P30" i="25"/>
  <c r="P110" i="24"/>
  <c r="P110" i="26"/>
  <c r="P110" i="25"/>
  <c r="P66" i="24"/>
  <c r="P66" i="26"/>
  <c r="P66" i="25"/>
  <c r="P286" i="24"/>
  <c r="P286" i="26"/>
  <c r="P286" i="25"/>
  <c r="P279" i="24"/>
  <c r="P279" i="26"/>
  <c r="P279" i="25"/>
  <c r="P283" i="24"/>
  <c r="P283" i="26"/>
  <c r="P283" i="25"/>
  <c r="P277" i="24"/>
  <c r="P277" i="26"/>
  <c r="P277" i="25"/>
  <c r="P274" i="24"/>
  <c r="P274" i="26"/>
  <c r="P274" i="25"/>
  <c r="P273" i="24"/>
  <c r="P273" i="26"/>
  <c r="P273" i="25"/>
  <c r="P171" i="24"/>
  <c r="P171" i="26"/>
  <c r="P171" i="25"/>
  <c r="P267" i="24"/>
  <c r="P267" i="26"/>
  <c r="P267" i="25"/>
  <c r="P264" i="24"/>
  <c r="P264" i="26"/>
  <c r="P264" i="25"/>
  <c r="P260" i="24"/>
  <c r="P260" i="26"/>
  <c r="P260" i="25"/>
  <c r="P256" i="24"/>
  <c r="P256" i="26"/>
  <c r="P256" i="25"/>
  <c r="P253" i="24"/>
  <c r="P253" i="26"/>
  <c r="P253" i="25"/>
  <c r="P226" i="24"/>
  <c r="P226" i="26"/>
  <c r="P226" i="25"/>
  <c r="P245" i="24"/>
  <c r="P245" i="26"/>
  <c r="P245" i="25"/>
  <c r="P23" i="24"/>
  <c r="P23" i="26"/>
  <c r="P23" i="25"/>
  <c r="P238" i="24"/>
  <c r="P238" i="26"/>
  <c r="P238" i="25"/>
  <c r="P234" i="24"/>
  <c r="P234" i="26"/>
  <c r="P234" i="25"/>
  <c r="P229" i="24"/>
  <c r="P229" i="26"/>
  <c r="P229" i="25"/>
  <c r="P222" i="24"/>
  <c r="P222" i="26"/>
  <c r="P222" i="25"/>
  <c r="P219" i="24"/>
  <c r="P219" i="26"/>
  <c r="P219" i="25"/>
  <c r="P214" i="24"/>
  <c r="P214" i="26"/>
  <c r="P214" i="25"/>
  <c r="P210" i="24"/>
  <c r="P210" i="26"/>
  <c r="P210" i="25"/>
  <c r="P206" i="24"/>
  <c r="P206" i="26"/>
  <c r="P206" i="25"/>
  <c r="P202" i="24"/>
  <c r="P202" i="26"/>
  <c r="P202" i="25"/>
  <c r="P198" i="24"/>
  <c r="P198" i="26"/>
  <c r="P198" i="25"/>
  <c r="P195" i="24"/>
  <c r="P195" i="26"/>
  <c r="P195" i="25"/>
  <c r="P176" i="24"/>
  <c r="P176" i="26"/>
  <c r="P176" i="25"/>
  <c r="P191" i="24"/>
  <c r="P191" i="26"/>
  <c r="P191" i="25"/>
  <c r="P185" i="24"/>
  <c r="P185" i="26"/>
  <c r="P185" i="25"/>
  <c r="P181" i="24"/>
  <c r="P181" i="26"/>
  <c r="P181" i="25"/>
  <c r="P167" i="24"/>
  <c r="P167" i="26"/>
  <c r="P167" i="25"/>
  <c r="P163" i="24"/>
  <c r="P163" i="26"/>
  <c r="P163" i="25"/>
  <c r="P153" i="24"/>
  <c r="P153" i="26"/>
  <c r="P153" i="25"/>
  <c r="P147" i="24"/>
  <c r="P147" i="26"/>
  <c r="P147" i="25"/>
  <c r="P145" i="24"/>
  <c r="P145" i="26"/>
  <c r="P145" i="25"/>
  <c r="P170" i="26"/>
  <c r="P170" i="25"/>
  <c r="P137" i="24"/>
  <c r="P137" i="26"/>
  <c r="P137" i="25"/>
  <c r="P132" i="24"/>
  <c r="P132" i="26"/>
  <c r="P132" i="25"/>
  <c r="P128" i="24"/>
  <c r="P128" i="26"/>
  <c r="P128" i="25"/>
  <c r="P124" i="24"/>
  <c r="P124" i="26"/>
  <c r="P124" i="25"/>
  <c r="P121" i="24"/>
  <c r="P121" i="26"/>
  <c r="P121" i="25"/>
  <c r="P117" i="24"/>
  <c r="P117" i="26"/>
  <c r="P117" i="25"/>
  <c r="P107" i="24"/>
  <c r="P107" i="26"/>
  <c r="P107" i="25"/>
  <c r="P65" i="24"/>
  <c r="P65" i="26"/>
  <c r="P65" i="25"/>
  <c r="P96" i="24"/>
  <c r="P96" i="26"/>
  <c r="P96" i="25"/>
  <c r="P95" i="24"/>
  <c r="P95" i="26"/>
  <c r="P95" i="25"/>
  <c r="P91" i="24"/>
  <c r="P91" i="26"/>
  <c r="P91" i="25"/>
  <c r="P86" i="24"/>
  <c r="P86" i="26"/>
  <c r="P86" i="25"/>
  <c r="P83" i="24"/>
  <c r="P83" i="26"/>
  <c r="P83" i="25"/>
  <c r="P272" i="24"/>
  <c r="P272" i="26"/>
  <c r="P272" i="25"/>
  <c r="P75" i="24"/>
  <c r="P75" i="26"/>
  <c r="P75" i="25"/>
  <c r="P71" i="24"/>
  <c r="P71" i="26"/>
  <c r="P71" i="25"/>
  <c r="P58" i="24"/>
  <c r="P58" i="26"/>
  <c r="P58" i="25"/>
  <c r="P51" i="24"/>
  <c r="P51" i="26"/>
  <c r="P51" i="25"/>
  <c r="P52" i="24"/>
  <c r="P52" i="26"/>
  <c r="P52" i="25"/>
  <c r="P49" i="24"/>
  <c r="P49" i="26"/>
  <c r="P49" i="25"/>
  <c r="P45" i="24"/>
  <c r="P45" i="26"/>
  <c r="P45" i="25"/>
  <c r="P36" i="24"/>
  <c r="P36" i="26"/>
  <c r="P36" i="25"/>
  <c r="P33" i="24"/>
  <c r="P33" i="26"/>
  <c r="P33" i="25"/>
  <c r="P76" i="24"/>
  <c r="P76" i="26"/>
  <c r="P76" i="25"/>
  <c r="P26" i="24"/>
  <c r="P26" i="26"/>
  <c r="P26" i="25"/>
  <c r="P21" i="24"/>
  <c r="P21" i="26"/>
  <c r="P21" i="25"/>
  <c r="P17" i="24"/>
  <c r="P17" i="26"/>
  <c r="P17" i="25"/>
  <c r="P13" i="24"/>
  <c r="P13" i="26"/>
  <c r="P13" i="25"/>
  <c r="P12" i="24"/>
  <c r="P12" i="26"/>
  <c r="P12" i="25"/>
  <c r="Q128" i="24"/>
  <c r="Q128" i="26"/>
  <c r="Q128" i="25"/>
  <c r="Q224" i="24"/>
  <c r="Q224" i="26"/>
  <c r="Q224" i="25"/>
  <c r="Q119" i="24"/>
  <c r="Q119" i="26"/>
  <c r="Q119" i="25"/>
  <c r="Q115" i="24"/>
  <c r="Q115" i="26"/>
  <c r="Q115" i="25"/>
  <c r="Q83" i="24"/>
  <c r="Q83" i="26"/>
  <c r="Q83" i="25"/>
  <c r="Q272" i="24"/>
  <c r="Q272" i="26"/>
  <c r="Q272" i="25"/>
  <c r="Q75" i="24"/>
  <c r="Q75" i="26"/>
  <c r="Q75" i="25"/>
  <c r="Q156" i="24"/>
  <c r="Q156" i="26"/>
  <c r="Q156" i="25"/>
  <c r="Q271" i="24"/>
  <c r="Q271" i="26"/>
  <c r="Q271" i="25"/>
  <c r="Q31" i="24"/>
  <c r="Q31" i="26"/>
  <c r="Q31" i="25"/>
  <c r="Q28" i="24"/>
  <c r="Q28" i="26"/>
  <c r="Q28" i="25"/>
  <c r="Q24" i="24"/>
  <c r="Q24" i="26"/>
  <c r="Q24" i="25"/>
  <c r="Q17" i="24"/>
  <c r="Q17" i="26"/>
  <c r="Q17" i="25"/>
  <c r="Q13" i="24"/>
  <c r="Q13" i="26"/>
  <c r="Q13" i="25"/>
  <c r="Q301" i="24"/>
  <c r="Q301" i="26"/>
  <c r="Q301" i="25"/>
  <c r="Q297" i="24"/>
  <c r="Q297" i="26"/>
  <c r="Q297" i="25"/>
  <c r="Q312" i="24"/>
  <c r="Q312" i="26"/>
  <c r="Q312" i="25"/>
  <c r="Q158" i="24"/>
  <c r="Q158" i="26"/>
  <c r="Q158" i="25"/>
  <c r="Q37" i="24"/>
  <c r="Q37" i="26"/>
  <c r="Q37" i="25"/>
  <c r="Q123" i="24"/>
  <c r="Q123" i="26"/>
  <c r="Q123" i="25"/>
  <c r="Q27" i="24"/>
  <c r="Q27" i="26"/>
  <c r="Q27" i="25"/>
  <c r="Q165" i="24"/>
  <c r="Q165" i="26"/>
  <c r="Q165" i="25"/>
  <c r="Q262" i="24"/>
  <c r="Q262" i="26"/>
  <c r="Q262" i="25"/>
  <c r="Q189" i="24"/>
  <c r="Q189" i="26"/>
  <c r="Q189" i="25"/>
  <c r="Q248" i="24"/>
  <c r="Q248" i="26"/>
  <c r="Q248" i="25"/>
  <c r="Q242" i="24"/>
  <c r="Q242" i="26"/>
  <c r="Q242" i="25"/>
  <c r="Q240" i="24"/>
  <c r="Q240" i="26"/>
  <c r="Q240" i="25"/>
  <c r="Q39" i="24"/>
  <c r="Q39" i="26"/>
  <c r="Q39" i="25"/>
  <c r="Q212" i="24"/>
  <c r="Q212" i="26"/>
  <c r="Q212" i="25"/>
  <c r="Q169" i="24"/>
  <c r="Q169" i="26"/>
  <c r="Q169" i="25"/>
  <c r="Q184" i="24"/>
  <c r="Q184" i="26"/>
  <c r="Q184" i="25"/>
  <c r="Q180" i="24"/>
  <c r="Q180" i="26"/>
  <c r="Q180" i="25"/>
  <c r="Q19" i="24"/>
  <c r="Q19" i="26"/>
  <c r="Q19" i="25"/>
  <c r="Q150" i="24"/>
  <c r="Q150" i="26"/>
  <c r="Q150" i="25"/>
  <c r="Q143" i="24"/>
  <c r="Q143" i="26"/>
  <c r="Q143" i="25"/>
  <c r="Q138" i="24"/>
  <c r="Q138" i="26"/>
  <c r="Q138" i="25"/>
  <c r="S162" i="24"/>
  <c r="S162" i="26"/>
  <c r="S162" i="25"/>
  <c r="S297" i="24"/>
  <c r="S297" i="26"/>
  <c r="S297" i="25"/>
  <c r="S187" i="24"/>
  <c r="S187" i="26"/>
  <c r="S187" i="25"/>
  <c r="S180" i="24"/>
  <c r="S180" i="26"/>
  <c r="S180" i="25"/>
  <c r="S291" i="24"/>
  <c r="S291" i="26"/>
  <c r="S291" i="25"/>
  <c r="S278" i="24"/>
  <c r="S278" i="26"/>
  <c r="S278" i="25"/>
  <c r="S280" i="24"/>
  <c r="S280" i="26"/>
  <c r="S280" i="25"/>
  <c r="S290" i="24"/>
  <c r="S290" i="26"/>
  <c r="S290" i="25"/>
  <c r="S113" i="24"/>
  <c r="S113" i="26"/>
  <c r="S113" i="25"/>
  <c r="S270" i="24"/>
  <c r="S270" i="26"/>
  <c r="S270" i="25"/>
  <c r="S171" i="24"/>
  <c r="S171" i="26"/>
  <c r="S171" i="25"/>
  <c r="S267" i="24"/>
  <c r="S267" i="26"/>
  <c r="S267" i="25"/>
  <c r="S264" i="24"/>
  <c r="S264" i="26"/>
  <c r="S264" i="25"/>
  <c r="S199" i="24"/>
  <c r="S199" i="26"/>
  <c r="S199" i="25"/>
  <c r="S260" i="24"/>
  <c r="S260" i="26"/>
  <c r="S260" i="25"/>
  <c r="S258" i="24"/>
  <c r="S258" i="26"/>
  <c r="S258" i="25"/>
  <c r="S256" i="24"/>
  <c r="S256" i="26"/>
  <c r="S256" i="25"/>
  <c r="S123" i="24"/>
  <c r="S123" i="26"/>
  <c r="S123" i="25"/>
  <c r="S274" i="24"/>
  <c r="S274" i="26"/>
  <c r="S274" i="25"/>
  <c r="S38" i="24"/>
  <c r="S38" i="26"/>
  <c r="S38" i="25"/>
  <c r="S273" i="24"/>
  <c r="S273" i="26"/>
  <c r="S273" i="25"/>
  <c r="S27" i="24"/>
  <c r="S27" i="26"/>
  <c r="S27" i="25"/>
  <c r="S230" i="24"/>
  <c r="S230" i="26"/>
  <c r="S230" i="25"/>
  <c r="S228" i="24"/>
  <c r="S228" i="26"/>
  <c r="S228" i="25"/>
  <c r="S189" i="24"/>
  <c r="S189" i="26"/>
  <c r="S189" i="25"/>
  <c r="S254" i="24"/>
  <c r="S254" i="26"/>
  <c r="S254" i="25"/>
  <c r="S252" i="24"/>
  <c r="S252" i="26"/>
  <c r="S252" i="25"/>
  <c r="S250" i="24"/>
  <c r="S250" i="26"/>
  <c r="S250" i="25"/>
  <c r="S151" i="24"/>
  <c r="S151" i="26"/>
  <c r="S151" i="25"/>
  <c r="S246" i="24"/>
  <c r="S246" i="26"/>
  <c r="S246" i="25"/>
  <c r="S244" i="24"/>
  <c r="S244" i="26"/>
  <c r="S244" i="25"/>
  <c r="S241" i="24"/>
  <c r="S241" i="26"/>
  <c r="S241" i="25"/>
  <c r="S22" i="24"/>
  <c r="S22" i="26"/>
  <c r="S22" i="25"/>
  <c r="S239" i="24"/>
  <c r="S239" i="26"/>
  <c r="S239" i="25"/>
  <c r="S237" i="24"/>
  <c r="S237" i="26"/>
  <c r="S237" i="25"/>
  <c r="S235" i="24"/>
  <c r="S235" i="26"/>
  <c r="S235" i="25"/>
  <c r="S233" i="24"/>
  <c r="S233" i="26"/>
  <c r="S233" i="25"/>
  <c r="S198" i="24"/>
  <c r="S198" i="26"/>
  <c r="S198" i="25"/>
  <c r="S197" i="24"/>
  <c r="S197" i="26"/>
  <c r="S197" i="25"/>
  <c r="S195" i="24"/>
  <c r="S195" i="26"/>
  <c r="S195" i="25"/>
  <c r="S194" i="24"/>
  <c r="S194" i="26"/>
  <c r="S194" i="25"/>
  <c r="S223" i="24"/>
  <c r="S223" i="26"/>
  <c r="S223" i="25"/>
  <c r="S221" i="24"/>
  <c r="S221" i="26"/>
  <c r="S221" i="25"/>
  <c r="S220" i="24"/>
  <c r="S220" i="26"/>
  <c r="S220" i="25"/>
  <c r="S218" i="24"/>
  <c r="S218" i="26"/>
  <c r="S218" i="25"/>
  <c r="S215" i="24"/>
  <c r="S215" i="26"/>
  <c r="S215" i="25"/>
  <c r="S213" i="24"/>
  <c r="S213" i="26"/>
  <c r="S213" i="25"/>
  <c r="S211" i="24"/>
  <c r="S211" i="26"/>
  <c r="S211" i="25"/>
  <c r="S209" i="24"/>
  <c r="S209" i="26"/>
  <c r="S209" i="25"/>
  <c r="S208" i="24"/>
  <c r="S208" i="26"/>
  <c r="S208" i="25"/>
  <c r="S205" i="24"/>
  <c r="S205" i="26"/>
  <c r="S205" i="25"/>
  <c r="S203" i="24"/>
  <c r="S203" i="26"/>
  <c r="S203" i="25"/>
  <c r="S201" i="24"/>
  <c r="S201" i="26"/>
  <c r="S201" i="25"/>
  <c r="S152" i="24"/>
  <c r="S152" i="26"/>
  <c r="S152" i="25"/>
  <c r="S147" i="24"/>
  <c r="S147" i="26"/>
  <c r="S147" i="25"/>
  <c r="S150" i="24"/>
  <c r="S150" i="26"/>
  <c r="S150" i="25"/>
  <c r="S145" i="24"/>
  <c r="S145" i="26"/>
  <c r="S145" i="25"/>
  <c r="S143" i="24"/>
  <c r="S143" i="26"/>
  <c r="S143" i="25"/>
  <c r="S170" i="24"/>
  <c r="S170" i="26"/>
  <c r="S170" i="25"/>
  <c r="S139" i="24"/>
  <c r="S139" i="26"/>
  <c r="S139" i="25"/>
  <c r="S137" i="24"/>
  <c r="S137" i="26"/>
  <c r="S137" i="25"/>
  <c r="S135" i="24"/>
  <c r="S135" i="26"/>
  <c r="S135" i="25"/>
  <c r="S41" i="24"/>
  <c r="S41" i="26"/>
  <c r="S41" i="25"/>
  <c r="S42" i="24"/>
  <c r="S42" i="26"/>
  <c r="S42" i="25"/>
  <c r="S48" i="24"/>
  <c r="S48" i="26"/>
  <c r="S48" i="25"/>
  <c r="S46" i="24"/>
  <c r="S46" i="26"/>
  <c r="S46" i="25"/>
  <c r="S44" i="24"/>
  <c r="S44" i="26"/>
  <c r="S44" i="25"/>
  <c r="S84" i="24"/>
  <c r="S84" i="26"/>
  <c r="S84" i="25"/>
  <c r="S81" i="24"/>
  <c r="S81" i="26"/>
  <c r="S81" i="25"/>
  <c r="S78" i="24"/>
  <c r="S78" i="26"/>
  <c r="S78" i="25"/>
  <c r="S77" i="24"/>
  <c r="S77" i="26"/>
  <c r="S77" i="25"/>
  <c r="S243" i="24"/>
  <c r="S243" i="26"/>
  <c r="S243" i="25"/>
  <c r="S74" i="24"/>
  <c r="S74" i="26"/>
  <c r="S74" i="25"/>
  <c r="S72" i="24"/>
  <c r="S72" i="26"/>
  <c r="S72" i="25"/>
  <c r="S70" i="24"/>
  <c r="S70" i="26"/>
  <c r="S70" i="25"/>
  <c r="S68" i="24"/>
  <c r="S68" i="26"/>
  <c r="S68" i="25"/>
  <c r="S57" i="24"/>
  <c r="S57" i="26"/>
  <c r="S57" i="25"/>
  <c r="S55" i="24"/>
  <c r="S55" i="26"/>
  <c r="S55" i="25"/>
  <c r="S50" i="24"/>
  <c r="S50" i="26"/>
  <c r="S50" i="25"/>
  <c r="S53" i="24"/>
  <c r="S53" i="26"/>
  <c r="S53" i="25"/>
  <c r="S67" i="24"/>
  <c r="S67" i="26"/>
  <c r="S67" i="25"/>
  <c r="S64" i="24"/>
  <c r="S64" i="26"/>
  <c r="S64" i="25"/>
  <c r="S62" i="24"/>
  <c r="S62" i="26"/>
  <c r="S62" i="25"/>
  <c r="S61" i="24"/>
  <c r="S61" i="26"/>
  <c r="S61" i="25"/>
  <c r="S59" i="24"/>
  <c r="S59" i="26"/>
  <c r="S59" i="25"/>
  <c r="S131" i="24"/>
  <c r="S131" i="26"/>
  <c r="S131" i="25"/>
  <c r="S129" i="24"/>
  <c r="S129" i="26"/>
  <c r="S129" i="25"/>
  <c r="S127" i="24"/>
  <c r="S127" i="26"/>
  <c r="S127" i="25"/>
  <c r="S126" i="24"/>
  <c r="S126" i="26"/>
  <c r="S126" i="25"/>
  <c r="S40" i="24"/>
  <c r="S40" i="26"/>
  <c r="S40" i="25"/>
  <c r="S107" i="24"/>
  <c r="S107" i="26"/>
  <c r="S107" i="25"/>
  <c r="S173" i="24"/>
  <c r="S173" i="26"/>
  <c r="S173" i="25"/>
  <c r="S102" i="24"/>
  <c r="S102" i="26"/>
  <c r="S102" i="25"/>
  <c r="S101" i="24"/>
  <c r="S101" i="26"/>
  <c r="S101" i="25"/>
  <c r="S96" i="24"/>
  <c r="S96" i="26"/>
  <c r="S96" i="25"/>
  <c r="S99" i="24"/>
  <c r="S99" i="26"/>
  <c r="S99" i="25"/>
  <c r="S95" i="24"/>
  <c r="S95" i="26"/>
  <c r="S95" i="25"/>
  <c r="S93" i="24"/>
  <c r="S93" i="26"/>
  <c r="S93" i="25"/>
  <c r="S91" i="24"/>
  <c r="S91" i="26"/>
  <c r="S91" i="25"/>
  <c r="S89" i="24"/>
  <c r="S89" i="26"/>
  <c r="S89" i="25"/>
  <c r="S86" i="24"/>
  <c r="S86" i="26"/>
  <c r="S86" i="25"/>
  <c r="S224" i="24"/>
  <c r="S224" i="26"/>
  <c r="S224" i="25"/>
  <c r="S121" i="24"/>
  <c r="S121" i="26"/>
  <c r="S121" i="25"/>
  <c r="S119" i="24"/>
  <c r="S119" i="26"/>
  <c r="S119" i="25"/>
  <c r="S117" i="24"/>
  <c r="S117" i="26"/>
  <c r="S117" i="25"/>
  <c r="S115" i="24"/>
  <c r="S115" i="26"/>
  <c r="S115" i="25"/>
  <c r="S76" i="24"/>
  <c r="S76" i="26"/>
  <c r="S76" i="25"/>
  <c r="S28" i="24"/>
  <c r="S28" i="26"/>
  <c r="S28" i="25"/>
  <c r="S26" i="24"/>
  <c r="S26" i="26"/>
  <c r="S26" i="25"/>
  <c r="S24" i="24"/>
  <c r="S24" i="26"/>
  <c r="S24" i="25"/>
  <c r="S21" i="24"/>
  <c r="S21" i="26"/>
  <c r="S21" i="25"/>
  <c r="S140" i="24"/>
  <c r="S140" i="26"/>
  <c r="S140" i="25"/>
  <c r="S17" i="24"/>
  <c r="S17" i="26"/>
  <c r="S17" i="25"/>
  <c r="S15" i="24"/>
  <c r="S15" i="26"/>
  <c r="S15" i="25"/>
  <c r="S13" i="24"/>
  <c r="S13" i="26"/>
  <c r="S13" i="25"/>
  <c r="S9" i="24"/>
  <c r="S9" i="26"/>
  <c r="S9" i="25"/>
  <c r="S12" i="24"/>
  <c r="S12" i="26"/>
  <c r="S12" i="25"/>
  <c r="S7" i="24"/>
  <c r="S7" i="26"/>
  <c r="S7" i="25"/>
  <c r="S5" i="24"/>
  <c r="S5" i="26"/>
  <c r="S5" i="25"/>
  <c r="S156" i="24"/>
  <c r="S156" i="26"/>
  <c r="S156" i="25"/>
  <c r="S36" i="24"/>
  <c r="S36" i="26"/>
  <c r="S36" i="25"/>
  <c r="S271" i="24"/>
  <c r="S271" i="26"/>
  <c r="S271" i="25"/>
  <c r="S33" i="24"/>
  <c r="S33" i="26"/>
  <c r="S33" i="25"/>
  <c r="S31" i="24"/>
  <c r="S31" i="26"/>
  <c r="S31" i="25"/>
  <c r="O17" i="24"/>
  <c r="O17" i="26"/>
  <c r="O17" i="25"/>
  <c r="O13" i="24"/>
  <c r="O13" i="26"/>
  <c r="O13" i="25"/>
  <c r="O12" i="26"/>
  <c r="O12" i="25"/>
  <c r="O21" i="26"/>
  <c r="O21" i="25"/>
  <c r="O301" i="24"/>
  <c r="O301" i="26"/>
  <c r="O301" i="25"/>
  <c r="O297" i="24"/>
  <c r="O297" i="26"/>
  <c r="O297" i="25"/>
  <c r="O312" i="24"/>
  <c r="O312" i="26"/>
  <c r="O312" i="25"/>
  <c r="O293" i="24"/>
  <c r="O293" i="26"/>
  <c r="O293" i="25"/>
  <c r="O225" i="24"/>
  <c r="O225" i="26"/>
  <c r="O225" i="25"/>
  <c r="O82" i="24"/>
  <c r="O82" i="26"/>
  <c r="O82" i="25"/>
  <c r="O30" i="24"/>
  <c r="O30" i="26"/>
  <c r="O30" i="25"/>
  <c r="O110" i="24"/>
  <c r="O110" i="26"/>
  <c r="O110" i="25"/>
  <c r="O66" i="26"/>
  <c r="O66" i="25"/>
  <c r="O286" i="24"/>
  <c r="O286" i="26"/>
  <c r="O286" i="25"/>
  <c r="O279" i="24"/>
  <c r="O279" i="26"/>
  <c r="O279" i="25"/>
  <c r="O283" i="26"/>
  <c r="O283" i="25"/>
  <c r="O277" i="24"/>
  <c r="O277" i="26"/>
  <c r="O277" i="25"/>
  <c r="O274" i="24"/>
  <c r="O274" i="26"/>
  <c r="O274" i="25"/>
  <c r="O273" i="24"/>
  <c r="O273" i="26"/>
  <c r="O273" i="25"/>
  <c r="O171" i="26"/>
  <c r="O171" i="25"/>
  <c r="O267" i="24"/>
  <c r="O267" i="26"/>
  <c r="O267" i="25"/>
  <c r="O264" i="24"/>
  <c r="O264" i="26"/>
  <c r="O264" i="25"/>
  <c r="O260" i="24"/>
  <c r="O260" i="26"/>
  <c r="O260" i="25"/>
  <c r="O256" i="26"/>
  <c r="O256" i="25"/>
  <c r="O253" i="24"/>
  <c r="O253" i="26"/>
  <c r="O253" i="25"/>
  <c r="O226" i="24"/>
  <c r="O226" i="26"/>
  <c r="O226" i="25"/>
  <c r="O245" i="24"/>
  <c r="O245" i="26"/>
  <c r="O245" i="25"/>
  <c r="O23" i="24"/>
  <c r="O23" i="26"/>
  <c r="O23" i="25"/>
  <c r="O238" i="24"/>
  <c r="O238" i="26"/>
  <c r="O238" i="25"/>
  <c r="O234" i="24"/>
  <c r="O234" i="26"/>
  <c r="O234" i="25"/>
  <c r="O229" i="26"/>
  <c r="O229" i="25"/>
  <c r="O222" i="24"/>
  <c r="O222" i="26"/>
  <c r="O222" i="25"/>
  <c r="O219" i="24"/>
  <c r="O219" i="26"/>
  <c r="O219" i="25"/>
  <c r="O214" i="24"/>
  <c r="O214" i="26"/>
  <c r="O214" i="25"/>
  <c r="O210" i="24"/>
  <c r="O210" i="26"/>
  <c r="O210" i="25"/>
  <c r="O206" i="24"/>
  <c r="O206" i="26"/>
  <c r="O206" i="25"/>
  <c r="O202" i="26"/>
  <c r="O202" i="25"/>
  <c r="O198" i="24"/>
  <c r="O198" i="26"/>
  <c r="O198" i="25"/>
  <c r="O195" i="26"/>
  <c r="O195" i="25"/>
  <c r="O176" i="24"/>
  <c r="O176" i="26"/>
  <c r="O176" i="25"/>
  <c r="O191" i="24"/>
  <c r="O191" i="26"/>
  <c r="O191" i="25"/>
  <c r="O185" i="24"/>
  <c r="O185" i="26"/>
  <c r="O185" i="25"/>
  <c r="O181" i="24"/>
  <c r="O181" i="26"/>
  <c r="O181" i="25"/>
  <c r="O167" i="24"/>
  <c r="O167" i="26"/>
  <c r="O167" i="25"/>
  <c r="O163" i="24"/>
  <c r="O163" i="26"/>
  <c r="O163" i="25"/>
  <c r="O153" i="24"/>
  <c r="O153" i="26"/>
  <c r="O153" i="25"/>
  <c r="O147" i="24"/>
  <c r="O147" i="26"/>
  <c r="O147" i="25"/>
  <c r="O145" i="24"/>
  <c r="O145" i="26"/>
  <c r="O145" i="25"/>
  <c r="O170" i="24"/>
  <c r="O170" i="26"/>
  <c r="O170" i="25"/>
  <c r="O137" i="24"/>
  <c r="O137" i="26"/>
  <c r="O137" i="25"/>
  <c r="O132" i="24"/>
  <c r="O132" i="26"/>
  <c r="O132" i="25"/>
  <c r="O128" i="24"/>
  <c r="O128" i="26"/>
  <c r="O128" i="25"/>
  <c r="O124" i="24"/>
  <c r="O124" i="26"/>
  <c r="O124" i="25"/>
  <c r="O121" i="24"/>
  <c r="O121" i="26"/>
  <c r="O121" i="25"/>
  <c r="O117" i="24"/>
  <c r="O117" i="26"/>
  <c r="O117" i="25"/>
  <c r="O107" i="24"/>
  <c r="O107" i="26"/>
  <c r="O107" i="25"/>
  <c r="O65" i="24"/>
  <c r="O65" i="26"/>
  <c r="O65" i="25"/>
  <c r="O96" i="26"/>
  <c r="O96" i="25"/>
  <c r="O95" i="24"/>
  <c r="O95" i="26"/>
  <c r="O95" i="25"/>
  <c r="O91" i="26"/>
  <c r="O91" i="25"/>
  <c r="O86" i="26"/>
  <c r="O86" i="25"/>
  <c r="O83" i="24"/>
  <c r="O83" i="26"/>
  <c r="O83" i="25"/>
  <c r="O272" i="24"/>
  <c r="O272" i="26"/>
  <c r="O272" i="25"/>
  <c r="O75" i="24"/>
  <c r="O75" i="26"/>
  <c r="O75" i="25"/>
  <c r="O71" i="24"/>
  <c r="O71" i="26"/>
  <c r="O71" i="25"/>
  <c r="O58" i="26"/>
  <c r="O58" i="25"/>
  <c r="O51" i="26"/>
  <c r="O51" i="25"/>
  <c r="O52" i="26"/>
  <c r="O52" i="25"/>
  <c r="O49" i="24"/>
  <c r="O49" i="26"/>
  <c r="O49" i="25"/>
  <c r="O45" i="26"/>
  <c r="O45" i="25"/>
  <c r="O36" i="24"/>
  <c r="O36" i="26"/>
  <c r="O36" i="25"/>
  <c r="O33" i="24"/>
  <c r="O33" i="26"/>
  <c r="O33" i="25"/>
  <c r="O76" i="24"/>
  <c r="O76" i="26"/>
  <c r="O76" i="25"/>
  <c r="O26" i="24"/>
  <c r="O26" i="26"/>
  <c r="O26" i="25"/>
  <c r="P192" i="24"/>
  <c r="P192" i="26"/>
  <c r="P192" i="25"/>
  <c r="P300" i="24"/>
  <c r="P300" i="26"/>
  <c r="P300" i="25"/>
  <c r="P296" i="24"/>
  <c r="P296" i="26"/>
  <c r="P296" i="25"/>
  <c r="P108" i="24"/>
  <c r="P108" i="26"/>
  <c r="P108" i="25"/>
  <c r="P292" i="24"/>
  <c r="P292" i="26"/>
  <c r="P292" i="25"/>
  <c r="P158" i="24"/>
  <c r="P158" i="26"/>
  <c r="P158" i="25"/>
  <c r="P37" i="24"/>
  <c r="P37" i="26"/>
  <c r="P37" i="25"/>
  <c r="P111" i="24"/>
  <c r="P111" i="26"/>
  <c r="P111" i="25"/>
  <c r="P109" i="24"/>
  <c r="P109" i="26"/>
  <c r="P109" i="25"/>
  <c r="P64" i="24"/>
  <c r="P64" i="26"/>
  <c r="P64" i="25"/>
  <c r="P61" i="24"/>
  <c r="P61" i="26"/>
  <c r="P61" i="25"/>
  <c r="P278" i="24"/>
  <c r="P278" i="26"/>
  <c r="P278" i="25"/>
  <c r="P282" i="24"/>
  <c r="P282" i="26"/>
  <c r="P282" i="25"/>
  <c r="P159" i="24"/>
  <c r="P159" i="26"/>
  <c r="P159" i="25"/>
  <c r="P155" i="24"/>
  <c r="P155" i="26"/>
  <c r="P155" i="25"/>
  <c r="P269" i="24"/>
  <c r="P269" i="26"/>
  <c r="P269" i="25"/>
  <c r="P168" i="24"/>
  <c r="P168" i="26"/>
  <c r="P168" i="25"/>
  <c r="P165" i="24"/>
  <c r="P165" i="26"/>
  <c r="P165" i="25"/>
  <c r="P263" i="24"/>
  <c r="P263" i="26"/>
  <c r="P263" i="25"/>
  <c r="P259" i="24"/>
  <c r="P259" i="26"/>
  <c r="P259" i="25"/>
  <c r="P189" i="24"/>
  <c r="P189" i="26"/>
  <c r="P189" i="25"/>
  <c r="P252" i="24"/>
  <c r="P252" i="26"/>
  <c r="P252" i="25"/>
  <c r="P151" i="24"/>
  <c r="P151" i="26"/>
  <c r="P151" i="25"/>
  <c r="P244" i="24"/>
  <c r="P244" i="26"/>
  <c r="P244" i="25"/>
  <c r="P22" i="24"/>
  <c r="P22" i="26"/>
  <c r="P22" i="25"/>
  <c r="P237" i="24"/>
  <c r="P237" i="26"/>
  <c r="P237" i="25"/>
  <c r="P233" i="24"/>
  <c r="P233" i="26"/>
  <c r="P233" i="25"/>
  <c r="P228" i="24"/>
  <c r="P228" i="26"/>
  <c r="P228" i="25"/>
  <c r="P221" i="24"/>
  <c r="P221" i="26"/>
  <c r="P221" i="25"/>
  <c r="P218" i="24"/>
  <c r="P218" i="26"/>
  <c r="P218" i="25"/>
  <c r="P213" i="24"/>
  <c r="P213" i="26"/>
  <c r="P213" i="25"/>
  <c r="P209" i="24"/>
  <c r="P209" i="26"/>
  <c r="P209" i="25"/>
  <c r="P205" i="24"/>
  <c r="P205" i="26"/>
  <c r="P205" i="25"/>
  <c r="P201" i="24"/>
  <c r="P201" i="26"/>
  <c r="P201" i="25"/>
  <c r="P6" i="24"/>
  <c r="P6" i="26"/>
  <c r="P6" i="25"/>
  <c r="P193" i="24"/>
  <c r="P193" i="26"/>
  <c r="P193" i="25"/>
  <c r="P216" i="24"/>
  <c r="P216" i="26"/>
  <c r="P216" i="25"/>
  <c r="P188" i="24"/>
  <c r="P188" i="26"/>
  <c r="P188" i="25"/>
  <c r="P184" i="24"/>
  <c r="P184" i="26"/>
  <c r="P184" i="25"/>
  <c r="P180" i="24"/>
  <c r="P180" i="26"/>
  <c r="P180" i="25"/>
  <c r="P19" i="24"/>
  <c r="P19" i="26"/>
  <c r="P19" i="25"/>
  <c r="P291" i="24"/>
  <c r="P291" i="26"/>
  <c r="P291" i="25"/>
  <c r="P152" i="24"/>
  <c r="P152" i="26"/>
  <c r="P152" i="25"/>
  <c r="P106" i="24"/>
  <c r="P106" i="26"/>
  <c r="P106" i="25"/>
  <c r="P144" i="24"/>
  <c r="P144" i="26"/>
  <c r="P144" i="25"/>
  <c r="P141" i="24"/>
  <c r="P141" i="26"/>
  <c r="P141" i="25"/>
  <c r="P136" i="24"/>
  <c r="P136" i="26"/>
  <c r="P136" i="25"/>
  <c r="P131" i="24"/>
  <c r="P131" i="26"/>
  <c r="P131" i="25"/>
  <c r="P127" i="24"/>
  <c r="P127" i="26"/>
  <c r="P127" i="25"/>
  <c r="P40" i="24"/>
  <c r="P40" i="26"/>
  <c r="P40" i="25"/>
  <c r="P120" i="24"/>
  <c r="P120" i="26"/>
  <c r="P120" i="25"/>
  <c r="P116" i="24"/>
  <c r="P116" i="26"/>
  <c r="P116" i="25"/>
  <c r="P174" i="24"/>
  <c r="P174" i="26"/>
  <c r="P174" i="25"/>
  <c r="P101" i="24"/>
  <c r="P101" i="26"/>
  <c r="P101" i="25"/>
  <c r="P100" i="24"/>
  <c r="P100" i="26"/>
  <c r="P100" i="25"/>
  <c r="P94" i="24"/>
  <c r="P94" i="26"/>
  <c r="P94" i="25"/>
  <c r="P90" i="24"/>
  <c r="P90" i="26"/>
  <c r="P90" i="25"/>
  <c r="P87" i="24"/>
  <c r="P87" i="26"/>
  <c r="P87" i="25"/>
  <c r="P81" i="24"/>
  <c r="P81" i="26"/>
  <c r="P81" i="25"/>
  <c r="P77" i="24"/>
  <c r="P77" i="26"/>
  <c r="P77" i="25"/>
  <c r="P74" i="24"/>
  <c r="P74" i="26"/>
  <c r="P74" i="25"/>
  <c r="P70" i="24"/>
  <c r="P70" i="26"/>
  <c r="P70" i="25"/>
  <c r="P57" i="24"/>
  <c r="P57" i="26"/>
  <c r="P57" i="25"/>
  <c r="P50" i="24"/>
  <c r="P50" i="26"/>
  <c r="P50" i="25"/>
  <c r="P41" i="24"/>
  <c r="P41" i="26"/>
  <c r="P41" i="25"/>
  <c r="P48" i="24"/>
  <c r="P48" i="26"/>
  <c r="P48" i="25"/>
  <c r="P44" i="24"/>
  <c r="P44" i="26"/>
  <c r="P44" i="25"/>
  <c r="P35" i="24"/>
  <c r="P35" i="26"/>
  <c r="P35" i="25"/>
  <c r="P32" i="24"/>
  <c r="P32" i="26"/>
  <c r="P32" i="25"/>
  <c r="P29" i="24"/>
  <c r="P29" i="26"/>
  <c r="P29" i="25"/>
  <c r="P25" i="24"/>
  <c r="P25" i="26"/>
  <c r="P25" i="25"/>
  <c r="P20" i="24"/>
  <c r="P20" i="26"/>
  <c r="P20" i="25"/>
  <c r="P16" i="24"/>
  <c r="P16" i="26"/>
  <c r="P16" i="25"/>
  <c r="P10" i="24"/>
  <c r="P10" i="26"/>
  <c r="P10" i="25"/>
  <c r="P11" i="24"/>
  <c r="P11" i="26"/>
  <c r="P11" i="25"/>
  <c r="P5" i="24"/>
  <c r="P5" i="26"/>
  <c r="P5" i="25"/>
  <c r="Q122" i="24"/>
  <c r="Q122" i="26"/>
  <c r="Q122" i="25"/>
  <c r="Q118" i="24"/>
  <c r="Q118" i="26"/>
  <c r="Q118" i="25"/>
  <c r="Q114" i="24"/>
  <c r="Q114" i="26"/>
  <c r="Q114" i="25"/>
  <c r="Q65" i="24"/>
  <c r="Q65" i="26"/>
  <c r="Q65" i="25"/>
  <c r="Q94" i="24"/>
  <c r="Q94" i="26"/>
  <c r="Q94" i="25"/>
  <c r="Q88" i="24"/>
  <c r="Q88" i="26"/>
  <c r="Q88" i="25"/>
  <c r="Q81" i="24"/>
  <c r="Q81" i="26"/>
  <c r="Q81" i="25"/>
  <c r="Q77" i="24"/>
  <c r="Q77" i="26"/>
  <c r="Q77" i="25"/>
  <c r="Q74" i="24"/>
  <c r="Q74" i="26"/>
  <c r="Q74" i="25"/>
  <c r="Q43" i="24"/>
  <c r="Q43" i="26"/>
  <c r="Q43" i="25"/>
  <c r="Q34" i="24"/>
  <c r="Q34" i="26"/>
  <c r="Q34" i="25"/>
  <c r="Q287" i="24"/>
  <c r="Q287" i="26"/>
  <c r="Q287" i="25"/>
  <c r="Q16" i="24"/>
  <c r="Q16" i="26"/>
  <c r="Q16" i="25"/>
  <c r="Q300" i="24"/>
  <c r="Q300" i="26"/>
  <c r="Q300" i="25"/>
  <c r="Q296" i="24"/>
  <c r="Q296" i="26"/>
  <c r="Q296" i="25"/>
  <c r="Q292" i="24"/>
  <c r="Q292" i="26"/>
  <c r="Q292" i="25"/>
  <c r="Q157" i="24"/>
  <c r="Q157" i="26"/>
  <c r="Q157" i="25"/>
  <c r="Q113" i="24"/>
  <c r="Q113" i="26"/>
  <c r="Q113" i="25"/>
  <c r="Q270" i="24"/>
  <c r="Q270" i="26"/>
  <c r="Q270" i="25"/>
  <c r="Q288" i="24"/>
  <c r="Q288" i="26"/>
  <c r="Q288" i="25"/>
  <c r="Q286" i="24"/>
  <c r="Q286" i="26"/>
  <c r="Q286" i="25"/>
  <c r="Q275" i="24"/>
  <c r="Q275" i="26"/>
  <c r="Q275" i="25"/>
  <c r="Q80" i="24"/>
  <c r="Q80" i="26"/>
  <c r="Q80" i="25"/>
  <c r="Q268" i="24"/>
  <c r="Q268" i="26"/>
  <c r="Q268" i="25"/>
  <c r="Q246" i="24"/>
  <c r="Q246" i="26"/>
  <c r="Q246" i="25"/>
  <c r="Q241" i="24"/>
  <c r="Q241" i="26"/>
  <c r="Q241" i="25"/>
  <c r="Q238" i="24"/>
  <c r="Q238" i="26"/>
  <c r="Q238" i="25"/>
  <c r="Q233" i="24"/>
  <c r="Q233" i="26"/>
  <c r="Q233" i="25"/>
  <c r="Q223" i="24"/>
  <c r="Q223" i="26"/>
  <c r="Q223" i="25"/>
  <c r="Q215" i="24"/>
  <c r="Q215" i="26"/>
  <c r="Q215" i="25"/>
  <c r="Q211" i="24"/>
  <c r="Q211" i="26"/>
  <c r="Q211" i="25"/>
  <c r="Q206" i="24"/>
  <c r="Q206" i="26"/>
  <c r="Q206" i="25"/>
  <c r="Q200" i="24"/>
  <c r="Q200" i="26"/>
  <c r="Q200" i="25"/>
  <c r="Q177" i="24"/>
  <c r="Q177" i="26"/>
  <c r="Q177" i="25"/>
  <c r="Q179" i="24"/>
  <c r="Q179" i="26"/>
  <c r="Q179" i="25"/>
  <c r="Q148" i="24"/>
  <c r="Q148" i="26"/>
  <c r="Q148" i="25"/>
  <c r="Q137" i="24"/>
  <c r="Q137" i="26"/>
  <c r="Q137" i="25"/>
  <c r="Q152" i="16" a="1"/>
  <c r="Q152" i="16" s="1"/>
  <c r="Q152" i="24" s="1"/>
  <c r="O12" i="24"/>
  <c r="Q291" i="16" a="1"/>
  <c r="Q291" i="16" s="1"/>
  <c r="Q291" i="26" s="1"/>
  <c r="O21" i="24"/>
  <c r="Q166" i="16" a="1"/>
  <c r="Q166" i="16" s="1"/>
  <c r="Q70" i="24" s="1"/>
  <c r="O66" i="24"/>
  <c r="Q132" i="16" a="1"/>
  <c r="Q132" i="16" s="1"/>
  <c r="O283" i="24"/>
  <c r="Q294" i="16" a="1"/>
  <c r="Q294" i="16" s="1"/>
  <c r="Q294" i="25" s="1"/>
  <c r="O171" i="24"/>
  <c r="Q11" i="16" a="1"/>
  <c r="Q11" i="16" s="1"/>
  <c r="O256" i="24"/>
  <c r="Q221" i="16" a="1"/>
  <c r="Q221" i="16" s="1"/>
  <c r="O229" i="24"/>
  <c r="Q264" i="16" a="1"/>
  <c r="Q264" i="16" s="1"/>
  <c r="O202" i="24"/>
  <c r="Q101" i="16" a="1"/>
  <c r="Q101" i="16" s="1"/>
  <c r="O195" i="24"/>
  <c r="Q228" i="16" a="1"/>
  <c r="Q228" i="16" s="1"/>
  <c r="O96" i="24"/>
  <c r="Q284" i="16" a="1"/>
  <c r="Q284" i="16" s="1"/>
  <c r="Q95" i="25" s="1"/>
  <c r="O91" i="24"/>
  <c r="Q186" i="16" a="1"/>
  <c r="Q186" i="16" s="1"/>
  <c r="Q90" i="24" s="1"/>
  <c r="O86" i="24"/>
  <c r="Q185" i="16" a="1"/>
  <c r="Q185" i="16" s="1"/>
  <c r="Q62" i="24" s="1"/>
  <c r="O58" i="24"/>
  <c r="Q247" i="16" a="1"/>
  <c r="Q247" i="16" s="1"/>
  <c r="Q247" i="25" s="1"/>
  <c r="O51" i="24"/>
  <c r="Q41" i="16" a="1"/>
  <c r="Q41" i="16" s="1"/>
  <c r="O52" i="24"/>
  <c r="Q40" i="16" a="1"/>
  <c r="Q40" i="16" s="1"/>
  <c r="Q49" i="24" s="1"/>
  <c r="O45" i="24"/>
  <c r="Q245" i="16" a="1"/>
  <c r="Q245" i="16" s="1"/>
  <c r="Q245" i="24" s="1"/>
  <c r="O10" i="24"/>
  <c r="Q4" i="16" a="1"/>
  <c r="Q4" i="16" s="1"/>
  <c r="O11" i="24"/>
  <c r="Q15" i="16" a="1"/>
  <c r="Q15" i="16" s="1"/>
  <c r="Q15" i="24" s="1"/>
  <c r="O20" i="24"/>
  <c r="Q255" i="16" a="1"/>
  <c r="Q255" i="16" s="1"/>
  <c r="Q277" i="24" s="1"/>
  <c r="O278" i="24"/>
  <c r="Q10" i="16" a="1"/>
  <c r="Q10" i="16" s="1"/>
  <c r="O228" i="24"/>
  <c r="Q199" i="16" a="1"/>
  <c r="Q199" i="16" s="1"/>
  <c r="Q199" i="24" s="1"/>
  <c r="O201" i="24"/>
  <c r="Q170" i="16" a="1"/>
  <c r="Q170" i="16" s="1"/>
  <c r="Q188" i="26" s="1"/>
  <c r="O193" i="24"/>
  <c r="Q99" i="16" a="1"/>
  <c r="Q99" i="16" s="1"/>
  <c r="Q142" i="24" s="1"/>
  <c r="O131" i="24"/>
  <c r="Q167" i="16" a="1"/>
  <c r="Q167" i="16" s="1"/>
  <c r="Q104" i="24" s="1"/>
  <c r="O100" i="24"/>
  <c r="Q127" i="16" a="1"/>
  <c r="Q127" i="16" s="1"/>
  <c r="Q127" i="26" s="1"/>
  <c r="O87" i="24"/>
  <c r="Q217" i="16" a="1"/>
  <c r="Q217" i="16" s="1"/>
  <c r="Q217" i="26" s="1"/>
  <c r="O50" i="24"/>
  <c r="Q282" i="16" a="1"/>
  <c r="Q282" i="16" s="1"/>
  <c r="O41" i="24"/>
  <c r="Q153" i="16" a="1"/>
  <c r="Q153" i="16" s="1"/>
  <c r="Q153" i="25" s="1"/>
  <c r="O48" i="24"/>
  <c r="Q5" i="16" a="1"/>
  <c r="Q5" i="16" s="1"/>
  <c r="O44" i="24"/>
  <c r="Q38" i="16" a="1"/>
  <c r="Q38" i="16" s="1"/>
  <c r="Q38" i="24" s="1"/>
  <c r="O5" i="24"/>
  <c r="Q106" i="16" a="1"/>
  <c r="Q106" i="16" s="1"/>
  <c r="Q64" i="24" s="1"/>
  <c r="O60" i="24"/>
  <c r="Q47" i="16" a="1"/>
  <c r="Q47" i="16" s="1"/>
  <c r="O281" i="24"/>
  <c r="Q213" i="16" a="1"/>
  <c r="Q213" i="16" s="1"/>
  <c r="Q213" i="24" s="1"/>
  <c r="O251" i="24"/>
  <c r="Q252" i="16" a="1"/>
  <c r="Q252" i="16" s="1"/>
  <c r="Q192" i="24" s="1"/>
  <c r="O197" i="24"/>
  <c r="Q100" i="16" a="1"/>
  <c r="Q100" i="16" s="1"/>
  <c r="Q176" i="25" s="1"/>
  <c r="O161" i="24"/>
  <c r="Q229" i="16" a="1"/>
  <c r="Q229" i="16" s="1"/>
  <c r="Q146" i="24" s="1"/>
  <c r="O135" i="24"/>
  <c r="Q285" i="16" a="1"/>
  <c r="Q285" i="16" s="1"/>
  <c r="Q141" i="24" s="1"/>
  <c r="O130" i="24"/>
  <c r="Q250" i="16" a="1"/>
  <c r="Q250" i="16" s="1"/>
  <c r="Q136" i="26" s="1"/>
  <c r="O125" i="24"/>
  <c r="Q305" i="16" a="1"/>
  <c r="Q305" i="16" s="1"/>
  <c r="Q305" i="26" s="1"/>
  <c r="O173" i="24"/>
  <c r="Q107" i="16" a="1"/>
  <c r="Q107" i="16" s="1"/>
  <c r="Q103" i="24" s="1"/>
  <c r="O99" i="24"/>
  <c r="Q42" i="16" a="1"/>
  <c r="Q42" i="16" s="1"/>
  <c r="Q93" i="25" s="1"/>
  <c r="O89" i="24"/>
  <c r="Q6" i="16" a="1"/>
  <c r="Q6" i="16" s="1"/>
  <c r="Q6" i="24" s="1"/>
  <c r="O56" i="24"/>
  <c r="Q154" i="16" a="1"/>
  <c r="Q154" i="16" s="1"/>
  <c r="Q154" i="24" s="1"/>
  <c r="O54" i="24"/>
  <c r="Q125" i="16" a="1"/>
  <c r="Q125" i="16" s="1"/>
  <c r="O47" i="24"/>
  <c r="Q183" i="16" a="1"/>
  <c r="Q183" i="16" s="1"/>
  <c r="Q183" i="26" s="1"/>
  <c r="O8" i="24"/>
  <c r="Q124" i="16" a="1"/>
  <c r="Q124" i="16" s="1"/>
  <c r="O4" i="24"/>
  <c r="Q160" i="16" a="1"/>
  <c r="Q160" i="16" s="1"/>
  <c r="Q160" i="25" s="1"/>
  <c r="O227" i="24"/>
  <c r="Q227" i="16" a="1"/>
  <c r="Q227" i="16" s="1"/>
  <c r="Q71" i="24" s="1"/>
  <c r="O67" i="24"/>
  <c r="Q51" i="16" a="1"/>
  <c r="Q51" i="16" s="1"/>
  <c r="Q63" i="26" s="1"/>
  <c r="O59" i="24"/>
  <c r="Q162" i="16" a="1"/>
  <c r="Q162" i="16" s="1"/>
  <c r="Q162" i="24" s="1"/>
  <c r="O284" i="24"/>
  <c r="Q12" i="16" a="1"/>
  <c r="Q12" i="16" s="1"/>
  <c r="Q279" i="25" s="1"/>
  <c r="O280" i="24"/>
  <c r="Q46" i="16" a="1"/>
  <c r="Q46" i="16" s="1"/>
  <c r="Q260" i="24" s="1"/>
  <c r="O261" i="24"/>
  <c r="Q161" i="16" a="1"/>
  <c r="Q161" i="16" s="1"/>
  <c r="O257" i="24"/>
  <c r="Q109" i="16" a="1"/>
  <c r="Q109" i="16" s="1"/>
  <c r="Q109" i="24" s="1"/>
  <c r="O239" i="24"/>
  <c r="Q55" i="16" a="1"/>
  <c r="Q55" i="16" s="1"/>
  <c r="Q203" i="25" s="1"/>
  <c r="O208" i="24"/>
  <c r="Q220" i="16" a="1"/>
  <c r="Q220" i="16" s="1"/>
  <c r="Q191" i="25" s="1"/>
  <c r="O196" i="24"/>
  <c r="Q108" i="16" a="1"/>
  <c r="Q108" i="16" s="1"/>
  <c r="Q144" i="24" s="1"/>
  <c r="O134" i="24"/>
  <c r="Q187" i="16" a="1"/>
  <c r="Q187" i="16" s="1"/>
  <c r="Q187" i="26" s="1"/>
  <c r="O129" i="24"/>
  <c r="Q293" i="16" a="1"/>
  <c r="Q293" i="16" s="1"/>
  <c r="Q293" i="25" s="1"/>
  <c r="O97" i="24"/>
  <c r="Q52" i="16" a="1"/>
  <c r="Q52" i="16" s="1"/>
  <c r="Q102" i="26" s="1"/>
  <c r="O98" i="24"/>
  <c r="Q283" i="16" a="1"/>
  <c r="Q283" i="16" s="1"/>
  <c r="O55" i="24"/>
  <c r="Q97" i="16" a="1"/>
  <c r="Q97" i="16" s="1"/>
  <c r="O53" i="24"/>
  <c r="Q216" i="16" a="1"/>
  <c r="Q216" i="16" s="1"/>
  <c r="Q216" i="24" s="1"/>
  <c r="O42" i="24"/>
  <c r="Q53" i="16" a="1"/>
  <c r="Q53" i="16" s="1"/>
  <c r="Q133" i="25" s="1"/>
  <c r="P170" i="24"/>
  <c r="Q230" i="16" a="1"/>
  <c r="Q230" i="16" s="1"/>
  <c r="Q111" i="16" a="1"/>
  <c r="Q111" i="16" s="1"/>
  <c r="Q266" i="24" s="1"/>
  <c r="Q21" i="16" a="1"/>
  <c r="Q21" i="16" s="1"/>
  <c r="Q235" i="24" s="1"/>
  <c r="Q57" i="16" a="1"/>
  <c r="Q57" i="16" s="1"/>
  <c r="Q8" i="16" a="1"/>
  <c r="Q8" i="16" s="1"/>
  <c r="D7" i="21"/>
  <c r="E7" i="21"/>
  <c r="Q160" i="24" l="1"/>
  <c r="Q183" i="25"/>
  <c r="Q264" i="24"/>
  <c r="Q57" i="24"/>
  <c r="Q230" i="26"/>
  <c r="Q108" i="26"/>
  <c r="Q127" i="24"/>
  <c r="Q160" i="26"/>
  <c r="Q108" i="24"/>
  <c r="Q154" i="26"/>
  <c r="Q183" i="24"/>
  <c r="Q247" i="26"/>
  <c r="Q247" i="24"/>
  <c r="Q154" i="25"/>
  <c r="Q127" i="25"/>
  <c r="Q220" i="24"/>
  <c r="Q305" i="24"/>
  <c r="Q291" i="24"/>
  <c r="Q217" i="24"/>
  <c r="Q38" i="25"/>
  <c r="Q285" i="24"/>
  <c r="Q111" i="25"/>
  <c r="Q106" i="24"/>
  <c r="Q167" i="26"/>
  <c r="Q213" i="26"/>
  <c r="Q294" i="26"/>
  <c r="Q40" i="24"/>
  <c r="Q153" i="26"/>
  <c r="Q186" i="26"/>
  <c r="Q245" i="25"/>
  <c r="Q15" i="25"/>
  <c r="Q107" i="24"/>
  <c r="Q187" i="25"/>
  <c r="Q6" i="25"/>
  <c r="Q252" i="25"/>
  <c r="Q38" i="26"/>
  <c r="Q109" i="25"/>
  <c r="Q111" i="26"/>
  <c r="Q152" i="25"/>
  <c r="Q167" i="24"/>
  <c r="Q185" i="25"/>
  <c r="Q221" i="25"/>
  <c r="Q294" i="24"/>
  <c r="Q153" i="24"/>
  <c r="Q186" i="24"/>
  <c r="Q199" i="25"/>
  <c r="Q245" i="26"/>
  <c r="Q162" i="25"/>
  <c r="Q15" i="26"/>
  <c r="Q46" i="25"/>
  <c r="Q101" i="26"/>
  <c r="Q250" i="25"/>
  <c r="Q255" i="26"/>
  <c r="Q282" i="24"/>
  <c r="Q187" i="24"/>
  <c r="Q220" i="25"/>
  <c r="Q305" i="25"/>
  <c r="Q291" i="25"/>
  <c r="Q216" i="25"/>
  <c r="Q6" i="26"/>
  <c r="Q217" i="25"/>
  <c r="Q252" i="26"/>
  <c r="Q285" i="25"/>
  <c r="Q109" i="26"/>
  <c r="Q111" i="24"/>
  <c r="Q293" i="26"/>
  <c r="Q106" i="25"/>
  <c r="Q152" i="26"/>
  <c r="Q185" i="26"/>
  <c r="Q221" i="26"/>
  <c r="Q40" i="25"/>
  <c r="Q199" i="26"/>
  <c r="Q162" i="26"/>
  <c r="Q107" i="25"/>
  <c r="Q220" i="26"/>
  <c r="Q108" i="25"/>
  <c r="Q216" i="26"/>
  <c r="Q252" i="24"/>
  <c r="Q285" i="26"/>
  <c r="Q293" i="24"/>
  <c r="Q106" i="26"/>
  <c r="Q167" i="25"/>
  <c r="Q185" i="24"/>
  <c r="Q213" i="25"/>
  <c r="Q221" i="24"/>
  <c r="Q40" i="26"/>
  <c r="Q186" i="25"/>
  <c r="Q107" i="26"/>
  <c r="Q194" i="25"/>
  <c r="Q198" i="25"/>
  <c r="Q209" i="24"/>
  <c r="Q230" i="24"/>
  <c r="Q267" i="24"/>
  <c r="Q194" i="26"/>
  <c r="Q235" i="25"/>
  <c r="Q198" i="26"/>
  <c r="Q194" i="24"/>
  <c r="Q235" i="26"/>
  <c r="Q198" i="24"/>
  <c r="Q209" i="25"/>
  <c r="Q230" i="25"/>
  <c r="Q267" i="25"/>
  <c r="Q209" i="26"/>
  <c r="Q267" i="26"/>
  <c r="Q282" i="25"/>
  <c r="Q250" i="26"/>
  <c r="Q279" i="26"/>
  <c r="Q277" i="25"/>
  <c r="Q140" i="26"/>
  <c r="Q255" i="24"/>
  <c r="Q175" i="24"/>
  <c r="Q266" i="25"/>
  <c r="Q144" i="25"/>
  <c r="Q264" i="25"/>
  <c r="Q132" i="24"/>
  <c r="Q250" i="24"/>
  <c r="Q260" i="25"/>
  <c r="Q266" i="26"/>
  <c r="Q282" i="26"/>
  <c r="Q139" i="25"/>
  <c r="Q144" i="26"/>
  <c r="Q279" i="24"/>
  <c r="Q264" i="26"/>
  <c r="Q277" i="26"/>
  <c r="Q190" i="24"/>
  <c r="Q255" i="25"/>
  <c r="Q260" i="26"/>
  <c r="Q132" i="25"/>
  <c r="Q175" i="25"/>
  <c r="Q139" i="26"/>
  <c r="Q145" i="24"/>
  <c r="Q132" i="26"/>
  <c r="Q175" i="26"/>
  <c r="Q139" i="24"/>
  <c r="Q176" i="26"/>
  <c r="Q176" i="24"/>
  <c r="Q142" i="25"/>
  <c r="Q90" i="25"/>
  <c r="Q142" i="26"/>
  <c r="Q203" i="26"/>
  <c r="Q146" i="25"/>
  <c r="Q70" i="25"/>
  <c r="Q133" i="26"/>
  <c r="Q188" i="24"/>
  <c r="Q71" i="25"/>
  <c r="Q95" i="26"/>
  <c r="Q102" i="24"/>
  <c r="Q191" i="26"/>
  <c r="Q63" i="24"/>
  <c r="Q46" i="26"/>
  <c r="Q136" i="24"/>
  <c r="Q145" i="25"/>
  <c r="Q64" i="25"/>
  <c r="Q140" i="24"/>
  <c r="Q93" i="26"/>
  <c r="Q101" i="24"/>
  <c r="Q146" i="26"/>
  <c r="Q103" i="25"/>
  <c r="Q104" i="25"/>
  <c r="Q70" i="26"/>
  <c r="Q133" i="24"/>
  <c r="Q203" i="24"/>
  <c r="Q62" i="25"/>
  <c r="Q57" i="25"/>
  <c r="Q71" i="26"/>
  <c r="Q90" i="26"/>
  <c r="Q95" i="24"/>
  <c r="Q192" i="25"/>
  <c r="Q191" i="24"/>
  <c r="Q46" i="24"/>
  <c r="Q141" i="25"/>
  <c r="Q145" i="26"/>
  <c r="Q190" i="25"/>
  <c r="Q64" i="26"/>
  <c r="Q49" i="25"/>
  <c r="Q93" i="24"/>
  <c r="Q104" i="26"/>
  <c r="Q188" i="25"/>
  <c r="Q62" i="26"/>
  <c r="Q57" i="26"/>
  <c r="Q102" i="25"/>
  <c r="Q192" i="26"/>
  <c r="Q63" i="25"/>
  <c r="Q136" i="25"/>
  <c r="Q141" i="26"/>
  <c r="Q190" i="26"/>
  <c r="Q140" i="25"/>
  <c r="Q49" i="26"/>
  <c r="Q101" i="25"/>
  <c r="Q103" i="26"/>
  <c r="Q207" i="24"/>
  <c r="Q207" i="26"/>
  <c r="Q207" i="25"/>
  <c r="Q134" i="24"/>
  <c r="Q134" i="26"/>
  <c r="Q134" i="25"/>
  <c r="Q59" i="24"/>
  <c r="Q59" i="26"/>
  <c r="Q59" i="25"/>
  <c r="Q54" i="24"/>
  <c r="Q54" i="26"/>
  <c r="Q54" i="25"/>
  <c r="Q161" i="24"/>
  <c r="Q161" i="26"/>
  <c r="Q161" i="25"/>
  <c r="Q87" i="24"/>
  <c r="Q87" i="26"/>
  <c r="Q87" i="25"/>
  <c r="Q11" i="24"/>
  <c r="Q11" i="26"/>
  <c r="Q11" i="25"/>
  <c r="Q21" i="24"/>
  <c r="Q21" i="26"/>
  <c r="Q21" i="25"/>
  <c r="Q42" i="24"/>
  <c r="Q42" i="26"/>
  <c r="Q42" i="25"/>
  <c r="Q208" i="24"/>
  <c r="Q208" i="26"/>
  <c r="Q208" i="25"/>
  <c r="Q227" i="24"/>
  <c r="Q227" i="26"/>
  <c r="Q227" i="25"/>
  <c r="Q89" i="24"/>
  <c r="Q89" i="26"/>
  <c r="Q89" i="25"/>
  <c r="Q251" i="24"/>
  <c r="Q251" i="26"/>
  <c r="Q251" i="25"/>
  <c r="Q41" i="24"/>
  <c r="Q41" i="26"/>
  <c r="Q41" i="25"/>
  <c r="Q201" i="24"/>
  <c r="Q201" i="26"/>
  <c r="Q201" i="25"/>
  <c r="Q45" i="24"/>
  <c r="Q45" i="26"/>
  <c r="Q45" i="25"/>
  <c r="Q86" i="24"/>
  <c r="Q86" i="26"/>
  <c r="Q86" i="25"/>
  <c r="Q202" i="24"/>
  <c r="Q202" i="26"/>
  <c r="Q202" i="25"/>
  <c r="Q234" i="24"/>
  <c r="Q234" i="26"/>
  <c r="Q234" i="25"/>
  <c r="Q53" i="24"/>
  <c r="Q53" i="26"/>
  <c r="Q53" i="25"/>
  <c r="Q129" i="24"/>
  <c r="Q129" i="26"/>
  <c r="Q129" i="25"/>
  <c r="Q196" i="24"/>
  <c r="Q196" i="26"/>
  <c r="Q196" i="25"/>
  <c r="Q239" i="24"/>
  <c r="Q239" i="26"/>
  <c r="Q239" i="25"/>
  <c r="Q284" i="24"/>
  <c r="Q284" i="26"/>
  <c r="Q284" i="25"/>
  <c r="Q67" i="24"/>
  <c r="Q67" i="26"/>
  <c r="Q67" i="25"/>
  <c r="Q4" i="24"/>
  <c r="Q4" i="26"/>
  <c r="Q4" i="25"/>
  <c r="Q47" i="24"/>
  <c r="Q47" i="26"/>
  <c r="Q47" i="25"/>
  <c r="Q56" i="24"/>
  <c r="Q56" i="26"/>
  <c r="Q56" i="25"/>
  <c r="Q99" i="24"/>
  <c r="Q99" i="26"/>
  <c r="Q99" i="25"/>
  <c r="Q125" i="24"/>
  <c r="Q125" i="26"/>
  <c r="Q125" i="25"/>
  <c r="Q135" i="24"/>
  <c r="Q135" i="26"/>
  <c r="Q135" i="25"/>
  <c r="Q197" i="24"/>
  <c r="Q197" i="26"/>
  <c r="Q197" i="25"/>
  <c r="Q281" i="24"/>
  <c r="Q281" i="26"/>
  <c r="Q281" i="25"/>
  <c r="Q5" i="24"/>
  <c r="Q5" i="26"/>
  <c r="Q5" i="25"/>
  <c r="Q48" i="24"/>
  <c r="Q48" i="26"/>
  <c r="Q48" i="25"/>
  <c r="Q50" i="24"/>
  <c r="Q50" i="26"/>
  <c r="Q50" i="25"/>
  <c r="Q100" i="24"/>
  <c r="Q100" i="26"/>
  <c r="Q100" i="25"/>
  <c r="Q193" i="24"/>
  <c r="Q193" i="26"/>
  <c r="Q193" i="25"/>
  <c r="Q228" i="24"/>
  <c r="Q228" i="26"/>
  <c r="Q228" i="25"/>
  <c r="Q20" i="24"/>
  <c r="Q20" i="26"/>
  <c r="Q20" i="25"/>
  <c r="Q10" i="24"/>
  <c r="Q10" i="26"/>
  <c r="Q10" i="25"/>
  <c r="Q52" i="24"/>
  <c r="Q52" i="26"/>
  <c r="Q52" i="25"/>
  <c r="Q58" i="24"/>
  <c r="Q58" i="26"/>
  <c r="Q58" i="25"/>
  <c r="Q91" i="24"/>
  <c r="Q91" i="26"/>
  <c r="Q91" i="25"/>
  <c r="Q195" i="24"/>
  <c r="Q195" i="26"/>
  <c r="Q195" i="25"/>
  <c r="Q229" i="24"/>
  <c r="Q229" i="26"/>
  <c r="Q229" i="25"/>
  <c r="Q171" i="24"/>
  <c r="Q171" i="26"/>
  <c r="Q171" i="25"/>
  <c r="Q66" i="24"/>
  <c r="Q66" i="26"/>
  <c r="Q66" i="25"/>
  <c r="Q12" i="24"/>
  <c r="Q12" i="26"/>
  <c r="Q12" i="25"/>
  <c r="Q124" i="24"/>
  <c r="Q124" i="26"/>
  <c r="Q124" i="25"/>
  <c r="Q97" i="24"/>
  <c r="Q97" i="26"/>
  <c r="Q97" i="25"/>
  <c r="Q257" i="24"/>
  <c r="Q257" i="26"/>
  <c r="Q257" i="25"/>
  <c r="Q8" i="24"/>
  <c r="Q8" i="26"/>
  <c r="Q8" i="25"/>
  <c r="Q130" i="24"/>
  <c r="Q130" i="26"/>
  <c r="Q130" i="25"/>
  <c r="Q60" i="24"/>
  <c r="Q60" i="26"/>
  <c r="Q60" i="25"/>
  <c r="Q131" i="24"/>
  <c r="Q131" i="26"/>
  <c r="Q131" i="25"/>
  <c r="Q278" i="24"/>
  <c r="Q278" i="26"/>
  <c r="Q278" i="25"/>
  <c r="Q51" i="24"/>
  <c r="Q51" i="26"/>
  <c r="Q51" i="25"/>
  <c r="Q96" i="24"/>
  <c r="Q96" i="26"/>
  <c r="Q96" i="25"/>
  <c r="Q283" i="24"/>
  <c r="Q283" i="26"/>
  <c r="Q283" i="25"/>
  <c r="Q265" i="24"/>
  <c r="Q265" i="26"/>
  <c r="Q265" i="25"/>
  <c r="Q170" i="24"/>
  <c r="Q170" i="26"/>
  <c r="Q170" i="25"/>
  <c r="Q98" i="24"/>
  <c r="Q98" i="26"/>
  <c r="Q98" i="25"/>
  <c r="Q261" i="24"/>
  <c r="Q261" i="26"/>
  <c r="Q261" i="25"/>
  <c r="Q166" i="24"/>
  <c r="Q166" i="26"/>
  <c r="Q166" i="25"/>
  <c r="Q55" i="24"/>
  <c r="Q55" i="26"/>
  <c r="Q55" i="25"/>
  <c r="Q280" i="24"/>
  <c r="Q280" i="26"/>
  <c r="Q280" i="25"/>
  <c r="Q173" i="24"/>
  <c r="Q173" i="26"/>
  <c r="Q173" i="25"/>
  <c r="Q44" i="24"/>
  <c r="Q44" i="26"/>
  <c r="Q44" i="25"/>
  <c r="Q256" i="24"/>
  <c r="Q256" i="26"/>
  <c r="Q256" i="25"/>
  <c r="F7" i="21"/>
  <c r="E16" i="21"/>
  <c r="E15" i="21"/>
  <c r="E14" i="21"/>
  <c r="E13" i="21"/>
  <c r="E12" i="21"/>
  <c r="E11" i="21"/>
  <c r="E10" i="21"/>
  <c r="E9" i="21"/>
  <c r="E8" i="21"/>
  <c r="E6" i="21"/>
  <c r="E5" i="21"/>
  <c r="E4" i="21"/>
  <c r="E3" i="21"/>
  <c r="E2" i="21"/>
  <c r="D16" i="21"/>
  <c r="D15" i="21"/>
  <c r="D14" i="21"/>
  <c r="D13" i="21"/>
  <c r="D12" i="21"/>
  <c r="D11" i="21"/>
  <c r="D10" i="21"/>
  <c r="D9" i="21"/>
  <c r="D8" i="21"/>
  <c r="D6" i="21"/>
  <c r="D5" i="21"/>
  <c r="D4" i="21"/>
  <c r="D3" i="21"/>
  <c r="D2" i="21"/>
  <c r="F12" i="21" l="1"/>
  <c r="F16" i="21"/>
  <c r="F8" i="21"/>
  <c r="F5" i="21"/>
  <c r="F10" i="21"/>
  <c r="F14" i="21"/>
  <c r="F2" i="21"/>
  <c r="F6" i="21"/>
  <c r="F11" i="21"/>
  <c r="F15" i="21"/>
  <c r="F4" i="21"/>
  <c r="F9" i="21"/>
  <c r="F13" i="21"/>
  <c r="F3" i="21"/>
  <c r="F17" i="2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<sst xmlns="http://schemas.openxmlformats.org/spreadsheetml/2006/main" count="2143" uniqueCount="666">
  <si>
    <t>Sıra</t>
  </si>
  <si>
    <t>Bölüm</t>
  </si>
  <si>
    <t>Sınıf</t>
  </si>
  <si>
    <t>Ders Kodu</t>
  </si>
  <si>
    <t>Dersin Adı</t>
  </si>
  <si>
    <t>Dersi Veren Öğretim Üyesi</t>
  </si>
  <si>
    <t>Mevcut</t>
  </si>
  <si>
    <t>BB</t>
  </si>
  <si>
    <t>06</t>
  </si>
  <si>
    <t>02</t>
  </si>
  <si>
    <t>Gökhan BAYRAM</t>
  </si>
  <si>
    <t>01</t>
  </si>
  <si>
    <t>Özgür ÜSTÜN</t>
  </si>
  <si>
    <t>Bilgisayar Lab.</t>
  </si>
  <si>
    <t>105</t>
  </si>
  <si>
    <t>Kariyer Planlama</t>
  </si>
  <si>
    <t>Prof.Dr H. TURHAN</t>
  </si>
  <si>
    <t>Tarım Ekonomisi</t>
  </si>
  <si>
    <t>İstatistik</t>
  </si>
  <si>
    <t>204</t>
  </si>
  <si>
    <t>Tarımsal Yapılar ve Sulama</t>
  </si>
  <si>
    <t>03</t>
  </si>
  <si>
    <t>Genetik</t>
  </si>
  <si>
    <t>201</t>
  </si>
  <si>
    <t>Bitki Fizyolojisi</t>
  </si>
  <si>
    <t>103</t>
  </si>
  <si>
    <t>Toprak Bilgisi</t>
  </si>
  <si>
    <t>101</t>
  </si>
  <si>
    <t>203</t>
  </si>
  <si>
    <t>202</t>
  </si>
  <si>
    <t>05</t>
  </si>
  <si>
    <t>102</t>
  </si>
  <si>
    <t>Mesleki İngilizce</t>
  </si>
  <si>
    <t>BK</t>
  </si>
  <si>
    <t>206</t>
  </si>
  <si>
    <t>106</t>
  </si>
  <si>
    <t>205</t>
  </si>
  <si>
    <t>104</t>
  </si>
  <si>
    <t>FİS</t>
  </si>
  <si>
    <t>04</t>
  </si>
  <si>
    <t>SKS</t>
  </si>
  <si>
    <t>Böceklerin Dünyası</t>
  </si>
  <si>
    <t>TB</t>
  </si>
  <si>
    <t>TBT</t>
  </si>
  <si>
    <t>Biyokimya</t>
  </si>
  <si>
    <t>Uğur SARI</t>
  </si>
  <si>
    <t>Tarımsal Biyoteknoloji</t>
  </si>
  <si>
    <t>TE</t>
  </si>
  <si>
    <t>TM</t>
  </si>
  <si>
    <t>Malzeme Bilgisi</t>
  </si>
  <si>
    <t>TM Çiz.Sln.</t>
  </si>
  <si>
    <t>TO</t>
  </si>
  <si>
    <t>Analitik Kimya</t>
  </si>
  <si>
    <t>TYS</t>
  </si>
  <si>
    <t>Jeoloji</t>
  </si>
  <si>
    <t>Hayvansal Üretim</t>
  </si>
  <si>
    <t>Bahçe Bitkileri</t>
  </si>
  <si>
    <t>Bitki Koruma</t>
  </si>
  <si>
    <t>Tarla Bitkileri</t>
  </si>
  <si>
    <t>ZO</t>
  </si>
  <si>
    <t>Sütun1</t>
  </si>
  <si>
    <t>2</t>
  </si>
  <si>
    <t>Amfi</t>
  </si>
  <si>
    <t>1</t>
  </si>
  <si>
    <t>SKS-4019</t>
  </si>
  <si>
    <t>FD</t>
  </si>
  <si>
    <t>Ünal ÜRKMEZ</t>
  </si>
  <si>
    <t>Ekonomi</t>
  </si>
  <si>
    <t>Hakan ERDEM</t>
  </si>
  <si>
    <t>Tolga SARIYER</t>
  </si>
  <si>
    <t>Mikrobiyoloji</t>
  </si>
  <si>
    <t>Mühendisliğe Giriş</t>
  </si>
  <si>
    <t>Ölçme Bilgisi</t>
  </si>
  <si>
    <t>Peyzaj Mimarlığı</t>
  </si>
  <si>
    <t>Tarım Hukuku</t>
  </si>
  <si>
    <t>Tarımsal Yayım ve Haberleşme</t>
  </si>
  <si>
    <t>Yem Bitkileri</t>
  </si>
  <si>
    <t>113</t>
  </si>
  <si>
    <t>Güner GÜNAY</t>
  </si>
  <si>
    <t>Ali Özpınar</t>
  </si>
  <si>
    <t>SINAV SAATİ</t>
  </si>
  <si>
    <t>No</t>
  </si>
  <si>
    <t>Blm</t>
  </si>
  <si>
    <t>GÖZETMEN TABLOSU</t>
  </si>
  <si>
    <t>T</t>
  </si>
  <si>
    <t>Esra ŞAHİN</t>
  </si>
  <si>
    <t>İpek YAŞAR</t>
  </si>
  <si>
    <t>Sema Ezgi YÜCEER</t>
  </si>
  <si>
    <t>Eylem DURMUŞ</t>
  </si>
  <si>
    <t>Umut MUCAN</t>
  </si>
  <si>
    <t>Total</t>
  </si>
  <si>
    <t>G1</t>
  </si>
  <si>
    <t>G2</t>
  </si>
  <si>
    <t>Gözetmen 1</t>
  </si>
  <si>
    <t>Gözetmen 2</t>
  </si>
  <si>
    <t>İrem POYRAZ</t>
  </si>
  <si>
    <t>Serkan ÖZDEMİR</t>
  </si>
  <si>
    <t>Çağrı KINIK</t>
  </si>
  <si>
    <t>C. Erdem BÜLBÜL</t>
  </si>
  <si>
    <t>Arş.Gör.</t>
  </si>
  <si>
    <t>Dr.</t>
  </si>
  <si>
    <t>Murat Tekiner</t>
  </si>
  <si>
    <t>TBB-4009</t>
  </si>
  <si>
    <t>Arazi Kullanım Planlaması</t>
  </si>
  <si>
    <t>Hasan Özcan</t>
  </si>
  <si>
    <t>TYS-4017</t>
  </si>
  <si>
    <t>Atık Su Yönetimi</t>
  </si>
  <si>
    <t>İsmail Taş</t>
  </si>
  <si>
    <t>BHB-4019</t>
  </si>
  <si>
    <t>Bahçe Ürünlerinin Muhafaza ve Pazara Hazırlık</t>
  </si>
  <si>
    <t>Neslihan Ekinci</t>
  </si>
  <si>
    <t>TRB-4001</t>
  </si>
  <si>
    <t>Bitki Islahında Biyoteknolojik Uygulamalar</t>
  </si>
  <si>
    <t>İskender Tiryaki</t>
  </si>
  <si>
    <t>BTK-4025</t>
  </si>
  <si>
    <t>Bitki Koruma Ürünlerinin Organizasyonu</t>
  </si>
  <si>
    <t>Burak Polat</t>
  </si>
  <si>
    <t>TBİ-4001</t>
  </si>
  <si>
    <t>Çayır Mera Yönetimi</t>
  </si>
  <si>
    <t>Fırat Alatürk</t>
  </si>
  <si>
    <t>ZOO-4015</t>
  </si>
  <si>
    <t>Çevre ve Sürdürülebilirliği</t>
  </si>
  <si>
    <t>Aynur Konyalı</t>
  </si>
  <si>
    <t>TAE-4005</t>
  </si>
  <si>
    <t>Mesleki Uygulama I</t>
  </si>
  <si>
    <t>Sibel Tan</t>
  </si>
  <si>
    <t>TMT-4123</t>
  </si>
  <si>
    <t>Tarımda Makina Kullanım Teknikleri</t>
  </si>
  <si>
    <t>Anıl Çay</t>
  </si>
  <si>
    <t>ZTN-1007</t>
  </si>
  <si>
    <t>Bilim, Üniversite ve Kariyer</t>
  </si>
  <si>
    <t>TRB-1109</t>
  </si>
  <si>
    <t>Botanik</t>
  </si>
  <si>
    <t>Okan Acar</t>
  </si>
  <si>
    <t>BTK-1003</t>
  </si>
  <si>
    <t>ZTB-1007</t>
  </si>
  <si>
    <t>Onur Hocaoğlu</t>
  </si>
  <si>
    <t>ZTM-1009</t>
  </si>
  <si>
    <t>Matematik</t>
  </si>
  <si>
    <t>Saniye Can</t>
  </si>
  <si>
    <t>ZTO-1007</t>
  </si>
  <si>
    <t>ZTY-1009</t>
  </si>
  <si>
    <t>ZBB-1009</t>
  </si>
  <si>
    <t>ZTE-1009</t>
  </si>
  <si>
    <t>TYS-2005</t>
  </si>
  <si>
    <t>Akışkanlar Mekaniği</t>
  </si>
  <si>
    <t>Muharrem Yetiş Yavuz</t>
  </si>
  <si>
    <t>TBB-2001</t>
  </si>
  <si>
    <t>TMT-2011</t>
  </si>
  <si>
    <t>Bilgisayar Destekli Tasarım I</t>
  </si>
  <si>
    <t>Habib Kocabıyık</t>
  </si>
  <si>
    <t>TRB-2013</t>
  </si>
  <si>
    <t>Cem Ömer Egesel</t>
  </si>
  <si>
    <t>TAE-2003</t>
  </si>
  <si>
    <t>Kırsal Sosyoloji</t>
  </si>
  <si>
    <t>Özge Can Niyaz Altınok</t>
  </si>
  <si>
    <t>TBİ-2005</t>
  </si>
  <si>
    <t>BTK-2007</t>
  </si>
  <si>
    <t>Selma Kayalak</t>
  </si>
  <si>
    <t>BHB-2015</t>
  </si>
  <si>
    <t>Ali Sungur</t>
  </si>
  <si>
    <t>ZOO-2009</t>
  </si>
  <si>
    <t>TMT-3003</t>
  </si>
  <si>
    <t>Yavuz Hakan Özdemir</t>
  </si>
  <si>
    <t>TBB-3005</t>
  </si>
  <si>
    <t>Araştırma ve Deneme Metotları</t>
  </si>
  <si>
    <t>Mevlüt Akçura</t>
  </si>
  <si>
    <t>ZOO-3005</t>
  </si>
  <si>
    <t>Araştırma ve Deneme Yöntemleri</t>
  </si>
  <si>
    <t>Soner Yiğit</t>
  </si>
  <si>
    <t>Bahçe Bit. Yetş. Çevresel Stres</t>
  </si>
  <si>
    <t>Arda Akçal</t>
  </si>
  <si>
    <t>BTK-3011</t>
  </si>
  <si>
    <t>Bitki Bakteriyolojisi</t>
  </si>
  <si>
    <t>Savaş Korkmaz</t>
  </si>
  <si>
    <t>TRB-3003</t>
  </si>
  <si>
    <t>Bitki Doku Kültürü</t>
  </si>
  <si>
    <t>Uğur Sarı</t>
  </si>
  <si>
    <t>TYS-3003</t>
  </si>
  <si>
    <t>Hidroloji</t>
  </si>
  <si>
    <t>TAE-3017</t>
  </si>
  <si>
    <t>Makroekonomi</t>
  </si>
  <si>
    <t>TBİ-3005</t>
  </si>
  <si>
    <t>TMT-4113</t>
  </si>
  <si>
    <t>Araş. Ve Sunum Teknikleri</t>
  </si>
  <si>
    <t>Mehmet Burak Büyükcan</t>
  </si>
  <si>
    <t>TBB-4017</t>
  </si>
  <si>
    <t>Bitki Besin Maddesi Semptomları</t>
  </si>
  <si>
    <t>Ali Sümer</t>
  </si>
  <si>
    <t>BTK-4027</t>
  </si>
  <si>
    <t>Bitki Korumada Pestisit Uygulamaları</t>
  </si>
  <si>
    <t>Levent Efil</t>
  </si>
  <si>
    <t>TBİ-4011</t>
  </si>
  <si>
    <t>Çim Tekniği</t>
  </si>
  <si>
    <t>Harun Baytekin</t>
  </si>
  <si>
    <t>TYS-4001</t>
  </si>
  <si>
    <t>Drenaj Sistemlerinin Tasarımı</t>
  </si>
  <si>
    <t>ZOO-4009</t>
  </si>
  <si>
    <t>Hayvan Hastalıkları</t>
  </si>
  <si>
    <t>Baver Coşkun</t>
  </si>
  <si>
    <t>BHB-4009</t>
  </si>
  <si>
    <t>Ilıman İklim Meyve Türleri I</t>
  </si>
  <si>
    <t>Engin Gür</t>
  </si>
  <si>
    <t>TRB-4015</t>
  </si>
  <si>
    <t>Moleküler Biyolojide Kullanılan Yöntemler</t>
  </si>
  <si>
    <t>Hanife Genç</t>
  </si>
  <si>
    <t>TAE-4013</t>
  </si>
  <si>
    <t>Tarıma Dayalı Sanayi</t>
  </si>
  <si>
    <t>Arif Semerci</t>
  </si>
  <si>
    <t>ZTM-1001</t>
  </si>
  <si>
    <t>Fizik</t>
  </si>
  <si>
    <t>Esin Soydugan</t>
  </si>
  <si>
    <t>TRB-1001</t>
  </si>
  <si>
    <t>TBİ-1001</t>
  </si>
  <si>
    <t>Oğuz Öztürk</t>
  </si>
  <si>
    <t>BTK-1111</t>
  </si>
  <si>
    <t>Oktay Yılmaz</t>
  </si>
  <si>
    <t>TBB-1001</t>
  </si>
  <si>
    <t>ZOO-1001</t>
  </si>
  <si>
    <t>ZTE-1007</t>
  </si>
  <si>
    <t>ZTY-1013</t>
  </si>
  <si>
    <t>Kürşat Demirer</t>
  </si>
  <si>
    <t>ZBB-1011</t>
  </si>
  <si>
    <t>Temel Bilgisayar Uygulamaları</t>
  </si>
  <si>
    <t>Fatih Cem Kuzucu</t>
  </si>
  <si>
    <t>TRB-2005</t>
  </si>
  <si>
    <t>Selin Sağbaş Suner</t>
  </si>
  <si>
    <t>TBB-2005</t>
  </si>
  <si>
    <t>Gıda Bilimi ve Güvenliği</t>
  </si>
  <si>
    <t>Murat Zorba</t>
  </si>
  <si>
    <t>ZOO-2003</t>
  </si>
  <si>
    <t>BTK-2009</t>
  </si>
  <si>
    <t>TBİ-2007</t>
  </si>
  <si>
    <t>TAE-2007</t>
  </si>
  <si>
    <t>TMT-2001</t>
  </si>
  <si>
    <t>Volkan Eskizeybek</t>
  </si>
  <si>
    <t>TYS-2019</t>
  </si>
  <si>
    <t>Statik</t>
  </si>
  <si>
    <t>Ünal Kızıl</t>
  </si>
  <si>
    <t>BHB-2011</t>
  </si>
  <si>
    <t>Tarımsal Mekanizasyon</t>
  </si>
  <si>
    <t>ZTY-1007</t>
  </si>
  <si>
    <t>BHB-3015</t>
  </si>
  <si>
    <t>Üzümsü Meyveler</t>
  </si>
  <si>
    <t>Harun Çoban</t>
  </si>
  <si>
    <t>BTK-4005</t>
  </si>
  <si>
    <t>Bitki Klinikleri I</t>
  </si>
  <si>
    <t>BHB-1101</t>
  </si>
  <si>
    <t>Faruk Soydugan</t>
  </si>
  <si>
    <t>TYS-1007</t>
  </si>
  <si>
    <t>Sibel Şen</t>
  </si>
  <si>
    <t>TAE-1101</t>
  </si>
  <si>
    <t>ZBY-1003</t>
  </si>
  <si>
    <t>Genel Kimya I</t>
  </si>
  <si>
    <t>Diğdem Erdener Çıralı</t>
  </si>
  <si>
    <t>ZBK-1007</t>
  </si>
  <si>
    <t>ZTM-1003</t>
  </si>
  <si>
    <t>Kimya I</t>
  </si>
  <si>
    <t>Melek Tercan Yavaşoğlu</t>
  </si>
  <si>
    <t>ZTN-1003</t>
  </si>
  <si>
    <t>ZTB-1009</t>
  </si>
  <si>
    <t>Selin Türkmen</t>
  </si>
  <si>
    <t>ZTO-1009</t>
  </si>
  <si>
    <t>Meteoroloji</t>
  </si>
  <si>
    <t>TBİ-2001</t>
  </si>
  <si>
    <t>Fatih Kahrıman</t>
  </si>
  <si>
    <t>BTK-2001</t>
  </si>
  <si>
    <t>BHB-2001</t>
  </si>
  <si>
    <t>TYS-2007</t>
  </si>
  <si>
    <t>Ali Karanfil</t>
  </si>
  <si>
    <t>TRB-2003</t>
  </si>
  <si>
    <t>ZOO-2005</t>
  </si>
  <si>
    <t>Hayvan ve Çevresi</t>
  </si>
  <si>
    <t>Cemil Tölü</t>
  </si>
  <si>
    <t>TMT-2007</t>
  </si>
  <si>
    <t>Mühendislik Termodinamiği</t>
  </si>
  <si>
    <t>TAE-2001</t>
  </si>
  <si>
    <t>TBB-2003</t>
  </si>
  <si>
    <t>ATA-1101</t>
  </si>
  <si>
    <t>Atatürk İlkeleri ve İnkılap Tarihi I</t>
  </si>
  <si>
    <t>Ümmügülsüm Taylı</t>
  </si>
  <si>
    <t>TMT-3101</t>
  </si>
  <si>
    <t>Araştırma Deneme Yöntemleri</t>
  </si>
  <si>
    <t>Kumru Urgancı</t>
  </si>
  <si>
    <t>TBİ-3007</t>
  </si>
  <si>
    <t>BHB-3007</t>
  </si>
  <si>
    <t>Bahçe Bitki Organik Tarım</t>
  </si>
  <si>
    <t>Seçkin Kaya</t>
  </si>
  <si>
    <t>TBB-3007</t>
  </si>
  <si>
    <t>Yakup Çıkılı</t>
  </si>
  <si>
    <t>BTK-3005</t>
  </si>
  <si>
    <t>Bitki Virolojisi</t>
  </si>
  <si>
    <t>TRB-3005</t>
  </si>
  <si>
    <t>Biyoteknolojiye Giriş</t>
  </si>
  <si>
    <t>Şemun Tayyar</t>
  </si>
  <si>
    <t>TAE-3009</t>
  </si>
  <si>
    <t>Doğal Kaynaklar ve Çevre Ekonomisi</t>
  </si>
  <si>
    <t>ZOO-3003</t>
  </si>
  <si>
    <t>Hayvan Anatomisi</t>
  </si>
  <si>
    <t>TYS-3001</t>
  </si>
  <si>
    <t>Kırsal Yerleşim Planlaması</t>
  </si>
  <si>
    <t>Melis İnalpulat</t>
  </si>
  <si>
    <t>BTK-4021</t>
  </si>
  <si>
    <t>Depolanmış Ürün Hastalıkları</t>
  </si>
  <si>
    <t>TRB-4003</t>
  </si>
  <si>
    <t>Genetik Mühendisliği</t>
  </si>
  <si>
    <t>TMT-4121</t>
  </si>
  <si>
    <t>Hayvansal Üretim Makinaları ve Teknolojileri</t>
  </si>
  <si>
    <t>Arda Aydın</t>
  </si>
  <si>
    <t>TBB-4011</t>
  </si>
  <si>
    <t>Jeomorfoloji</t>
  </si>
  <si>
    <t>Hüseyin Ekinci</t>
  </si>
  <si>
    <t>BHB-4005</t>
  </si>
  <si>
    <t>Kesme Çiçek Yetiştirme Teknikleri</t>
  </si>
  <si>
    <t>TYS-4013</t>
  </si>
  <si>
    <t>Mesleki Bilgisayar Programları I</t>
  </si>
  <si>
    <t>Umut Mucan</t>
  </si>
  <si>
    <t>TBİ-4009</t>
  </si>
  <si>
    <t>Sürdürülebilir Tarım</t>
  </si>
  <si>
    <t>TAE-4003</t>
  </si>
  <si>
    <t>Tarımsal Muhasebe</t>
  </si>
  <si>
    <t>Duygu Aktürk</t>
  </si>
  <si>
    <t>ZOO-4001</t>
  </si>
  <si>
    <t>Yem Toksikolojisi</t>
  </si>
  <si>
    <t>Kemal Çelik</t>
  </si>
  <si>
    <t>TDİ-1101</t>
  </si>
  <si>
    <t>Türk Dili I</t>
  </si>
  <si>
    <t>TBİ-2013</t>
  </si>
  <si>
    <t>Genel Sebzecilik</t>
  </si>
  <si>
    <t>TBB-2013</t>
  </si>
  <si>
    <t>TRB-2007</t>
  </si>
  <si>
    <t>Hayvan Anatomisi Fizyolojisi</t>
  </si>
  <si>
    <t>TYS-2009</t>
  </si>
  <si>
    <t>Feyzi Uğur</t>
  </si>
  <si>
    <t>ZOO-2013</t>
  </si>
  <si>
    <t>Okan Erken</t>
  </si>
  <si>
    <t>TMT-2013</t>
  </si>
  <si>
    <t>Statik ve Mukavemet</t>
  </si>
  <si>
    <t>BHB-2005</t>
  </si>
  <si>
    <t>Bengü Everest</t>
  </si>
  <si>
    <t>TAE-2005</t>
  </si>
  <si>
    <t>Tarım Makineleri</t>
  </si>
  <si>
    <t>İsmail Kavdır</t>
  </si>
  <si>
    <t>BTK-2015</t>
  </si>
  <si>
    <t>Yasemin Kavdır</t>
  </si>
  <si>
    <t>TBİ-3003</t>
  </si>
  <si>
    <t>Biyoteknoloji</t>
  </si>
  <si>
    <t>Onur Sinan Türkmen</t>
  </si>
  <si>
    <t>TRB-3009</t>
  </si>
  <si>
    <t>Enstrümental Analiz</t>
  </si>
  <si>
    <t>İsmet Kaya</t>
  </si>
  <si>
    <t>TMT-3105</t>
  </si>
  <si>
    <t>Ergonomi</t>
  </si>
  <si>
    <t>Sarp Korkut Sümer</t>
  </si>
  <si>
    <t>BHB-3009</t>
  </si>
  <si>
    <t>Fide ve Fidan Yetiştiriciliği</t>
  </si>
  <si>
    <t>Hakan Engin</t>
  </si>
  <si>
    <t>ZOO-3011</t>
  </si>
  <si>
    <t>Hayvan Barınakları</t>
  </si>
  <si>
    <t>BTK-3001</t>
  </si>
  <si>
    <t>Herboloji</t>
  </si>
  <si>
    <t>Ahmet Uludağ</t>
  </si>
  <si>
    <t>TAE-3005</t>
  </si>
  <si>
    <t>İstatistik II</t>
  </si>
  <si>
    <t>TBB-3009</t>
  </si>
  <si>
    <t>Kartoğrafya</t>
  </si>
  <si>
    <t>TYS-3005</t>
  </si>
  <si>
    <t>Sera Yapım Tekniği</t>
  </si>
  <si>
    <t>Sefa Aksu</t>
  </si>
  <si>
    <t>BTK-4013</t>
  </si>
  <si>
    <t>Depolanmış Ürün Zararlıları</t>
  </si>
  <si>
    <t>İsmail Kasap</t>
  </si>
  <si>
    <t>ZOO-4005</t>
  </si>
  <si>
    <t>Hayvan Islahına Giriş</t>
  </si>
  <si>
    <t>Hakan Erdem</t>
  </si>
  <si>
    <t>TMT-2009</t>
  </si>
  <si>
    <t>Diferansiyel Denklemler</t>
  </si>
  <si>
    <t>Mehmet Gümüş</t>
  </si>
  <si>
    <t>TYS-2013</t>
  </si>
  <si>
    <t>BHB-2003</t>
  </si>
  <si>
    <t>Murat Şeker</t>
  </si>
  <si>
    <t>TBİ-2003</t>
  </si>
  <si>
    <t>TRB-2001</t>
  </si>
  <si>
    <t>Tuğba Söküt Açar</t>
  </si>
  <si>
    <t>ZOO-2011</t>
  </si>
  <si>
    <t>BTK-2011</t>
  </si>
  <si>
    <t>TAE-2011</t>
  </si>
  <si>
    <t>BTK-3009</t>
  </si>
  <si>
    <t>Böcek Morfolojisi ve Fizyolojisi</t>
  </si>
  <si>
    <t>Uğur Gözel</t>
  </si>
  <si>
    <t>TBİ-3011</t>
  </si>
  <si>
    <t>Endüstri Bitkileri I</t>
  </si>
  <si>
    <t>Ramazan Çakmakçı</t>
  </si>
  <si>
    <t>BHB-3005</t>
  </si>
  <si>
    <t>Genel Bağcılık</t>
  </si>
  <si>
    <t>Alper Dardeniz</t>
  </si>
  <si>
    <t>ZOO-3001</t>
  </si>
  <si>
    <t>Hayvan Besleme Biyokimyası</t>
  </si>
  <si>
    <t>Hande Işıl Akbağ</t>
  </si>
  <si>
    <t>TMT-3107</t>
  </si>
  <si>
    <t>Makine Elemanları</t>
  </si>
  <si>
    <t>Mehmet Yazar</t>
  </si>
  <si>
    <t>TRB-3007</t>
  </si>
  <si>
    <t>TAE-3003</t>
  </si>
  <si>
    <t>Mikro Ekonomi</t>
  </si>
  <si>
    <t>TYS-3007</t>
  </si>
  <si>
    <t>Sistem Mühendisliği</t>
  </si>
  <si>
    <t>TBB-3011</t>
  </si>
  <si>
    <t>Toprak Kimyası</t>
  </si>
  <si>
    <t>BTK-4009</t>
  </si>
  <si>
    <t>Endüstri Bitkileri Hastalıkları</t>
  </si>
  <si>
    <t>ZOO-4019</t>
  </si>
  <si>
    <t>Hayvan ve Organik Üretim</t>
  </si>
  <si>
    <t>BHB-4013</t>
  </si>
  <si>
    <t>Kültür Sebzeleri I</t>
  </si>
  <si>
    <t>Canan Öztokat Kuzucu</t>
  </si>
  <si>
    <t>TBB-4007</t>
  </si>
  <si>
    <t>Cafer Türkmen</t>
  </si>
  <si>
    <t>TRB-4005</t>
  </si>
  <si>
    <t>TYS-4005</t>
  </si>
  <si>
    <t>TMT-4115</t>
  </si>
  <si>
    <t>Sulama Makinaları ve Teknolojileri</t>
  </si>
  <si>
    <t>TBİ-4013</t>
  </si>
  <si>
    <t>Tahıl Baklagil ve Yem Bitkileri Hastalıkları</t>
  </si>
  <si>
    <t>Figen Mert</t>
  </si>
  <si>
    <t>TAE-4009</t>
  </si>
  <si>
    <t>Tarımsal Proje Haz. Tek. II</t>
  </si>
  <si>
    <t>TAE-2009</t>
  </si>
  <si>
    <t>ZTE-1011</t>
  </si>
  <si>
    <t>TBİ-1007</t>
  </si>
  <si>
    <t>Tülay Tütenocaklı</t>
  </si>
  <si>
    <t>TBB-1009</t>
  </si>
  <si>
    <t>TYS-1015</t>
  </si>
  <si>
    <t>ZTN-1011</t>
  </si>
  <si>
    <t>TYS-1003</t>
  </si>
  <si>
    <t>ZBY-1007</t>
  </si>
  <si>
    <t>ZTM-1011</t>
  </si>
  <si>
    <t>BTK-2005</t>
  </si>
  <si>
    <t>BHB-2013</t>
  </si>
  <si>
    <t>TYS-2001</t>
  </si>
  <si>
    <t>Mühendislik Ölçmeleri</t>
  </si>
  <si>
    <t>Murat Yıldırım</t>
  </si>
  <si>
    <t>TRB-2011</t>
  </si>
  <si>
    <t>Organik Kimya</t>
  </si>
  <si>
    <t>Şirin Gülten</t>
  </si>
  <si>
    <t>TMT-2005</t>
  </si>
  <si>
    <t>ZOO-2007</t>
  </si>
  <si>
    <t>TBB-2011</t>
  </si>
  <si>
    <t>Ünal Ürkmez</t>
  </si>
  <si>
    <t>TBİ-2009</t>
  </si>
  <si>
    <t>BTK-3007</t>
  </si>
  <si>
    <t>Böcek Sistematiği</t>
  </si>
  <si>
    <t>ZOO-3013</t>
  </si>
  <si>
    <t>Hayvan Fizyolojisi</t>
  </si>
  <si>
    <t>TBİ-3009</t>
  </si>
  <si>
    <t>TRB-3001</t>
  </si>
  <si>
    <t>Moleküler Biyoloji</t>
  </si>
  <si>
    <t>TMT-3109</t>
  </si>
  <si>
    <t>Sensörler ve Kontrol Sistemleri</t>
  </si>
  <si>
    <t>BHB-3003</t>
  </si>
  <si>
    <t>Süs Bitkileri Yetiştiriciliği</t>
  </si>
  <si>
    <t>TAE-3011</t>
  </si>
  <si>
    <t>Tarımsal Kuruluşlar ve Organizasyon</t>
  </si>
  <si>
    <t>TBB-3001</t>
  </si>
  <si>
    <t>Toprak Fiziği</t>
  </si>
  <si>
    <t>TYS-3011</t>
  </si>
  <si>
    <t>Toprak ve Su Koruma Mühendisliği</t>
  </si>
  <si>
    <t>Biyoinformatik</t>
  </si>
  <si>
    <t>BHB-4003</t>
  </si>
  <si>
    <t>TMT-4103</t>
  </si>
  <si>
    <t>TYS-4009</t>
  </si>
  <si>
    <t>Su Kaynaklarının Planlanması</t>
  </si>
  <si>
    <t>Gökhan Çamoğlu</t>
  </si>
  <si>
    <t>TBB-4003</t>
  </si>
  <si>
    <t>Sürdürülebilir Toprak Verimliliği</t>
  </si>
  <si>
    <t>BTK-4017</t>
  </si>
  <si>
    <t>Süs Bitkileri Hastalıkları</t>
  </si>
  <si>
    <t>TBİ-4005</t>
  </si>
  <si>
    <t>Tohumluk Bilimi ve Teknolojisi</t>
  </si>
  <si>
    <t>Bahri İzci</t>
  </si>
  <si>
    <t>TAE-4011</t>
  </si>
  <si>
    <t>Uluslararası Pazarlama</t>
  </si>
  <si>
    <t>ZOO-4021</t>
  </si>
  <si>
    <t>Yem Katkıları</t>
  </si>
  <si>
    <t>ZBB-1003</t>
  </si>
  <si>
    <t>Elif Karacan Yeldir</t>
  </si>
  <si>
    <t>ZTO-1003</t>
  </si>
  <si>
    <t>ZBK-1009</t>
  </si>
  <si>
    <t>BHB-3001</t>
  </si>
  <si>
    <t>BTK-3003</t>
  </si>
  <si>
    <t>Böcek Ekolojisi</t>
  </si>
  <si>
    <t>TMT-3113</t>
  </si>
  <si>
    <t>Termik Motorlar</t>
  </si>
  <si>
    <t>ZOO-4003</t>
  </si>
  <si>
    <t>Kanatlı Hayvan Besleme</t>
  </si>
  <si>
    <t>BTK-4011</t>
  </si>
  <si>
    <t>Organik Tarımda Zararlılarla Mücadele</t>
  </si>
  <si>
    <t>BHB-4015</t>
  </si>
  <si>
    <t>Subtropik İklim Meyve Türleri</t>
  </si>
  <si>
    <t>TBB-4025</t>
  </si>
  <si>
    <t>Toprak Ekosistemi</t>
  </si>
  <si>
    <t>TYS-4007</t>
  </si>
  <si>
    <t>Toprak Su Yapılarının Tasarımı</t>
  </si>
  <si>
    <t>TAE-4001</t>
  </si>
  <si>
    <t>Üretim Ekonomisi</t>
  </si>
  <si>
    <t>TBİ-4015</t>
  </si>
  <si>
    <t>Yemeklik Tane Baklagiller</t>
  </si>
  <si>
    <t>Altıngül Özaslan Parlak</t>
  </si>
  <si>
    <t>BHB-1011</t>
  </si>
  <si>
    <t>TAE-1107</t>
  </si>
  <si>
    <t>ZOO-1007</t>
  </si>
  <si>
    <t>Hanife Akyalçın</t>
  </si>
  <si>
    <t>ZTM-1013</t>
  </si>
  <si>
    <t>ZTY-1003</t>
  </si>
  <si>
    <t>Gülşen Sağlıkoğlu</t>
  </si>
  <si>
    <t>TMT-4119</t>
  </si>
  <si>
    <t>Koruyucu Toprak İşleme ve Doğrudan Ekim</t>
  </si>
  <si>
    <t>Sakine Özpınar</t>
  </si>
  <si>
    <t>ZBY-1009</t>
  </si>
  <si>
    <t>Didem Karalarlıoğlu Camcı</t>
  </si>
  <si>
    <t>BTK-1001</t>
  </si>
  <si>
    <t>ZTB-1011</t>
  </si>
  <si>
    <t>İlker Karaönder</t>
  </si>
  <si>
    <t>ZTO-1011</t>
  </si>
  <si>
    <t>Temel Bilgisayar Programları</t>
  </si>
  <si>
    <t>BTK-2003</t>
  </si>
  <si>
    <t>TYS-2003</t>
  </si>
  <si>
    <t>Sulama Gübreleme İlişkileri</t>
  </si>
  <si>
    <t>TBİ-2011</t>
  </si>
  <si>
    <t>TBB-2009</t>
  </si>
  <si>
    <t>TMT-2003</t>
  </si>
  <si>
    <t>TRB-2009</t>
  </si>
  <si>
    <t>ZOO-2001</t>
  </si>
  <si>
    <t>BHB-2007</t>
  </si>
  <si>
    <t>TMT-4001</t>
  </si>
  <si>
    <t>Hassas Tarım Teknolojileri</t>
  </si>
  <si>
    <t>TBİ-3001</t>
  </si>
  <si>
    <t>Tahıllar</t>
  </si>
  <si>
    <t>TRB-3013</t>
  </si>
  <si>
    <t>Tarımda Kalite ve Standardizasyon</t>
  </si>
  <si>
    <t>TAE-3013</t>
  </si>
  <si>
    <t>Tarımsal Pazarlama</t>
  </si>
  <si>
    <t>BTK-3013</t>
  </si>
  <si>
    <t>Tarımsal Savaşım I</t>
  </si>
  <si>
    <t>TBB-3003</t>
  </si>
  <si>
    <t>Toprak Biyolojisi</t>
  </si>
  <si>
    <t>TMT-3111</t>
  </si>
  <si>
    <t>Toprak İşleme Makinaları</t>
  </si>
  <si>
    <t>BHB-3013</t>
  </si>
  <si>
    <t>Tropik İklim Meyve Türleri</t>
  </si>
  <si>
    <t>ZOO-3007</t>
  </si>
  <si>
    <t>Yemler Bilgisi ve Teknolojisi</t>
  </si>
  <si>
    <t>TYS-3009</t>
  </si>
  <si>
    <t>Zemin Mekaniği</t>
  </si>
  <si>
    <t>BTK-4003</t>
  </si>
  <si>
    <t>Meyve ve Bağ Zararlıları</t>
  </si>
  <si>
    <t>ZOO-4017</t>
  </si>
  <si>
    <t>Tavuk Yetiştirme</t>
  </si>
  <si>
    <t>Ali Karabayır</t>
  </si>
  <si>
    <t>TBB-4001</t>
  </si>
  <si>
    <t>Toprak Genesisi ve Sınıflandırma</t>
  </si>
  <si>
    <t>TYS-4011</t>
  </si>
  <si>
    <t>Uzaktan Algılama</t>
  </si>
  <si>
    <t>İSG-1001</t>
  </si>
  <si>
    <t>İş Sağlığı ve Güvenliği I</t>
  </si>
  <si>
    <t>Ulaş Çınar</t>
  </si>
  <si>
    <t>TYS-2015</t>
  </si>
  <si>
    <t>Tolga Sarıyer</t>
  </si>
  <si>
    <t>BTK-4007</t>
  </si>
  <si>
    <t>Tahıl ve Baklagil Hastalıkları</t>
  </si>
  <si>
    <t>ZBB-1007</t>
  </si>
  <si>
    <t>Mehmet Ali Gündoğdu</t>
  </si>
  <si>
    <t>ZBK-1003</t>
  </si>
  <si>
    <t>Osman Dayan</t>
  </si>
  <si>
    <t>ZTB-1003</t>
  </si>
  <si>
    <t>Serkan Karakaya</t>
  </si>
  <si>
    <t>TAE-1109</t>
  </si>
  <si>
    <t>ZBK-1011</t>
  </si>
  <si>
    <t>ZTM-1007</t>
  </si>
  <si>
    <t>ZTY-1005</t>
  </si>
  <si>
    <t>TYS-2011</t>
  </si>
  <si>
    <t>Gıyasettin Çiçek</t>
  </si>
  <si>
    <t>BTK-2013</t>
  </si>
  <si>
    <t>BHB-2009</t>
  </si>
  <si>
    <t>FSD-3015</t>
  </si>
  <si>
    <t>Bitki Hekimliği</t>
  </si>
  <si>
    <t>FSD-3051</t>
  </si>
  <si>
    <t>Bitki Korumada Yeni Gelişmeler</t>
  </si>
  <si>
    <t>FSD-3025</t>
  </si>
  <si>
    <t>Çevre Kirliliği</t>
  </si>
  <si>
    <t>FSD-3063</t>
  </si>
  <si>
    <t>Gübreler ve Gübreleme</t>
  </si>
  <si>
    <t>FSD-3023</t>
  </si>
  <si>
    <t>İyi Tarım Uygulamaları</t>
  </si>
  <si>
    <t>FSD-3031</t>
  </si>
  <si>
    <t>Laboratuvar Tekniği</t>
  </si>
  <si>
    <t>FSD-3021</t>
  </si>
  <si>
    <t>Organik Tarımın Temel İlkeleri</t>
  </si>
  <si>
    <t>Tarımsal İngilizce</t>
  </si>
  <si>
    <t>FSD-3035</t>
  </si>
  <si>
    <t>Tarımsal Savaş Mekanizasyonu</t>
  </si>
  <si>
    <t>FSD-3061</t>
  </si>
  <si>
    <t>Toprak ve İnsan</t>
  </si>
  <si>
    <t>FSD-3065</t>
  </si>
  <si>
    <t>Topraksız Tarım Teknikleri</t>
  </si>
  <si>
    <t>FSD-3059</t>
  </si>
  <si>
    <t>Zeytin ve Zeytinyağı Tadım ve Farkındalığı</t>
  </si>
  <si>
    <t>SKS-4057</t>
  </si>
  <si>
    <t>Anadolu'da Beslenme Tarihi</t>
  </si>
  <si>
    <t>Çilem Yavşan</t>
  </si>
  <si>
    <t>SKS-4011</t>
  </si>
  <si>
    <t>SKS-4047</t>
  </si>
  <si>
    <t>Finansal Okuryazarlık</t>
  </si>
  <si>
    <t>Senil Ketenciler</t>
  </si>
  <si>
    <t>SKS-4005</t>
  </si>
  <si>
    <t>Meyve ve Sebzelerin İnsan Besin Sağlığı Açısından Önemi</t>
  </si>
  <si>
    <t>Spor ve İletişim</t>
  </si>
  <si>
    <t>Hasan Mefsuf Spor Salonu</t>
  </si>
  <si>
    <t>SKS-4051</t>
  </si>
  <si>
    <t>Sportif Balıkçılık</t>
  </si>
  <si>
    <t>Ali İşmen</t>
  </si>
  <si>
    <t>SKS-4059</t>
  </si>
  <si>
    <t>Tarımın Tarihsel Süreçleri</t>
  </si>
  <si>
    <t>Öznur Şahin</t>
  </si>
  <si>
    <t>SKS-4055</t>
  </si>
  <si>
    <t>Temel ve İleri Fotoğrafçılık Teknikleri</t>
  </si>
  <si>
    <t>Zayde Ayvaz</t>
  </si>
  <si>
    <t>ZTM-1005</t>
  </si>
  <si>
    <t>Biyoloji (Mühendislik Biyolojisi)</t>
  </si>
  <si>
    <t>Mustafa Kemal Akbulut</t>
  </si>
  <si>
    <t>ZTE-1003</t>
  </si>
  <si>
    <t>Ali Bilici</t>
  </si>
  <si>
    <t>ZTN-1009</t>
  </si>
  <si>
    <t>Erdoğan Ünlü</t>
  </si>
  <si>
    <t>BHB-1009</t>
  </si>
  <si>
    <t>ZTY-1011</t>
  </si>
  <si>
    <t>ZBY-1011</t>
  </si>
  <si>
    <t>TBB-2015</t>
  </si>
  <si>
    <t>Hayvan Yetiştirme</t>
  </si>
  <si>
    <t>ZOO-4011</t>
  </si>
  <si>
    <t>TYS-2017</t>
  </si>
  <si>
    <t>SINIF - II  ZF-….</t>
  </si>
  <si>
    <t>N. Mücella Müftüoğlu</t>
  </si>
  <si>
    <t>SINIF - I -ZF-….</t>
  </si>
  <si>
    <t>TAE-3111</t>
  </si>
  <si>
    <t>BHB-4041</t>
  </si>
  <si>
    <t>BTK-1005</t>
  </si>
  <si>
    <t>TAE-1011</t>
  </si>
  <si>
    <t>Üzüm Kurutma Tekniği (Alttan Alanlar İçin)</t>
  </si>
  <si>
    <t>Temel Bilgi Teknolojisi  (Alttan Alanlar İçin)</t>
  </si>
  <si>
    <t>Ekonometri  (Alttan Alanlar İçin)</t>
  </si>
  <si>
    <r>
      <t xml:space="preserve">ZİRAAT FAKÜLTESİ </t>
    </r>
    <r>
      <rPr>
        <b/>
        <sz val="13"/>
        <color rgb="FFFF0000"/>
        <rFont val="Calibri"/>
        <family val="2"/>
        <charset val="162"/>
        <scheme val="minor"/>
      </rPr>
      <t>2024-2025</t>
    </r>
    <r>
      <rPr>
        <b/>
        <sz val="13"/>
        <color theme="1"/>
        <rFont val="Calibri"/>
        <family val="2"/>
        <charset val="162"/>
        <scheme val="minor"/>
      </rPr>
      <t xml:space="preserve"> EĞİTİM ÖĞRETİM </t>
    </r>
    <r>
      <rPr>
        <b/>
        <sz val="13"/>
        <color rgb="FFFF0000"/>
        <rFont val="Calibri"/>
        <family val="2"/>
        <charset val="162"/>
        <scheme val="minor"/>
      </rPr>
      <t>GÜZ</t>
    </r>
    <r>
      <rPr>
        <b/>
        <sz val="13"/>
        <color theme="1"/>
        <rFont val="Calibri"/>
        <family val="2"/>
        <charset val="162"/>
        <scheme val="minor"/>
      </rPr>
      <t xml:space="preserve"> YARIYILI </t>
    </r>
    <r>
      <rPr>
        <b/>
        <sz val="13"/>
        <color rgb="FFFF0000"/>
        <rFont val="Calibri"/>
        <family val="2"/>
        <charset val="162"/>
        <scheme val="minor"/>
      </rPr>
      <t>FİNAL</t>
    </r>
    <r>
      <rPr>
        <b/>
        <sz val="13"/>
        <color theme="1"/>
        <rFont val="Calibri"/>
        <family val="2"/>
        <charset val="162"/>
        <scheme val="minor"/>
      </rPr>
      <t xml:space="preserve"> PROGRAMI   </t>
    </r>
    <r>
      <rPr>
        <b/>
        <sz val="13"/>
        <color rgb="FFFF0000"/>
        <rFont val="Calibri"/>
        <family val="2"/>
        <charset val="162"/>
        <scheme val="minor"/>
      </rPr>
      <t>V1</t>
    </r>
  </si>
  <si>
    <t>TÜM SINAVLARIMI GÖSTER</t>
  </si>
  <si>
    <t>Yabancı Dil (ingilizce)</t>
  </si>
  <si>
    <t>Gökhan HINIZ</t>
  </si>
  <si>
    <t>GÖZETMEN</t>
  </si>
  <si>
    <t>H. Nihan ÇİFTÇİ</t>
  </si>
  <si>
    <t>Aynı saatteki Sınav Sayısı</t>
  </si>
  <si>
    <t>Hocası aynı, aynı ders sayısı</t>
  </si>
  <si>
    <t>Aynı ders sayısı</t>
  </si>
  <si>
    <t>SINAV TARİHİ</t>
  </si>
  <si>
    <t>Dersi Veren. Öğr. Üyesi Bölmü.</t>
  </si>
  <si>
    <t>x</t>
  </si>
  <si>
    <t>Çiğdem Güneş</t>
  </si>
  <si>
    <t>D1</t>
  </si>
  <si>
    <t>Değişiklik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</si>
</sst>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h:mm;@"/>
    <numFmt numFmtId="165" formatCode="[$-F800]dddd\,\ mmmm\ dd\,\ yyyy"/>
  </numFmts>
  <fonts count="45" x14ac:knownFonts="1">
    <font>
      <sz val="11"/>
      <color theme="1"/>
      <name val="Calibri"/>
      <family val="2"/>
      <charset val="162"/>
      <scheme val="minor"/>
    </font>
    <font>
      <b/>
      <sz val="11"/>
      <color theme="1"/>
      <name val="Calibri"/>
      <family val="2"/>
      <charset val="162"/>
      <scheme val="minor"/>
    </font>
    <font>
      <sz val="8"/>
      <name val="Calibri"/>
      <family val="2"/>
      <charset val="162"/>
      <scheme val="minor"/>
    </font>
    <font>
      <sz val="6"/>
      <color theme="1"/>
      <name val="Calibri"/>
      <family val="2"/>
      <charset val="162"/>
      <scheme val="minor"/>
    </font>
    <font>
      <b/>
      <sz val="12"/>
      <color theme="1"/>
      <name val="Calibri"/>
      <family val="2"/>
      <charset val="162"/>
      <scheme val="minor"/>
    </font>
    <font>
      <b/>
      <sz val="11"/>
      <color theme="0"/>
      <name val="Calibri"/>
      <family val="2"/>
      <charset val="162"/>
      <scheme val="minor"/>
    </font>
    <font>
      <sz val="8"/>
      <color theme="1"/>
      <name val="Calibri"/>
      <family val="2"/>
      <charset val="162"/>
      <scheme val="minor"/>
    </font>
    <font>
      <sz val="5"/>
      <color theme="1"/>
      <name val="Calibri"/>
      <family val="2"/>
      <charset val="162"/>
      <scheme val="minor"/>
    </font>
    <font>
      <sz val="11"/>
      <name val="Calibri"/>
      <family val="2"/>
      <charset val="162"/>
      <scheme val="minor"/>
    </font>
    <font>
      <b/>
      <sz val="11"/>
      <name val="Calibri"/>
      <family val="2"/>
      <charset val="162"/>
      <scheme val="minor"/>
    </font>
    <font>
      <b/>
      <sz val="13"/>
      <color theme="1"/>
      <name val="Calibri"/>
      <family val="2"/>
      <charset val="162"/>
      <scheme val="minor"/>
    </font>
    <font>
      <sz val="12"/>
      <color theme="1"/>
      <name val="Calibri"/>
      <family val="2"/>
      <charset val="162"/>
      <scheme val="minor"/>
    </font>
    <font>
      <b/>
      <i/>
      <sz val="16"/>
      <color theme="1"/>
      <name val="Calibri"/>
      <family val="2"/>
      <charset val="162"/>
      <scheme val="minor"/>
    </font>
    <font>
      <sz val="16"/>
      <color theme="1"/>
      <name val="Calibri"/>
      <family val="2"/>
      <charset val="162"/>
      <scheme val="minor"/>
    </font>
    <font>
      <b/>
      <sz val="16"/>
      <color rgb="FFC00000"/>
      <name val="Calibri"/>
      <family val="2"/>
      <charset val="162"/>
      <scheme val="minor"/>
    </font>
    <font>
      <b/>
      <sz val="16"/>
      <color theme="0"/>
      <name val="Calibri"/>
      <family val="2"/>
      <charset val="162"/>
      <scheme val="minor"/>
    </font>
    <font>
      <b/>
      <i/>
      <sz val="16"/>
      <color theme="0"/>
      <name val="Calibri"/>
      <family val="2"/>
      <charset val="162"/>
      <scheme val="minor"/>
    </font>
    <font>
      <b/>
      <sz val="20"/>
      <color theme="0"/>
      <name val="Calibri"/>
      <family val="2"/>
      <charset val="162"/>
      <scheme val="minor"/>
    </font>
    <font>
      <sz val="20"/>
      <color theme="1"/>
      <name val="Calibri"/>
      <family val="2"/>
      <charset val="162"/>
      <scheme val="minor"/>
    </font>
    <font>
      <b/>
      <sz val="20"/>
      <name val="Calibri"/>
      <family val="2"/>
      <charset val="162"/>
      <scheme val="minor"/>
    </font>
    <font>
      <b/>
      <sz val="16"/>
      <name val="Calibri"/>
      <family val="2"/>
      <charset val="162"/>
      <scheme val="minor"/>
    </font>
    <font>
      <sz val="16"/>
      <name val="Calibri"/>
      <family val="2"/>
      <charset val="162"/>
      <scheme val="minor"/>
    </font>
    <font>
      <b/>
      <sz val="13"/>
      <color rgb="FFFF0000"/>
      <name val="Calibri"/>
      <family val="2"/>
      <charset val="162"/>
      <scheme val="minor"/>
    </font>
    <font>
      <b/>
      <sz val="12"/>
      <name val="Arial"/>
      <family val="2"/>
      <charset val="162"/>
    </font>
    <font>
      <sz val="10"/>
      <name val="Calibri"/>
      <family val="2"/>
      <charset val="162"/>
      <scheme val="minor"/>
    </font>
    <font>
      <sz val="5"/>
      <name val="Calibri"/>
      <family val="2"/>
      <charset val="162"/>
      <scheme val="minor"/>
    </font>
    <font>
      <sz val="10"/>
      <color theme="1"/>
      <name val="Calibri"/>
      <family val="2"/>
      <charset val="162"/>
      <scheme val="minor"/>
    </font>
    <font>
      <b/>
      <sz val="9"/>
      <color theme="1"/>
      <name val="Calibri"/>
      <family val="2"/>
      <charset val="162"/>
      <scheme val="minor"/>
    </font>
    <font>
      <b/>
      <sz val="10"/>
      <color theme="1"/>
      <name val="Calibri"/>
      <family val="2"/>
      <charset val="162"/>
      <scheme val="minor"/>
    </font>
    <font>
      <sz val="9"/>
      <color theme="1"/>
      <name val="Calibri"/>
      <family val="2"/>
      <charset val="162"/>
      <scheme val="minor"/>
    </font>
    <font>
      <b/>
      <sz val="10"/>
      <color theme="2" tint="-0.249977111117893"/>
      <name val="Calibri"/>
      <family val="2"/>
      <charset val="162"/>
      <scheme val="minor"/>
    </font>
    <font>
      <b/>
      <sz val="10"/>
      <name val="Arial"/>
      <family val="2"/>
      <charset val="162"/>
    </font>
    <font>
      <b/>
      <sz val="10"/>
      <color theme="2" tint="-0.249977111117893"/>
      <name val="Arial"/>
      <family val="2"/>
      <charset val="162"/>
    </font>
    <font>
      <sz val="11"/>
      <color theme="0" tint="-4.9989318521683403E-2"/>
      <name val="Calibri"/>
      <family val="2"/>
      <charset val="162"/>
      <scheme val="minor"/>
    </font>
    <font>
      <sz val="9"/>
      <color theme="0" tint="-4.9989318521683403E-2"/>
      <name val="Calibri"/>
      <family val="2"/>
      <charset val="162"/>
      <scheme val="minor"/>
    </font>
    <font>
      <sz val="5"/>
      <color theme="0" tint="-4.9989318521683403E-2"/>
      <name val="Calibri"/>
      <family val="2"/>
      <charset val="162"/>
      <scheme val="minor"/>
    </font>
    <font>
      <sz val="6"/>
      <color theme="0" tint="-4.9989318521683403E-2"/>
      <name val="Calibri"/>
      <family val="2"/>
      <charset val="162"/>
      <scheme val="minor"/>
    </font>
    <font>
      <sz val="8"/>
      <color theme="0" tint="-4.9989318521683403E-2"/>
      <name val="Calibri"/>
      <family val="2"/>
      <charset val="162"/>
      <scheme val="minor"/>
    </font>
    <font>
      <sz val="10"/>
      <color theme="0" tint="-4.9989318521683403E-2"/>
      <name val="Calibri"/>
      <family val="2"/>
      <charset val="162"/>
      <scheme val="minor"/>
    </font>
    <font>
      <sz val="12"/>
      <color theme="0" tint="-4.9989318521683403E-2"/>
      <name val="Calibri"/>
      <family val="2"/>
      <charset val="162"/>
      <scheme val="minor"/>
    </font>
    <font>
      <b/>
      <sz val="11"/>
      <color theme="0" tint="-4.9989318521683403E-2"/>
      <name val="Calibri"/>
      <family val="2"/>
      <charset val="162"/>
      <scheme val="minor"/>
    </font>
    <font>
      <b/>
      <sz val="9"/>
      <color theme="0" tint="-4.9989318521683403E-2"/>
      <name val="Calibri"/>
      <family val="2"/>
      <charset val="162"/>
      <scheme val="minor"/>
    </font>
    <font>
      <b/>
      <sz val="6"/>
      <color theme="1"/>
      <name val="Calibri"/>
      <family val="2"/>
      <charset val="162"/>
      <scheme val="minor"/>
    </font>
    <font>
      <b/>
      <sz val="8"/>
      <color theme="1"/>
      <name val="Calibri"/>
      <family val="2"/>
      <charset val="162"/>
      <scheme val="minor"/>
    </font>
    <font>
      <b/>
      <sz val="10"/>
      <name val="Calibri"/>
      <family val="2"/>
      <charset val="162"/>
      <scheme val="minor"/>
    </font>
  </fonts>
  <fills count="12">
    <fill>
      <patternFill patternType="none"/>
    </fill>
    <fill>
      <patternFill patternType="gray125"/>
    </fill>
    <fill>
      <patternFill patternType="solid">
        <fgColor rgb="FF99FFCC"/>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rgb="FF92D050"/>
        <bgColor indexed="64"/>
      </patternFill>
    </fill>
    <fill>
      <patternFill patternType="solid">
        <fgColor rgb="FFFF0000"/>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4" tint="-0.499984740745262"/>
        <bgColor indexed="64"/>
      </patternFill>
    </fill>
    <fill>
      <patternFill patternType="solid">
        <fgColor theme="5" tint="0.79998168889431442"/>
        <bgColor theme="5"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theme="1" tint="4.9989318521683403E-2"/>
      </top>
      <bottom style="thin">
        <color indexed="64"/>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right style="thin">
        <color indexed="64"/>
      </right>
      <top/>
      <bottom style="thin">
        <color indexed="64"/>
      </bottom>
      <diagonal/>
    </border>
    <border>
      <left/>
      <right/>
      <top/>
      <bottom style="thin">
        <color theme="1" tint="4.9989318521683403E-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5"/>
      </left>
      <right style="thin">
        <color theme="5"/>
      </right>
      <top style="thin">
        <color theme="5"/>
      </top>
      <bottom style="thin">
        <color indexed="64"/>
      </bottom>
      <diagonal/>
    </border>
    <border>
      <left style="thin">
        <color theme="5"/>
      </left>
      <right style="thin">
        <color theme="5"/>
      </right>
      <top style="thin">
        <color indexed="64"/>
      </top>
      <bottom style="thin">
        <color indexed="64"/>
      </bottom>
      <diagonal/>
    </border>
    <border>
      <left style="thin">
        <color theme="5"/>
      </left>
      <right style="thin">
        <color theme="5"/>
      </right>
      <top style="thin">
        <color theme="5"/>
      </top>
      <bottom style="thin">
        <color theme="5"/>
      </bottom>
      <diagonal/>
    </border>
  </borders>
  <cellStyleXfs count="1">
    <xf numFmtId="0" fontId="0" fillId="0" borderId="0"/>
  </cellStyleXfs>
  <cellXfs count="231">
    <xf numFmtId="0" fontId="0" fillId="0" borderId="0" xfId="0"/>
    <xf numFmtId="0" fontId="0" fillId="0" borderId="0" xfId="0"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xf>
    <xf numFmtId="1" fontId="0" fillId="0" borderId="0" xfId="0" applyNumberFormat="1" applyAlignment="1">
      <alignment horizontal="center" vertical="center"/>
    </xf>
    <xf numFmtId="0" fontId="1" fillId="0" borderId="0" xfId="0" applyFont="1" applyAlignment="1">
      <alignment horizontal="center" vertical="center"/>
    </xf>
    <xf numFmtId="0" fontId="7" fillId="0" borderId="0" xfId="0" applyFont="1" applyAlignment="1">
      <alignment horizontal="center" vertical="center"/>
    </xf>
    <xf numFmtId="1" fontId="0" fillId="3" borderId="18" xfId="0" applyNumberFormat="1" applyFill="1" applyBorder="1" applyAlignment="1">
      <alignment horizontal="center" vertical="top" textRotation="90"/>
    </xf>
    <xf numFmtId="164" fontId="0" fillId="3" borderId="18" xfId="0" applyNumberFormat="1" applyFill="1" applyBorder="1" applyAlignment="1">
      <alignment horizontal="center" vertical="top" textRotation="90"/>
    </xf>
    <xf numFmtId="0" fontId="7" fillId="3" borderId="18" xfId="0" applyFont="1" applyFill="1" applyBorder="1" applyAlignment="1">
      <alignment horizontal="center" vertical="top"/>
    </xf>
    <xf numFmtId="0" fontId="1" fillId="0" borderId="0" xfId="0" applyFont="1"/>
    <xf numFmtId="49" fontId="0" fillId="3" borderId="18" xfId="0" applyNumberFormat="1" applyFill="1" applyBorder="1" applyAlignment="1">
      <alignment horizontal="center" vertical="center"/>
    </xf>
    <xf numFmtId="49" fontId="8" fillId="0" borderId="0" xfId="0" applyNumberFormat="1" applyFont="1" applyAlignment="1">
      <alignment horizontal="center" vertical="center"/>
    </xf>
    <xf numFmtId="0" fontId="13" fillId="0" borderId="0" xfId="0" applyFont="1"/>
    <xf numFmtId="0" fontId="13" fillId="0" borderId="0" xfId="0" applyFont="1" applyAlignment="1">
      <alignment horizontal="center" vertical="center"/>
    </xf>
    <xf numFmtId="0" fontId="12" fillId="0" borderId="21" xfId="0" applyFont="1" applyBorder="1" applyAlignment="1">
      <alignment horizontal="center" vertical="center"/>
    </xf>
    <xf numFmtId="0" fontId="14" fillId="0" borderId="22" xfId="0" applyFont="1" applyBorder="1" applyAlignment="1">
      <alignment horizontal="center" vertical="center"/>
    </xf>
    <xf numFmtId="0" fontId="4" fillId="0" borderId="0" xfId="0" applyFont="1" applyAlignment="1">
      <alignment vertical="center"/>
    </xf>
    <xf numFmtId="0" fontId="18" fillId="0" borderId="0" xfId="0" applyFont="1"/>
    <xf numFmtId="0" fontId="17" fillId="4" borderId="23" xfId="0" applyFont="1" applyFill="1" applyBorder="1" applyAlignment="1">
      <alignment horizontal="center"/>
    </xf>
    <xf numFmtId="0" fontId="15" fillId="4" borderId="24" xfId="0" applyFont="1" applyFill="1" applyBorder="1" applyAlignment="1">
      <alignment horizontal="center"/>
    </xf>
    <xf numFmtId="0" fontId="16" fillId="4" borderId="24" xfId="0" applyFont="1" applyFill="1" applyBorder="1" applyAlignment="1">
      <alignment horizontal="center"/>
    </xf>
    <xf numFmtId="0" fontId="15" fillId="4" borderId="24" xfId="0" applyFont="1" applyFill="1" applyBorder="1" applyAlignment="1">
      <alignment horizontal="center" vertical="center"/>
    </xf>
    <xf numFmtId="0" fontId="15" fillId="4" borderId="25" xfId="0" applyFont="1" applyFill="1" applyBorder="1" applyAlignment="1">
      <alignment horizontal="center" vertical="center"/>
    </xf>
    <xf numFmtId="0" fontId="6" fillId="0" borderId="0" xfId="0" applyFont="1" applyAlignment="1">
      <alignment horizontal="center" vertical="center" wrapText="1"/>
    </xf>
    <xf numFmtId="164" fontId="11" fillId="3" borderId="18" xfId="0" applyNumberFormat="1" applyFont="1" applyFill="1" applyBorder="1" applyAlignment="1">
      <alignment horizontal="center" vertical="top" textRotation="90"/>
    </xf>
    <xf numFmtId="49" fontId="1" fillId="3" borderId="18" xfId="0" applyNumberFormat="1" applyFont="1" applyFill="1" applyBorder="1" applyAlignment="1">
      <alignment horizontal="center" vertical="center"/>
    </xf>
    <xf numFmtId="0" fontId="5" fillId="4" borderId="24" xfId="0" applyFont="1" applyFill="1" applyBorder="1" applyAlignment="1">
      <alignment horizontal="center" vertical="center"/>
    </xf>
    <xf numFmtId="0" fontId="9" fillId="0" borderId="1" xfId="0" applyFont="1" applyBorder="1" applyAlignment="1">
      <alignment horizontal="center" vertical="center" wrapText="1"/>
    </xf>
    <xf numFmtId="0" fontId="19" fillId="2" borderId="1" xfId="0" applyFont="1" applyFill="1" applyBorder="1" applyAlignment="1">
      <alignment horizontal="center" vertical="center"/>
    </xf>
    <xf numFmtId="0" fontId="20" fillId="2" borderId="1" xfId="0" applyFont="1" applyFill="1" applyBorder="1" applyAlignment="1">
      <alignment horizontal="center" vertical="center" wrapText="1"/>
    </xf>
    <xf numFmtId="0" fontId="21" fillId="2" borderId="1" xfId="0" applyFont="1" applyFill="1" applyBorder="1" applyAlignment="1">
      <alignment vertical="center" wrapText="1"/>
    </xf>
    <xf numFmtId="0" fontId="20" fillId="2" borderId="1" xfId="0" applyFont="1" applyFill="1" applyBorder="1" applyAlignment="1">
      <alignment horizontal="center" vertical="center"/>
    </xf>
    <xf numFmtId="0" fontId="20" fillId="2" borderId="14" xfId="0" applyFont="1" applyFill="1" applyBorder="1" applyAlignment="1">
      <alignment horizontal="center" vertical="center"/>
    </xf>
    <xf numFmtId="0" fontId="9" fillId="2" borderId="1" xfId="0" applyFont="1" applyFill="1" applyBorder="1" applyAlignment="1">
      <alignment horizontal="center" vertical="center" wrapText="1"/>
    </xf>
    <xf numFmtId="0" fontId="11" fillId="0" borderId="0" xfId="0" applyFont="1" applyAlignment="1">
      <alignment horizontal="center" vertical="center"/>
    </xf>
    <xf numFmtId="0" fontId="0" fillId="3" borderId="18" xfId="0" applyFill="1" applyBorder="1" applyAlignment="1">
      <alignment horizontal="center" vertical="center"/>
    </xf>
    <xf numFmtId="1" fontId="6" fillId="3" borderId="18" xfId="0" applyNumberFormat="1" applyFont="1" applyFill="1" applyBorder="1" applyAlignment="1">
      <alignment horizontal="center" vertical="top" textRotation="90"/>
    </xf>
    <xf numFmtId="1" fontId="8" fillId="0" borderId="1" xfId="0" applyNumberFormat="1" applyFont="1" applyBorder="1" applyAlignment="1">
      <alignment horizontal="center" vertical="center"/>
    </xf>
    <xf numFmtId="1" fontId="8" fillId="0" borderId="15" xfId="0" applyNumberFormat="1" applyFont="1" applyBorder="1" applyAlignment="1">
      <alignment horizontal="center" vertical="center"/>
    </xf>
    <xf numFmtId="0" fontId="9" fillId="0" borderId="15" xfId="0" applyFont="1" applyBorder="1" applyAlignment="1">
      <alignment horizontal="center" vertical="center"/>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2" fillId="0" borderId="1" xfId="0" applyFont="1" applyBorder="1" applyAlignment="1">
      <alignment horizontal="center" vertical="center" wrapText="1"/>
    </xf>
    <xf numFmtId="164" fontId="7" fillId="3" borderId="18" xfId="0" applyNumberFormat="1" applyFont="1" applyFill="1" applyBorder="1" applyAlignment="1">
      <alignment horizontal="center" vertical="top" textRotation="90" wrapText="1"/>
    </xf>
    <xf numFmtId="49" fontId="0" fillId="3" borderId="18" xfId="0" applyNumberFormat="1" applyFill="1" applyBorder="1" applyAlignment="1">
      <alignment horizontal="center" vertical="center" wrapText="1"/>
    </xf>
    <xf numFmtId="49" fontId="26" fillId="3" borderId="18"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1" fontId="8" fillId="0" borderId="2" xfId="0" applyNumberFormat="1" applyFont="1" applyBorder="1" applyAlignment="1">
      <alignment horizontal="center" vertical="center"/>
    </xf>
    <xf numFmtId="0" fontId="9" fillId="6" borderId="1" xfId="0" applyFont="1" applyFill="1" applyBorder="1" applyAlignment="1">
      <alignment horizontal="center" vertical="center" wrapText="1"/>
    </xf>
    <xf numFmtId="0" fontId="0" fillId="0" borderId="0" xfId="0" applyAlignment="1">
      <alignment horizontal="left" vertical="center"/>
    </xf>
    <xf numFmtId="49" fontId="27" fillId="3" borderId="18" xfId="0" applyNumberFormat="1" applyFont="1" applyFill="1" applyBorder="1" applyAlignment="1">
      <alignment horizontal="center" vertical="center" wrapText="1"/>
    </xf>
    <xf numFmtId="0" fontId="1" fillId="6" borderId="0" xfId="0" applyFont="1" applyFill="1"/>
    <xf numFmtId="0" fontId="4" fillId="6" borderId="0" xfId="0" applyFont="1" applyFill="1" applyAlignment="1">
      <alignment horizontal="center" vertical="center"/>
    </xf>
    <xf numFmtId="0" fontId="9" fillId="6" borderId="15" xfId="0" applyFont="1" applyFill="1" applyBorder="1" applyAlignment="1">
      <alignment horizontal="center" vertical="center" wrapText="1"/>
    </xf>
    <xf numFmtId="0" fontId="19" fillId="7" borderId="9" xfId="0" applyFont="1" applyFill="1" applyBorder="1" applyAlignment="1">
      <alignment horizontal="center" vertical="center"/>
    </xf>
    <xf numFmtId="0" fontId="20" fillId="7" borderId="10" xfId="0" applyFont="1" applyFill="1" applyBorder="1" applyAlignment="1">
      <alignment horizontal="center" vertical="center" wrapText="1"/>
    </xf>
    <xf numFmtId="0" fontId="21" fillId="7" borderId="10" xfId="0" applyFont="1" applyFill="1" applyBorder="1" applyAlignment="1">
      <alignment vertical="center" wrapText="1"/>
    </xf>
    <xf numFmtId="0" fontId="20" fillId="7" borderId="10" xfId="0" applyFont="1" applyFill="1" applyBorder="1" applyAlignment="1">
      <alignment horizontal="center" vertical="center"/>
    </xf>
    <xf numFmtId="0" fontId="20" fillId="7" borderId="11" xfId="0" applyFont="1" applyFill="1" applyBorder="1" applyAlignment="1">
      <alignment horizontal="center" vertical="center"/>
    </xf>
    <xf numFmtId="0" fontId="9" fillId="7" borderId="10" xfId="0" applyFont="1" applyFill="1" applyBorder="1" applyAlignment="1">
      <alignment horizontal="center" vertical="center" wrapText="1"/>
    </xf>
    <xf numFmtId="0" fontId="19" fillId="7" borderId="1" xfId="0" applyFont="1" applyFill="1" applyBorder="1" applyAlignment="1">
      <alignment horizontal="center" vertical="center"/>
    </xf>
    <xf numFmtId="0" fontId="20" fillId="7" borderId="1" xfId="0" applyFont="1" applyFill="1" applyBorder="1" applyAlignment="1">
      <alignment horizontal="center" vertical="center" wrapText="1"/>
    </xf>
    <xf numFmtId="0" fontId="21" fillId="7" borderId="1" xfId="0" applyFont="1" applyFill="1" applyBorder="1" applyAlignment="1">
      <alignment vertical="center" wrapText="1"/>
    </xf>
    <xf numFmtId="0" fontId="20" fillId="7" borderId="1" xfId="0" applyFont="1" applyFill="1" applyBorder="1" applyAlignment="1">
      <alignment horizontal="center" vertical="center"/>
    </xf>
    <xf numFmtId="0" fontId="9" fillId="7" borderId="1" xfId="0" applyFont="1" applyFill="1" applyBorder="1" applyAlignment="1">
      <alignment horizontal="center" vertical="center" wrapText="1"/>
    </xf>
    <xf numFmtId="0" fontId="19" fillId="3" borderId="4" xfId="0" applyFont="1" applyFill="1" applyBorder="1" applyAlignment="1">
      <alignment horizontal="center" vertical="center"/>
    </xf>
    <xf numFmtId="0" fontId="20" fillId="3" borderId="5" xfId="0" applyFont="1" applyFill="1" applyBorder="1" applyAlignment="1">
      <alignment horizontal="center" vertical="center" wrapText="1"/>
    </xf>
    <xf numFmtId="0" fontId="21" fillId="3" borderId="5" xfId="0" applyFont="1" applyFill="1" applyBorder="1" applyAlignment="1">
      <alignment vertical="center" wrapText="1"/>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19" fillId="3" borderId="1" xfId="0" applyFont="1" applyFill="1" applyBorder="1" applyAlignment="1">
      <alignment horizontal="center" vertical="center"/>
    </xf>
    <xf numFmtId="0" fontId="20" fillId="3" borderId="1" xfId="0" applyFont="1" applyFill="1" applyBorder="1" applyAlignment="1">
      <alignment horizontal="center" vertical="center" wrapText="1"/>
    </xf>
    <xf numFmtId="0" fontId="21" fillId="3" borderId="1" xfId="0" applyFont="1" applyFill="1" applyBorder="1" applyAlignment="1">
      <alignment vertical="center" wrapText="1"/>
    </xf>
    <xf numFmtId="0" fontId="20"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19" fillId="6" borderId="7" xfId="0" applyFont="1" applyFill="1" applyBorder="1" applyAlignment="1">
      <alignment horizontal="center" vertical="center"/>
    </xf>
    <xf numFmtId="0" fontId="20" fillId="6" borderId="1" xfId="0" applyFont="1" applyFill="1" applyBorder="1" applyAlignment="1">
      <alignment horizontal="center" vertical="center" wrapText="1"/>
    </xf>
    <xf numFmtId="0" fontId="21" fillId="6" borderId="1" xfId="0" applyFont="1" applyFill="1" applyBorder="1" applyAlignment="1">
      <alignment vertical="center" wrapText="1"/>
    </xf>
    <xf numFmtId="0" fontId="20" fillId="6" borderId="1" xfId="0" applyFont="1" applyFill="1" applyBorder="1" applyAlignment="1">
      <alignment horizontal="center" vertical="center"/>
    </xf>
    <xf numFmtId="0" fontId="20" fillId="6" borderId="8" xfId="0" applyFont="1" applyFill="1" applyBorder="1" applyAlignment="1">
      <alignment horizontal="center" vertical="center"/>
    </xf>
    <xf numFmtId="0" fontId="19" fillId="6" borderId="15" xfId="0" applyFont="1" applyFill="1" applyBorder="1" applyAlignment="1">
      <alignment horizontal="center" vertical="center"/>
    </xf>
    <xf numFmtId="0" fontId="20" fillId="6" borderId="15" xfId="0" applyFont="1" applyFill="1" applyBorder="1" applyAlignment="1">
      <alignment horizontal="center" vertical="center" wrapText="1"/>
    </xf>
    <xf numFmtId="0" fontId="21" fillId="6" borderId="15" xfId="0" applyFont="1" applyFill="1" applyBorder="1" applyAlignment="1">
      <alignment vertical="center" wrapText="1"/>
    </xf>
    <xf numFmtId="0" fontId="20" fillId="6" borderId="15" xfId="0" applyFont="1" applyFill="1" applyBorder="1" applyAlignment="1">
      <alignment horizontal="center" vertical="center"/>
    </xf>
    <xf numFmtId="0" fontId="19" fillId="6" borderId="14" xfId="0" applyFont="1" applyFill="1" applyBorder="1" applyAlignment="1">
      <alignment horizontal="center" vertical="center"/>
    </xf>
    <xf numFmtId="0" fontId="20" fillId="6" borderId="14" xfId="0" applyFont="1" applyFill="1" applyBorder="1" applyAlignment="1">
      <alignment horizontal="center" vertical="center" wrapText="1"/>
    </xf>
    <xf numFmtId="0" fontId="21" fillId="6" borderId="14" xfId="0" applyFont="1" applyFill="1" applyBorder="1" applyAlignment="1">
      <alignment vertical="center" wrapText="1"/>
    </xf>
    <xf numFmtId="0" fontId="20" fillId="6" borderId="14" xfId="0" applyFont="1" applyFill="1" applyBorder="1" applyAlignment="1">
      <alignment horizontal="center" vertical="center"/>
    </xf>
    <xf numFmtId="0" fontId="9" fillId="6" borderId="14" xfId="0" applyFont="1" applyFill="1" applyBorder="1" applyAlignment="1">
      <alignment horizontal="center" vertical="center" wrapText="1"/>
    </xf>
    <xf numFmtId="0" fontId="19" fillId="6" borderId="9" xfId="0" applyFont="1" applyFill="1" applyBorder="1" applyAlignment="1">
      <alignment horizontal="center" vertical="center"/>
    </xf>
    <xf numFmtId="0" fontId="20" fillId="6" borderId="10" xfId="0" applyFont="1" applyFill="1" applyBorder="1" applyAlignment="1">
      <alignment horizontal="center" vertical="center" wrapText="1"/>
    </xf>
    <xf numFmtId="0" fontId="21" fillId="6" borderId="10" xfId="0" applyFont="1" applyFill="1" applyBorder="1" applyAlignment="1">
      <alignment vertical="center" wrapText="1"/>
    </xf>
    <xf numFmtId="0" fontId="20" fillId="6" borderId="10" xfId="0" applyFont="1" applyFill="1" applyBorder="1" applyAlignment="1">
      <alignment horizontal="center" vertical="center"/>
    </xf>
    <xf numFmtId="0" fontId="9" fillId="6" borderId="11" xfId="0" applyFont="1" applyFill="1" applyBorder="1" applyAlignment="1">
      <alignment horizontal="center" vertical="center" wrapText="1"/>
    </xf>
    <xf numFmtId="0" fontId="19" fillId="6" borderId="4" xfId="0" applyFont="1" applyFill="1" applyBorder="1" applyAlignment="1">
      <alignment horizontal="center" vertical="center"/>
    </xf>
    <xf numFmtId="0" fontId="20" fillId="6" borderId="5" xfId="0" applyFont="1" applyFill="1" applyBorder="1" applyAlignment="1">
      <alignment horizontal="center" vertical="center" wrapText="1"/>
    </xf>
    <xf numFmtId="0" fontId="21" fillId="6" borderId="5" xfId="0" applyFont="1" applyFill="1" applyBorder="1" applyAlignment="1">
      <alignment vertical="center" wrapText="1"/>
    </xf>
    <xf numFmtId="0" fontId="20" fillId="6" borderId="5" xfId="0" applyFont="1" applyFill="1" applyBorder="1" applyAlignment="1">
      <alignment horizontal="center" vertical="center"/>
    </xf>
    <xf numFmtId="0" fontId="20" fillId="6" borderId="6" xfId="0" applyFont="1" applyFill="1" applyBorder="1" applyAlignment="1">
      <alignment horizontal="center" vertical="center"/>
    </xf>
    <xf numFmtId="0" fontId="9" fillId="6" borderId="5" xfId="0" applyFont="1" applyFill="1" applyBorder="1" applyAlignment="1">
      <alignment horizontal="center" vertical="center" wrapText="1"/>
    </xf>
    <xf numFmtId="0" fontId="20" fillId="6" borderId="11" xfId="0" applyFont="1" applyFill="1" applyBorder="1" applyAlignment="1">
      <alignment horizontal="center" vertical="center"/>
    </xf>
    <xf numFmtId="0" fontId="9" fillId="6" borderId="10" xfId="0" applyFont="1" applyFill="1" applyBorder="1" applyAlignment="1">
      <alignment horizontal="center" vertical="center" wrapText="1"/>
    </xf>
    <xf numFmtId="0" fontId="26" fillId="0" borderId="0" xfId="0" applyFont="1" applyAlignment="1">
      <alignment horizontal="center" vertical="center"/>
    </xf>
    <xf numFmtId="49" fontId="26" fillId="0" borderId="0" xfId="0" applyNumberFormat="1" applyFont="1" applyAlignment="1">
      <alignment horizontal="center" vertical="center"/>
    </xf>
    <xf numFmtId="0" fontId="28" fillId="0" borderId="0" xfId="0" applyFont="1" applyAlignment="1">
      <alignment vertical="center"/>
    </xf>
    <xf numFmtId="0" fontId="28" fillId="0" borderId="0" xfId="0" applyFont="1" applyAlignment="1">
      <alignment horizontal="center" vertical="center"/>
    </xf>
    <xf numFmtId="49" fontId="24" fillId="3" borderId="18" xfId="0" applyNumberFormat="1" applyFont="1" applyFill="1" applyBorder="1" applyAlignment="1">
      <alignment horizontal="center" vertical="center" wrapText="1"/>
    </xf>
    <xf numFmtId="1" fontId="3" fillId="3" borderId="18" xfId="0" applyNumberFormat="1" applyFont="1" applyFill="1" applyBorder="1" applyAlignment="1">
      <alignment horizontal="center" vertical="top" textRotation="90" wrapText="1"/>
    </xf>
    <xf numFmtId="164" fontId="29" fillId="3" borderId="18" xfId="0" applyNumberFormat="1" applyFont="1" applyFill="1" applyBorder="1" applyAlignment="1">
      <alignment horizontal="center" vertical="top" textRotation="90"/>
    </xf>
    <xf numFmtId="0" fontId="0" fillId="6" borderId="0" xfId="0" applyFill="1"/>
    <xf numFmtId="0" fontId="26" fillId="6" borderId="0" xfId="0" applyFont="1" applyFill="1" applyAlignment="1">
      <alignment horizontal="center" vertical="center"/>
    </xf>
    <xf numFmtId="49" fontId="26" fillId="6" borderId="0" xfId="0" applyNumberFormat="1" applyFont="1" applyFill="1" applyAlignment="1">
      <alignment horizontal="center" vertical="center"/>
    </xf>
    <xf numFmtId="165" fontId="9" fillId="0" borderId="15" xfId="0" applyNumberFormat="1" applyFont="1" applyBorder="1" applyAlignment="1">
      <alignment horizontal="center" vertical="center"/>
    </xf>
    <xf numFmtId="164" fontId="9" fillId="0" borderId="15" xfId="0" applyNumberFormat="1" applyFont="1" applyBorder="1" applyAlignment="1">
      <alignment horizontal="center" vertical="center"/>
    </xf>
    <xf numFmtId="0" fontId="4" fillId="0" borderId="0" xfId="0" applyFont="1" applyAlignment="1">
      <alignment horizontal="center" vertical="center"/>
    </xf>
    <xf numFmtId="0" fontId="27" fillId="0" borderId="0" xfId="0" applyFont="1" applyAlignment="1">
      <alignment horizontal="left" vertical="center" wrapText="1"/>
    </xf>
    <xf numFmtId="1" fontId="0" fillId="8" borderId="18" xfId="0" applyNumberFormat="1" applyFill="1" applyBorder="1" applyAlignment="1">
      <alignment horizontal="center" vertical="top" textRotation="90"/>
    </xf>
    <xf numFmtId="164" fontId="29" fillId="8" borderId="18" xfId="0" applyNumberFormat="1" applyFont="1" applyFill="1" applyBorder="1" applyAlignment="1">
      <alignment horizontal="center" vertical="top" textRotation="90"/>
    </xf>
    <xf numFmtId="164" fontId="0" fillId="8" borderId="18" xfId="0" applyNumberFormat="1" applyFill="1" applyBorder="1" applyAlignment="1">
      <alignment horizontal="center" vertical="top" textRotation="90"/>
    </xf>
    <xf numFmtId="0" fontId="7" fillId="8" borderId="18" xfId="0" applyFont="1" applyFill="1" applyBorder="1" applyAlignment="1">
      <alignment horizontal="center" vertical="top"/>
    </xf>
    <xf numFmtId="49" fontId="0" fillId="8" borderId="18" xfId="0" applyNumberFormat="1" applyFill="1" applyBorder="1" applyAlignment="1">
      <alignment horizontal="center" vertical="center"/>
    </xf>
    <xf numFmtId="49" fontId="0" fillId="8" borderId="18" xfId="0" applyNumberFormat="1" applyFill="1" applyBorder="1" applyAlignment="1">
      <alignment horizontal="center" vertical="center" wrapText="1"/>
    </xf>
    <xf numFmtId="1" fontId="3" fillId="8" borderId="18" xfId="0" applyNumberFormat="1" applyFont="1" applyFill="1" applyBorder="1" applyAlignment="1">
      <alignment horizontal="center" vertical="top" textRotation="90" wrapText="1"/>
    </xf>
    <xf numFmtId="1" fontId="6" fillId="8" borderId="18" xfId="0" applyNumberFormat="1" applyFont="1" applyFill="1" applyBorder="1" applyAlignment="1">
      <alignment horizontal="center" vertical="top" textRotation="90"/>
    </xf>
    <xf numFmtId="0" fontId="0" fillId="8" borderId="18" xfId="0" applyFill="1" applyBorder="1" applyAlignment="1">
      <alignment horizontal="center" vertical="center"/>
    </xf>
    <xf numFmtId="49" fontId="24" fillId="8" borderId="18" xfId="0" applyNumberFormat="1" applyFont="1" applyFill="1" applyBorder="1" applyAlignment="1">
      <alignment horizontal="center" vertical="center" wrapText="1"/>
    </xf>
    <xf numFmtId="49" fontId="26" fillId="8" borderId="18" xfId="0" applyNumberFormat="1" applyFont="1" applyFill="1" applyBorder="1" applyAlignment="1">
      <alignment horizontal="center" vertical="center" wrapText="1"/>
    </xf>
    <xf numFmtId="164" fontId="11" fillId="8" borderId="18" xfId="0" applyNumberFormat="1" applyFont="1" applyFill="1" applyBorder="1" applyAlignment="1">
      <alignment horizontal="center" vertical="top" textRotation="90"/>
    </xf>
    <xf numFmtId="49" fontId="1" fillId="8" borderId="18" xfId="0" applyNumberFormat="1" applyFont="1" applyFill="1" applyBorder="1" applyAlignment="1">
      <alignment horizontal="center" vertical="center"/>
    </xf>
    <xf numFmtId="49" fontId="27" fillId="8" borderId="18" xfId="0" applyNumberFormat="1" applyFont="1" applyFill="1" applyBorder="1" applyAlignment="1">
      <alignment horizontal="center" vertical="center" wrapText="1"/>
    </xf>
    <xf numFmtId="164" fontId="7" fillId="8" borderId="18" xfId="0" applyNumberFormat="1" applyFont="1" applyFill="1" applyBorder="1" applyAlignment="1">
      <alignment horizontal="center" vertical="top" textRotation="90" wrapText="1"/>
    </xf>
    <xf numFmtId="1" fontId="0" fillId="9" borderId="18" xfId="0" applyNumberFormat="1" applyFill="1" applyBorder="1" applyAlignment="1">
      <alignment horizontal="center" vertical="top" textRotation="90"/>
    </xf>
    <xf numFmtId="164" fontId="29" fillId="9" borderId="18" xfId="0" applyNumberFormat="1" applyFont="1" applyFill="1" applyBorder="1" applyAlignment="1">
      <alignment horizontal="center" vertical="top" textRotation="90"/>
    </xf>
    <xf numFmtId="164" fontId="0" fillId="9" borderId="18" xfId="0" applyNumberFormat="1" applyFill="1" applyBorder="1" applyAlignment="1">
      <alignment horizontal="center" vertical="top" textRotation="90"/>
    </xf>
    <xf numFmtId="0" fontId="7" fillId="9" borderId="18" xfId="0" applyFont="1" applyFill="1" applyBorder="1" applyAlignment="1">
      <alignment horizontal="center" vertical="top"/>
    </xf>
    <xf numFmtId="49" fontId="0" fillId="9" borderId="18" xfId="0" applyNumberFormat="1" applyFill="1" applyBorder="1" applyAlignment="1">
      <alignment horizontal="center" vertical="center"/>
    </xf>
    <xf numFmtId="49" fontId="0" fillId="9" borderId="18" xfId="0" applyNumberFormat="1" applyFill="1" applyBorder="1" applyAlignment="1">
      <alignment horizontal="center" vertical="center" wrapText="1"/>
    </xf>
    <xf numFmtId="1" fontId="3" fillId="9" borderId="18" xfId="0" applyNumberFormat="1" applyFont="1" applyFill="1" applyBorder="1" applyAlignment="1">
      <alignment horizontal="center" vertical="top" textRotation="90" wrapText="1"/>
    </xf>
    <xf numFmtId="1" fontId="6" fillId="9" borderId="18" xfId="0" applyNumberFormat="1" applyFont="1" applyFill="1" applyBorder="1" applyAlignment="1">
      <alignment horizontal="center" vertical="top" textRotation="90"/>
    </xf>
    <xf numFmtId="0" fontId="0" fillId="9" borderId="18" xfId="0" applyFill="1" applyBorder="1" applyAlignment="1">
      <alignment horizontal="center" vertical="center"/>
    </xf>
    <xf numFmtId="49" fontId="24" fillId="9" borderId="18" xfId="0" applyNumberFormat="1" applyFont="1" applyFill="1" applyBorder="1" applyAlignment="1">
      <alignment horizontal="center" vertical="center" wrapText="1"/>
    </xf>
    <xf numFmtId="49" fontId="26" fillId="9" borderId="18" xfId="0" applyNumberFormat="1" applyFont="1" applyFill="1" applyBorder="1" applyAlignment="1">
      <alignment horizontal="center" vertical="center" wrapText="1"/>
    </xf>
    <xf numFmtId="164" fontId="11" fillId="9" borderId="18" xfId="0" applyNumberFormat="1" applyFont="1" applyFill="1" applyBorder="1" applyAlignment="1">
      <alignment horizontal="center" vertical="top" textRotation="90"/>
    </xf>
    <xf numFmtId="49" fontId="1" fillId="9" borderId="18" xfId="0" applyNumberFormat="1" applyFont="1" applyFill="1" applyBorder="1" applyAlignment="1">
      <alignment horizontal="center" vertical="center"/>
    </xf>
    <xf numFmtId="49" fontId="27" fillId="9" borderId="18" xfId="0" applyNumberFormat="1" applyFont="1" applyFill="1" applyBorder="1" applyAlignment="1">
      <alignment horizontal="center" vertical="center" wrapText="1"/>
    </xf>
    <xf numFmtId="164" fontId="7" fillId="9" borderId="18" xfId="0" applyNumberFormat="1" applyFont="1" applyFill="1" applyBorder="1" applyAlignment="1">
      <alignment horizontal="center" vertical="top" textRotation="90" wrapText="1"/>
    </xf>
    <xf numFmtId="1" fontId="33" fillId="10" borderId="18" xfId="0" applyNumberFormat="1" applyFont="1" applyFill="1" applyBorder="1" applyAlignment="1">
      <alignment horizontal="center" vertical="top" textRotation="90"/>
    </xf>
    <xf numFmtId="164" fontId="34" fillId="10" borderId="18" xfId="0" applyNumberFormat="1" applyFont="1" applyFill="1" applyBorder="1" applyAlignment="1">
      <alignment horizontal="center" vertical="top" textRotation="90"/>
    </xf>
    <xf numFmtId="164" fontId="33" fillId="10" borderId="18" xfId="0" applyNumberFormat="1" applyFont="1" applyFill="1" applyBorder="1" applyAlignment="1">
      <alignment horizontal="center" vertical="top" textRotation="90"/>
    </xf>
    <xf numFmtId="0" fontId="35" fillId="10" borderId="18" xfId="0" applyFont="1" applyFill="1" applyBorder="1" applyAlignment="1">
      <alignment horizontal="center" vertical="top"/>
    </xf>
    <xf numFmtId="49" fontId="33" fillId="10" borderId="18" xfId="0" applyNumberFormat="1" applyFont="1" applyFill="1" applyBorder="1" applyAlignment="1">
      <alignment horizontal="center" vertical="center"/>
    </xf>
    <xf numFmtId="49" fontId="33" fillId="10" borderId="18" xfId="0" applyNumberFormat="1" applyFont="1" applyFill="1" applyBorder="1" applyAlignment="1">
      <alignment horizontal="center" vertical="center" wrapText="1"/>
    </xf>
    <xf numFmtId="1" fontId="36" fillId="10" borderId="18" xfId="0" applyNumberFormat="1" applyFont="1" applyFill="1" applyBorder="1" applyAlignment="1">
      <alignment horizontal="center" vertical="top" textRotation="90" wrapText="1"/>
    </xf>
    <xf numFmtId="1" fontId="37" fillId="10" borderId="18" xfId="0" applyNumberFormat="1" applyFont="1" applyFill="1" applyBorder="1" applyAlignment="1">
      <alignment horizontal="center" vertical="top" textRotation="90"/>
    </xf>
    <xf numFmtId="0" fontId="33" fillId="10" borderId="18" xfId="0" applyFont="1" applyFill="1" applyBorder="1" applyAlignment="1">
      <alignment horizontal="center" vertical="center"/>
    </xf>
    <xf numFmtId="49" fontId="38" fillId="10" borderId="18" xfId="0" applyNumberFormat="1" applyFont="1" applyFill="1" applyBorder="1" applyAlignment="1">
      <alignment horizontal="center" vertical="center" wrapText="1"/>
    </xf>
    <xf numFmtId="164" fontId="39" fillId="10" borderId="18" xfId="0" applyNumberFormat="1" applyFont="1" applyFill="1" applyBorder="1" applyAlignment="1">
      <alignment horizontal="center" vertical="top" textRotation="90"/>
    </xf>
    <xf numFmtId="49" fontId="40" fillId="10" borderId="18" xfId="0" applyNumberFormat="1" applyFont="1" applyFill="1" applyBorder="1" applyAlignment="1">
      <alignment horizontal="center" vertical="center"/>
    </xf>
    <xf numFmtId="49" fontId="41" fillId="10" borderId="18" xfId="0" applyNumberFormat="1" applyFont="1" applyFill="1" applyBorder="1" applyAlignment="1">
      <alignment horizontal="center" vertical="center" wrapText="1"/>
    </xf>
    <xf numFmtId="164" fontId="35" fillId="10" borderId="18" xfId="0" applyNumberFormat="1" applyFont="1" applyFill="1" applyBorder="1" applyAlignment="1">
      <alignment horizontal="center" vertical="top" textRotation="90" wrapText="1"/>
    </xf>
    <xf numFmtId="1" fontId="1" fillId="3" borderId="18" xfId="0" applyNumberFormat="1" applyFont="1" applyFill="1" applyBorder="1" applyAlignment="1">
      <alignment horizontal="center" vertical="top" textRotation="90"/>
    </xf>
    <xf numFmtId="164" fontId="27" fillId="3" borderId="18" xfId="0" applyNumberFormat="1" applyFont="1" applyFill="1" applyBorder="1" applyAlignment="1">
      <alignment horizontal="center" vertical="top" textRotation="90"/>
    </xf>
    <xf numFmtId="164" fontId="1" fillId="3" borderId="18" xfId="0" applyNumberFormat="1" applyFont="1" applyFill="1" applyBorder="1" applyAlignment="1">
      <alignment horizontal="center" vertical="top" textRotation="90"/>
    </xf>
    <xf numFmtId="49" fontId="1" fillId="3" borderId="18" xfId="0" applyNumberFormat="1" applyFont="1" applyFill="1" applyBorder="1" applyAlignment="1">
      <alignment horizontal="center" vertical="center" wrapText="1"/>
    </xf>
    <xf numFmtId="1" fontId="42" fillId="3" borderId="18" xfId="0" applyNumberFormat="1" applyFont="1" applyFill="1" applyBorder="1" applyAlignment="1">
      <alignment horizontal="center" vertical="top" textRotation="90" wrapText="1"/>
    </xf>
    <xf numFmtId="1" fontId="43" fillId="3" borderId="18" xfId="0" applyNumberFormat="1" applyFont="1" applyFill="1" applyBorder="1" applyAlignment="1">
      <alignment horizontal="center" vertical="top" textRotation="90"/>
    </xf>
    <xf numFmtId="0" fontId="1" fillId="3" borderId="18" xfId="0" applyFont="1" applyFill="1" applyBorder="1" applyAlignment="1">
      <alignment horizontal="center" vertical="center"/>
    </xf>
    <xf numFmtId="49" fontId="44" fillId="3" borderId="18" xfId="0" applyNumberFormat="1" applyFont="1" applyFill="1" applyBorder="1" applyAlignment="1">
      <alignment horizontal="center" vertical="center" wrapText="1"/>
    </xf>
    <xf numFmtId="49" fontId="28" fillId="3" borderId="18" xfId="0" applyNumberFormat="1" applyFont="1" applyFill="1" applyBorder="1" applyAlignment="1">
      <alignment horizontal="center" vertical="center" wrapText="1"/>
    </xf>
    <xf numFmtId="1" fontId="8" fillId="11" borderId="1" xfId="0" applyNumberFormat="1" applyFont="1" applyFill="1" applyBorder="1" applyAlignment="1">
      <alignment horizontal="center" vertical="center"/>
    </xf>
    <xf numFmtId="0" fontId="9" fillId="11" borderId="1" xfId="0" applyFont="1" applyFill="1" applyBorder="1" applyAlignment="1">
      <alignment horizontal="center" vertical="center"/>
    </xf>
    <xf numFmtId="0" fontId="9" fillId="11"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2" fillId="11" borderId="1" xfId="0" applyFont="1" applyFill="1" applyBorder="1" applyAlignment="1">
      <alignment horizontal="center" vertical="center" wrapText="1"/>
    </xf>
    <xf numFmtId="165" fontId="9" fillId="11" borderId="26" xfId="0" applyNumberFormat="1" applyFont="1" applyFill="1" applyBorder="1" applyAlignment="1">
      <alignment horizontal="center" vertical="center"/>
    </xf>
    <xf numFmtId="164" fontId="9" fillId="11" borderId="27" xfId="0" applyNumberFormat="1" applyFont="1" applyFill="1" applyBorder="1" applyAlignment="1">
      <alignment horizontal="center" vertical="center"/>
    </xf>
    <xf numFmtId="49" fontId="9" fillId="11" borderId="27" xfId="0" applyNumberFormat="1" applyFont="1" applyFill="1" applyBorder="1" applyAlignment="1">
      <alignment horizontal="center" vertical="center"/>
    </xf>
    <xf numFmtId="165" fontId="9" fillId="0" borderId="26" xfId="0" applyNumberFormat="1" applyFont="1" applyBorder="1" applyAlignment="1">
      <alignment horizontal="center" vertical="center"/>
    </xf>
    <xf numFmtId="164" fontId="9" fillId="0" borderId="27" xfId="0" applyNumberFormat="1" applyFont="1" applyBorder="1" applyAlignment="1">
      <alignment horizontal="center" vertical="center"/>
    </xf>
    <xf numFmtId="49" fontId="9" fillId="0" borderId="27" xfId="0" applyNumberFormat="1" applyFont="1" applyBorder="1" applyAlignment="1">
      <alignment horizontal="center" vertical="center"/>
    </xf>
    <xf numFmtId="0" fontId="1" fillId="11" borderId="28" xfId="0" applyFont="1" applyFill="1" applyBorder="1" applyAlignment="1">
      <alignment horizontal="center" vertical="center"/>
    </xf>
    <xf numFmtId="0" fontId="1" fillId="0" borderId="28" xfId="0" applyFont="1" applyBorder="1" applyAlignment="1">
      <alignment horizontal="center" vertical="center"/>
    </xf>
    <xf numFmtId="165" fontId="9" fillId="11" borderId="27" xfId="0" applyNumberFormat="1" applyFont="1" applyFill="1" applyBorder="1" applyAlignment="1">
      <alignment horizontal="center" vertical="center"/>
    </xf>
    <xf numFmtId="165" fontId="9" fillId="0" borderId="27" xfId="0" applyNumberFormat="1" applyFont="1" applyBorder="1" applyAlignment="1">
      <alignment horizontal="center" vertical="center"/>
    </xf>
    <xf numFmtId="164" fontId="9" fillId="0" borderId="26" xfId="0" applyNumberFormat="1" applyFont="1" applyBorder="1" applyAlignment="1">
      <alignment horizontal="center" vertical="center"/>
    </xf>
    <xf numFmtId="164" fontId="9" fillId="11" borderId="26" xfId="0" applyNumberFormat="1" applyFont="1" applyFill="1" applyBorder="1" applyAlignment="1">
      <alignment horizontal="center" vertical="center"/>
    </xf>
    <xf numFmtId="0" fontId="10" fillId="0" borderId="20" xfId="0" applyFont="1" applyBorder="1" applyAlignment="1">
      <alignment horizontal="center" vertical="center"/>
    </xf>
    <xf numFmtId="0" fontId="0" fillId="0" borderId="0" xfId="0" applyFill="1" applyAlignment="1">
      <alignment horizontal="center" vertical="center"/>
    </xf>
    <xf numFmtId="1" fontId="8" fillId="0" borderId="15" xfId="0" applyNumberFormat="1" applyFont="1" applyFill="1" applyBorder="1" applyAlignment="1">
      <alignment horizontal="center" vertical="center"/>
    </xf>
    <xf numFmtId="0" fontId="9" fillId="0" borderId="15" xfId="0" applyFont="1" applyFill="1" applyBorder="1" applyAlignment="1">
      <alignment horizontal="center" vertical="center"/>
    </xf>
    <xf numFmtId="0" fontId="25" fillId="0" borderId="15" xfId="0" applyFont="1" applyFill="1" applyBorder="1" applyAlignment="1">
      <alignment horizontal="center" vertical="center"/>
    </xf>
    <xf numFmtId="0" fontId="9" fillId="0" borderId="15"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2" fillId="0" borderId="15" xfId="0" applyFont="1" applyFill="1" applyBorder="1" applyAlignment="1">
      <alignment horizontal="center" vertical="center" wrapText="1"/>
    </xf>
    <xf numFmtId="165" fontId="9" fillId="0" borderId="12" xfId="0" applyNumberFormat="1" applyFont="1" applyFill="1" applyBorder="1" applyAlignment="1">
      <alignment horizontal="center" vertical="center"/>
    </xf>
    <xf numFmtId="164" fontId="9" fillId="0" borderId="12" xfId="0" applyNumberFormat="1" applyFont="1" applyFill="1" applyBorder="1" applyAlignment="1">
      <alignment horizontal="center" vertical="center"/>
    </xf>
    <xf numFmtId="49" fontId="9" fillId="0" borderId="12" xfId="0" applyNumberFormat="1" applyFont="1" applyFill="1" applyBorder="1" applyAlignment="1">
      <alignment horizontal="center" vertical="center"/>
    </xf>
    <xf numFmtId="0" fontId="23" fillId="0" borderId="15" xfId="0" applyFont="1" applyFill="1" applyBorder="1" applyAlignment="1">
      <alignment horizontal="center" vertical="center" wrapText="1"/>
    </xf>
    <xf numFmtId="0" fontId="1" fillId="0" borderId="0" xfId="0" applyFont="1" applyFill="1" applyAlignment="1">
      <alignment horizontal="center" vertical="center"/>
    </xf>
    <xf numFmtId="0" fontId="26" fillId="0" borderId="12" xfId="0" applyFont="1" applyFill="1" applyBorder="1" applyAlignment="1">
      <alignment horizontal="center" vertical="center" wrapText="1"/>
    </xf>
    <xf numFmtId="0" fontId="26" fillId="0" borderId="19" xfId="0" applyFont="1" applyFill="1" applyBorder="1" applyAlignment="1">
      <alignment horizontal="center" vertical="center"/>
    </xf>
    <xf numFmtId="0" fontId="30" fillId="0" borderId="12" xfId="0" applyFont="1" applyFill="1" applyBorder="1" applyAlignment="1">
      <alignment horizontal="center" vertical="center"/>
    </xf>
    <xf numFmtId="1" fontId="8"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25"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14" xfId="0" applyFont="1" applyFill="1" applyBorder="1" applyAlignment="1">
      <alignment horizontal="center" vertical="center"/>
    </xf>
    <xf numFmtId="49" fontId="9" fillId="0" borderId="13" xfId="0" applyNumberFormat="1" applyFont="1" applyFill="1" applyBorder="1" applyAlignment="1">
      <alignment horizontal="center" vertical="center"/>
    </xf>
    <xf numFmtId="0" fontId="26" fillId="0" borderId="3" xfId="0" applyFont="1" applyFill="1" applyBorder="1" applyAlignment="1">
      <alignment horizontal="center" vertical="center"/>
    </xf>
    <xf numFmtId="0" fontId="9" fillId="0" borderId="17" xfId="0" applyFont="1" applyFill="1" applyBorder="1" applyAlignment="1">
      <alignment horizontal="center" vertical="center"/>
    </xf>
    <xf numFmtId="164" fontId="9" fillId="0" borderId="13" xfId="0" applyNumberFormat="1" applyFont="1" applyFill="1" applyBorder="1" applyAlignment="1">
      <alignment horizontal="center" vertical="center"/>
    </xf>
    <xf numFmtId="165" fontId="9" fillId="0" borderId="13"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0" fontId="31" fillId="0" borderId="12" xfId="0" applyFont="1" applyFill="1" applyBorder="1" applyAlignment="1">
      <alignment horizontal="center" vertical="center" wrapText="1"/>
    </xf>
    <xf numFmtId="0" fontId="32" fillId="0" borderId="12" xfId="0" applyFont="1" applyFill="1" applyBorder="1" applyAlignment="1">
      <alignment horizontal="center" vertical="center"/>
    </xf>
    <xf numFmtId="49" fontId="9" fillId="0" borderId="13" xfId="0" applyNumberFormat="1" applyFont="1" applyFill="1" applyBorder="1" applyAlignment="1">
      <alignment horizontal="left" vertical="center"/>
    </xf>
    <xf numFmtId="49" fontId="9" fillId="0" borderId="3" xfId="0" applyNumberFormat="1" applyFont="1" applyFill="1" applyBorder="1" applyAlignment="1">
      <alignment horizontal="center" vertical="center"/>
    </xf>
    <xf numFmtId="0" fontId="30" fillId="0" borderId="19" xfId="0" applyFont="1" applyFill="1" applyBorder="1" applyAlignment="1">
      <alignment horizontal="center" vertical="center"/>
    </xf>
    <xf numFmtId="1" fontId="8" fillId="0" borderId="2" xfId="0" applyNumberFormat="1"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25" fillId="0" borderId="13" xfId="0" applyFont="1" applyFill="1" applyBorder="1" applyAlignment="1">
      <alignment horizontal="center" vertical="center"/>
    </xf>
    <xf numFmtId="0" fontId="8"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30" fillId="0" borderId="16" xfId="0" applyFont="1" applyFill="1" applyBorder="1" applyAlignment="1">
      <alignment horizontal="center" vertical="center"/>
    </xf>
  </cellXfs>
  <cellStyles count="1">
    <cellStyle name="Normal" xfId="0" builtinId="0"/>
  </cellStyles>
  <dxfs count="113">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ont>
        <b/>
        <strike val="0"/>
        <outline val="0"/>
        <shadow val="0"/>
        <u val="none"/>
        <vertAlign val="baseline"/>
        <sz val="10"/>
        <color theme="2" tint="-0.249977111117893"/>
        <name val="Arial"/>
        <family val="2"/>
        <charset val="16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style="thin">
          <color indexed="64"/>
        </bottom>
      </border>
    </dxf>
    <dxf>
      <font>
        <strike val="0"/>
        <outline val="0"/>
        <shadow val="0"/>
        <u val="none"/>
        <vertAlign val="baseline"/>
        <sz val="10"/>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0"/>
        <color auto="1"/>
        <name val="Arial"/>
        <family val="2"/>
        <charset val="162"/>
        <scheme val="none"/>
      </font>
      <fill>
        <patternFill patternType="none">
          <fgColor indexed="64"/>
          <bgColor auto="1"/>
        </patternFill>
      </fill>
      <alignment horizontal="center"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1"/>
        <color theme="1"/>
        <name val="Calibri"/>
        <family val="2"/>
        <charset val="162"/>
        <scheme val="minor"/>
      </font>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charset val="162"/>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8"/>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8"/>
        <color auto="1"/>
        <name val="Arial"/>
        <family val="2"/>
        <charset val="16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u val="none"/>
        <vertAlign val="baseline"/>
        <sz val="12"/>
        <color auto="1"/>
        <name val="Arial"/>
        <family val="2"/>
        <charset val="16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style="thin">
          <color indexed="64"/>
        </bottom>
      </border>
    </dxf>
    <dxf>
      <font>
        <b/>
        <strike val="0"/>
        <outline val="0"/>
        <shadow val="0"/>
        <u val="none"/>
        <vertAlign val="baseline"/>
        <sz val="12"/>
        <color auto="1"/>
        <name val="Arial"/>
        <family val="2"/>
        <charset val="16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1"/>
        <color auto="1"/>
        <name val="Calibri"/>
        <family val="2"/>
        <charset val="162"/>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1"/>
        <color auto="1"/>
        <name val="Calibri"/>
        <family val="2"/>
        <charset val="162"/>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color auto="1"/>
        <name val="Calibri"/>
        <family val="2"/>
        <charset val="162"/>
        <scheme val="minor"/>
      </font>
      <numFmt numFmtId="164" formatCode="hh:mm;@"/>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u val="none"/>
        <vertAlign val="baseline"/>
        <color auto="1"/>
      </font>
      <numFmt numFmtId="165" formatCode="[$-F800]dddd\,\ mmmm\ dd\,\ yyyy"/>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auto="1"/>
        <name val="Calibri"/>
        <family val="2"/>
        <charset val="16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color auto="1"/>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5"/>
        <color auto="1"/>
        <name val="Calibri"/>
        <family val="2"/>
        <charset val="162"/>
        <scheme val="minor"/>
      </font>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color auto="1"/>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color theme="0"/>
      </font>
      <fill>
        <patternFill>
          <bgColor theme="5" tint="-0.24994659260841701"/>
        </patternFill>
      </fill>
    </dxf>
    <dxf>
      <fill>
        <patternFill>
          <bgColor rgb="FF57EF03"/>
        </patternFill>
      </fill>
    </dxf>
    <dxf>
      <font>
        <b/>
        <i val="0"/>
        <strike val="0"/>
        <condense val="0"/>
        <extend val="0"/>
        <outline val="0"/>
        <shadow val="0"/>
        <u val="none"/>
        <vertAlign val="baseline"/>
        <sz val="8"/>
        <color auto="1"/>
        <name val="Arial"/>
        <family val="2"/>
        <charset val="16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strike val="0"/>
        <outline val="0"/>
        <shadow val="0"/>
        <u val="none"/>
        <vertAlign val="baseline"/>
        <sz val="10"/>
        <color theme="2" tint="-0.249977111117893"/>
        <name val="Arial"/>
        <family val="2"/>
        <charset val="16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style="thin">
          <color indexed="64"/>
        </bottom>
      </border>
    </dxf>
    <dxf>
      <font>
        <strike val="0"/>
        <outline val="0"/>
        <shadow val="0"/>
        <u val="none"/>
        <vertAlign val="baseline"/>
        <sz val="10"/>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0"/>
        <color auto="1"/>
        <name val="Arial"/>
        <family val="2"/>
        <charset val="162"/>
        <scheme val="none"/>
      </font>
      <fill>
        <patternFill patternType="none">
          <bgColor auto="1"/>
        </patternFill>
      </fill>
      <alignment horizontal="center"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1"/>
        <color theme="1"/>
        <name val="Calibri"/>
        <family val="2"/>
        <charset val="162"/>
        <scheme val="minor"/>
      </font>
      <alignment horizontal="center" vertical="center" textRotation="0" wrapText="0" indent="0" justifyLastLine="0" shrinkToFit="0" readingOrder="0"/>
    </dxf>
    <dxf>
      <font>
        <strike val="0"/>
        <outline val="0"/>
        <shadow val="0"/>
        <u val="none"/>
        <vertAlign val="baseline"/>
        <sz val="8"/>
      </font>
      <numFmt numFmtId="0" formatCode="General"/>
      <fill>
        <patternFill patternType="none">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border>
    </dxf>
    <dxf>
      <font>
        <b/>
        <i val="0"/>
        <strike val="0"/>
        <condense val="0"/>
        <extend val="0"/>
        <outline val="0"/>
        <shadow val="0"/>
        <u val="none"/>
        <vertAlign val="baseline"/>
        <sz val="8"/>
        <color auto="1"/>
        <name val="Arial"/>
        <family val="2"/>
        <charset val="162"/>
        <scheme val="none"/>
      </font>
      <numFmt numFmtId="0" formatCode="General"/>
      <fill>
        <patternFill patternType="none">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u val="none"/>
        <vertAlign val="baseline"/>
        <sz val="12"/>
        <color auto="1"/>
        <name val="Arial"/>
        <family val="2"/>
        <charset val="16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bottom style="thin">
          <color indexed="64"/>
        </bottom>
        <vertical/>
        <horizontal/>
      </border>
    </dxf>
    <dxf>
      <font>
        <b/>
        <strike val="0"/>
        <outline val="0"/>
        <shadow val="0"/>
        <u val="none"/>
        <vertAlign val="baseline"/>
        <sz val="12"/>
        <color auto="1"/>
        <name val="Arial"/>
        <family val="2"/>
        <charset val="16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i val="0"/>
        <strike val="0"/>
        <condense val="0"/>
        <extend val="0"/>
        <outline val="0"/>
        <shadow val="0"/>
        <u val="none"/>
        <vertAlign val="baseline"/>
        <sz val="11"/>
        <color auto="1"/>
        <name val="Calibri"/>
        <family val="2"/>
        <charset val="162"/>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left/>
        <right/>
        <top style="thin">
          <color indexed="64"/>
        </top>
        <bottom style="thin">
          <color indexed="64"/>
        </bottom>
        <vertical/>
        <horizontal/>
      </border>
    </dxf>
    <dxf>
      <font>
        <b/>
        <i val="0"/>
        <strike val="0"/>
        <condense val="0"/>
        <extend val="0"/>
        <outline val="0"/>
        <shadow val="0"/>
        <u val="none"/>
        <vertAlign val="baseline"/>
        <sz val="11"/>
        <color auto="1"/>
        <name val="Calibri"/>
        <family val="2"/>
        <charset val="162"/>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color auto="1"/>
        <name val="Calibri"/>
        <family val="2"/>
        <charset val="162"/>
        <scheme val="minor"/>
      </font>
      <numFmt numFmtId="164" formatCode="hh:mm;@"/>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dxf>
    <dxf>
      <font>
        <b/>
        <strike val="0"/>
        <outline val="0"/>
        <shadow val="0"/>
        <u val="none"/>
        <vertAlign val="baseline"/>
        <color auto="1"/>
      </font>
      <numFmt numFmtId="165" formatCode="[$-F800]dddd\,\ mmmm\ dd\,\ yyyy"/>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family val="2"/>
        <charset val="16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strike val="0"/>
        <outline val="0"/>
        <shadow val="0"/>
        <u val="none"/>
        <vertAlign val="baseline"/>
        <sz val="8"/>
        <color auto="1"/>
        <name val="Calibri"/>
        <family val="2"/>
        <charset val="16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strike val="0"/>
        <outline val="0"/>
        <shadow val="0"/>
        <u val="none"/>
        <vertAlign val="baseline"/>
        <color auto="1"/>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5"/>
        <color auto="1"/>
        <name val="Calibri"/>
        <family val="2"/>
        <charset val="162"/>
        <scheme val="minor"/>
      </font>
      <fill>
        <patternFill patternType="none">
          <fgColor indexed="64"/>
          <bgColor auto="1"/>
        </patternFill>
      </fill>
      <alignment horizontal="center" vertical="center" textRotation="0" wrapText="0" indent="0" justifyLastLine="0" shrinkToFit="0" readingOrder="0"/>
      <border diagonalUp="0" diagonalDown="0">
        <left/>
        <right/>
        <top style="thin">
          <color indexed="64"/>
        </top>
        <bottom style="thin">
          <color indexed="64"/>
        </bottom>
        <vertical/>
        <horizontal/>
      </border>
    </dxf>
    <dxf>
      <font>
        <b/>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strike val="0"/>
        <outline val="0"/>
        <shadow val="0"/>
        <u val="none"/>
        <vertAlign val="baseline"/>
        <color auto="1"/>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none">
          <bgColor auto="1"/>
        </patternFill>
      </fill>
      <alignment horizontal="center" vertical="center" textRotation="0" wrapText="0" indent="0" justifyLastLine="0" shrinkToFit="0" readingOrder="0"/>
    </dxf>
    <dxf>
      <border>
        <bottom style="thin">
          <color rgb="FF0D0D0D"/>
        </bottom>
      </border>
    </dxf>
    <dxf>
      <fill>
        <patternFill patternType="solid">
          <fgColor indexed="64"/>
          <bgColor theme="4" tint="0.39997558519241921"/>
        </patternFill>
      </fill>
      <alignment horizontal="center" vertical="top" textRotation="0" wrapText="0" indent="0" justifyLastLine="0" shrinkToFit="0" readingOrder="0"/>
      <border diagonalUp="0" diagonalDown="0" outline="0">
        <left style="thin">
          <color theme="1" tint="4.9989318521683403E-2"/>
        </left>
        <right style="thin">
          <color theme="1" tint="4.9989318521683403E-2"/>
        </right>
        <top/>
        <bottom/>
      </border>
    </dxf>
    <dxf>
      <font>
        <b/>
        <strike val="0"/>
        <outline val="0"/>
        <shadow val="0"/>
        <u val="none"/>
        <vertAlign val="baseline"/>
        <sz val="10"/>
        <color theme="2" tint="-0.249977111117893"/>
        <name val="Arial"/>
        <family val="2"/>
        <charset val="16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style="thin">
          <color indexed="64"/>
        </bottom>
      </border>
    </dxf>
    <dxf>
      <font>
        <strike val="0"/>
        <outline val="0"/>
        <shadow val="0"/>
        <u val="none"/>
        <vertAlign val="baseline"/>
        <sz val="10"/>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0"/>
        <color auto="1"/>
        <name val="Arial"/>
        <family val="2"/>
        <charset val="162"/>
        <scheme val="none"/>
      </font>
      <fill>
        <patternFill patternType="none">
          <bgColor auto="1"/>
        </patternFill>
      </fill>
      <alignment horizontal="center"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1"/>
        <color theme="1"/>
        <name val="Calibri"/>
        <family val="2"/>
        <charset val="162"/>
        <scheme val="minor"/>
      </font>
      <alignment horizontal="center" vertical="center" textRotation="0" wrapText="0" indent="0" justifyLastLine="0" shrinkToFit="0" readingOrder="0"/>
    </dxf>
    <dxf>
      <font>
        <strike val="0"/>
        <outline val="0"/>
        <shadow val="0"/>
        <u val="none"/>
        <vertAlign val="baseline"/>
        <sz val="8"/>
      </font>
      <numFmt numFmtId="0" formatCode="General"/>
      <fill>
        <patternFill patternType="none">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border>
    </dxf>
    <dxf>
      <font>
        <b/>
        <i val="0"/>
        <strike val="0"/>
        <condense val="0"/>
        <extend val="0"/>
        <outline val="0"/>
        <shadow val="0"/>
        <u val="none"/>
        <vertAlign val="baseline"/>
        <sz val="8"/>
        <color auto="1"/>
        <name val="Arial"/>
        <family val="2"/>
        <charset val="162"/>
        <scheme val="none"/>
      </font>
      <numFmt numFmtId="0" formatCode="General"/>
      <fill>
        <patternFill patternType="none">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u val="none"/>
        <vertAlign val="baseline"/>
        <sz val="12"/>
        <color auto="1"/>
        <name val="Arial"/>
        <family val="2"/>
        <charset val="16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bottom style="thin">
          <color indexed="64"/>
        </bottom>
        <vertical/>
        <horizontal/>
      </border>
    </dxf>
    <dxf>
      <font>
        <b/>
        <strike val="0"/>
        <outline val="0"/>
        <shadow val="0"/>
        <u val="none"/>
        <vertAlign val="baseline"/>
        <sz val="12"/>
        <color auto="1"/>
        <name val="Arial"/>
        <family val="2"/>
        <charset val="16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i val="0"/>
        <strike val="0"/>
        <condense val="0"/>
        <extend val="0"/>
        <outline val="0"/>
        <shadow val="0"/>
        <u val="none"/>
        <vertAlign val="baseline"/>
        <sz val="11"/>
        <color auto="1"/>
        <name val="Calibri"/>
        <family val="2"/>
        <charset val="162"/>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left/>
        <right/>
        <top style="thin">
          <color indexed="64"/>
        </top>
        <bottom style="thin">
          <color indexed="64"/>
        </bottom>
        <vertical/>
        <horizontal/>
      </border>
    </dxf>
    <dxf>
      <font>
        <b/>
        <i val="0"/>
        <strike val="0"/>
        <condense val="0"/>
        <extend val="0"/>
        <outline val="0"/>
        <shadow val="0"/>
        <u val="none"/>
        <vertAlign val="baseline"/>
        <sz val="11"/>
        <color auto="1"/>
        <name val="Calibri"/>
        <family val="2"/>
        <charset val="162"/>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color auto="1"/>
        <name val="Calibri"/>
        <family val="2"/>
        <charset val="162"/>
        <scheme val="minor"/>
      </font>
      <numFmt numFmtId="164" formatCode="hh:mm;@"/>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dxf>
    <dxf>
      <font>
        <b/>
        <strike val="0"/>
        <outline val="0"/>
        <shadow val="0"/>
        <u val="none"/>
        <vertAlign val="baseline"/>
        <color auto="1"/>
      </font>
      <numFmt numFmtId="165" formatCode="[$-F800]dddd\,\ mmmm\ dd\,\ yyyy"/>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auto="1"/>
        <name val="Calibri"/>
        <family val="2"/>
        <charset val="16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strike val="0"/>
        <outline val="0"/>
        <shadow val="0"/>
        <u val="none"/>
        <vertAlign val="baseline"/>
        <color auto="1"/>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5"/>
        <color auto="1"/>
        <name val="Calibri"/>
        <family val="2"/>
        <charset val="162"/>
        <scheme val="minor"/>
      </font>
      <fill>
        <patternFill patternType="none">
          <fgColor indexed="64"/>
          <bgColor auto="1"/>
        </patternFill>
      </fill>
      <alignment horizontal="center" vertical="center" textRotation="0" wrapText="0" indent="0" justifyLastLine="0" shrinkToFit="0" readingOrder="0"/>
      <border diagonalUp="0" diagonalDown="0">
        <left/>
        <right/>
        <top style="thin">
          <color indexed="64"/>
        </top>
        <bottom style="thin">
          <color indexed="64"/>
        </bottom>
        <vertical/>
        <horizontal/>
      </border>
    </dxf>
    <dxf>
      <font>
        <b/>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strike val="0"/>
        <outline val="0"/>
        <shadow val="0"/>
        <u val="none"/>
        <vertAlign val="baseline"/>
        <color auto="1"/>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none">
          <bgColor auto="1"/>
        </patternFill>
      </fill>
      <alignment horizontal="center" vertical="center" textRotation="0" wrapText="0" indent="0" justifyLastLine="0" shrinkToFit="0" readingOrder="0"/>
    </dxf>
    <dxf>
      <border>
        <bottom style="thin">
          <color rgb="FF0D0D0D"/>
        </bottom>
      </border>
    </dxf>
    <dxf>
      <fill>
        <patternFill patternType="solid">
          <fgColor indexed="64"/>
          <bgColor theme="9" tint="-0.249977111117893"/>
        </patternFill>
      </fill>
      <alignment horizontal="center" vertical="top" textRotation="0" wrapText="0" indent="0" justifyLastLine="0" shrinkToFit="0" readingOrder="0"/>
      <border diagonalUp="0" diagonalDown="0" outline="0">
        <left style="thin">
          <color theme="1" tint="4.9989318521683403E-2"/>
        </left>
        <right style="thin">
          <color theme="1" tint="4.9989318521683403E-2"/>
        </right>
        <top/>
        <bottom/>
      </border>
    </dxf>
    <dxf>
      <font>
        <b/>
        <i val="0"/>
        <strike val="0"/>
        <condense val="0"/>
        <extend val="0"/>
        <outline val="0"/>
        <shadow val="0"/>
        <u val="none"/>
        <vertAlign val="baseline"/>
        <sz val="8"/>
        <color auto="1"/>
        <name val="Arial"/>
        <family val="2"/>
        <charset val="16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strike val="0"/>
        <outline val="0"/>
        <shadow val="0"/>
        <u val="none"/>
        <vertAlign val="baseline"/>
        <sz val="10"/>
        <color theme="2" tint="-0.249977111117893"/>
        <name val="Arial"/>
        <family val="2"/>
        <charset val="16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style="thin">
          <color indexed="64"/>
        </bottom>
      </border>
    </dxf>
    <dxf>
      <font>
        <strike val="0"/>
        <outline val="0"/>
        <shadow val="0"/>
        <u val="none"/>
        <vertAlign val="baseline"/>
        <sz val="10"/>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0"/>
        <color auto="1"/>
        <name val="Arial"/>
        <family val="2"/>
        <charset val="162"/>
        <scheme val="none"/>
      </font>
      <fill>
        <patternFill patternType="none">
          <bgColor auto="1"/>
        </patternFill>
      </fill>
      <alignment horizontal="center"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1"/>
        <color theme="1"/>
        <name val="Calibri"/>
        <family val="2"/>
        <charset val="162"/>
        <scheme val="minor"/>
      </font>
      <alignment horizontal="center" vertical="center" textRotation="0" wrapText="0" indent="0" justifyLastLine="0" shrinkToFit="0" readingOrder="0"/>
    </dxf>
    <dxf>
      <font>
        <strike val="0"/>
        <outline val="0"/>
        <shadow val="0"/>
        <u val="none"/>
        <vertAlign val="baseline"/>
        <sz val="8"/>
      </font>
      <numFmt numFmtId="0" formatCode="General"/>
      <fill>
        <patternFill patternType="none">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border>
    </dxf>
    <dxf>
      <font>
        <b/>
        <i val="0"/>
        <strike val="0"/>
        <condense val="0"/>
        <extend val="0"/>
        <outline val="0"/>
        <shadow val="0"/>
        <u val="none"/>
        <vertAlign val="baseline"/>
        <sz val="8"/>
        <color auto="1"/>
        <name val="Arial"/>
        <family val="2"/>
        <charset val="162"/>
        <scheme val="none"/>
      </font>
      <numFmt numFmtId="0" formatCode="General"/>
      <fill>
        <patternFill patternType="none">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u val="none"/>
        <vertAlign val="baseline"/>
        <sz val="12"/>
        <color auto="1"/>
        <name val="Arial"/>
        <family val="2"/>
        <charset val="16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bottom style="thin">
          <color indexed="64"/>
        </bottom>
        <vertical/>
        <horizontal/>
      </border>
    </dxf>
    <dxf>
      <font>
        <b/>
        <strike val="0"/>
        <outline val="0"/>
        <shadow val="0"/>
        <u val="none"/>
        <vertAlign val="baseline"/>
        <sz val="12"/>
        <color auto="1"/>
        <name val="Arial"/>
        <family val="2"/>
        <charset val="16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i val="0"/>
        <strike val="0"/>
        <condense val="0"/>
        <extend val="0"/>
        <outline val="0"/>
        <shadow val="0"/>
        <u val="none"/>
        <vertAlign val="baseline"/>
        <sz val="11"/>
        <color auto="1"/>
        <name val="Calibri"/>
        <family val="2"/>
        <charset val="162"/>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left/>
        <right/>
        <top style="thin">
          <color indexed="64"/>
        </top>
        <bottom style="thin">
          <color indexed="64"/>
        </bottom>
        <vertical/>
        <horizontal/>
      </border>
    </dxf>
    <dxf>
      <font>
        <b/>
        <i val="0"/>
        <strike val="0"/>
        <condense val="0"/>
        <extend val="0"/>
        <outline val="0"/>
        <shadow val="0"/>
        <u val="none"/>
        <vertAlign val="baseline"/>
        <sz val="11"/>
        <color auto="1"/>
        <name val="Calibri"/>
        <family val="2"/>
        <charset val="162"/>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color auto="1"/>
        <name val="Calibri"/>
        <family val="2"/>
        <charset val="162"/>
        <scheme val="minor"/>
      </font>
      <numFmt numFmtId="164" formatCode="hh:mm;@"/>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dxf>
    <dxf>
      <font>
        <b/>
        <strike val="0"/>
        <outline val="0"/>
        <shadow val="0"/>
        <u val="none"/>
        <vertAlign val="baseline"/>
        <color auto="1"/>
      </font>
      <numFmt numFmtId="165" formatCode="[$-F800]dddd\,\ mmmm\ dd\,\ yyyy"/>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family val="2"/>
        <charset val="16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strike val="0"/>
        <outline val="0"/>
        <shadow val="0"/>
        <u val="none"/>
        <vertAlign val="baseline"/>
        <sz val="8"/>
        <color auto="1"/>
        <name val="Calibri"/>
        <family val="2"/>
        <charset val="16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strike val="0"/>
        <outline val="0"/>
        <shadow val="0"/>
        <u val="none"/>
        <vertAlign val="baseline"/>
        <color auto="1"/>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5"/>
        <color auto="1"/>
        <name val="Calibri"/>
        <family val="2"/>
        <charset val="162"/>
        <scheme val="minor"/>
      </font>
      <fill>
        <patternFill patternType="none">
          <fgColor indexed="64"/>
          <bgColor auto="1"/>
        </patternFill>
      </fill>
      <alignment horizontal="center" vertical="center" textRotation="0" wrapText="0" indent="0" justifyLastLine="0" shrinkToFit="0" readingOrder="0"/>
      <border diagonalUp="0" diagonalDown="0">
        <left/>
        <right/>
        <top style="thin">
          <color indexed="64"/>
        </top>
        <bottom style="thin">
          <color indexed="64"/>
        </bottom>
        <vertical/>
        <horizontal/>
      </border>
    </dxf>
    <dxf>
      <font>
        <b/>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strike val="0"/>
        <outline val="0"/>
        <shadow val="0"/>
        <u val="none"/>
        <vertAlign val="baseline"/>
        <color auto="1"/>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none">
          <bgColor auto="1"/>
        </patternFill>
      </fill>
      <alignment horizontal="center" vertical="center" textRotation="0" wrapText="0" indent="0" justifyLastLine="0" shrinkToFit="0" readingOrder="0"/>
    </dxf>
    <dxf>
      <border>
        <bottom style="thin">
          <color rgb="FF0D0D0D"/>
        </bottom>
      </border>
    </dxf>
    <dxf>
      <font>
        <strike val="0"/>
        <outline val="0"/>
        <shadow val="0"/>
        <u val="none"/>
        <vertAlign val="baseline"/>
        <color theme="0" tint="-4.9989318521683403E-2"/>
        <name val="Calibri"/>
        <family val="2"/>
        <charset val="162"/>
        <scheme val="minor"/>
      </font>
      <fill>
        <patternFill patternType="solid">
          <fgColor indexed="64"/>
          <bgColor theme="4" tint="-0.499984740745262"/>
        </patternFill>
      </fill>
      <alignment horizontal="center" vertical="top" textRotation="0" wrapText="0" indent="0" justifyLastLine="0" shrinkToFit="0" readingOrder="0"/>
      <border diagonalUp="0" diagonalDown="0" outline="0">
        <left style="thin">
          <color theme="1" tint="4.9989318521683403E-2"/>
        </left>
        <right style="thin">
          <color theme="1" tint="4.9989318521683403E-2"/>
        </right>
        <top/>
        <bottom/>
      </border>
    </dxf>
    <dxf>
      <font>
        <b/>
        <i val="0"/>
        <strike val="0"/>
        <condense val="0"/>
        <extend val="0"/>
        <outline val="0"/>
        <shadow val="0"/>
        <u val="none"/>
        <vertAlign val="baseline"/>
        <sz val="11"/>
        <color auto="1"/>
        <name val="Calibri"/>
        <family val="2"/>
        <charset val="16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Calibri"/>
        <family val="2"/>
        <charset val="16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6"/>
        <color auto="1"/>
        <name val="Calibri"/>
        <family val="2"/>
        <charset val="16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Calibri"/>
        <family val="2"/>
        <charset val="16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family val="2"/>
        <charset val="162"/>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Calibri"/>
        <family val="2"/>
        <charset val="16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Calibri"/>
        <family val="2"/>
        <charset val="16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medium">
          <color indexed="64"/>
        </top>
      </border>
    </dxf>
    <dxf>
      <font>
        <b/>
        <i val="0"/>
        <strike val="0"/>
        <condense val="0"/>
        <extend val="0"/>
        <outline val="0"/>
        <shadow val="0"/>
        <u val="none"/>
        <vertAlign val="baseline"/>
        <sz val="16"/>
        <color auto="1"/>
        <name val="Calibri"/>
        <family val="2"/>
        <charset val="162"/>
        <scheme val="minor"/>
      </font>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6"/>
        <color theme="0"/>
        <name val="Calibri"/>
        <family val="2"/>
        <charset val="162"/>
        <scheme val="minor"/>
      </font>
      <fill>
        <patternFill patternType="solid">
          <fgColor indexed="64"/>
          <bgColor theme="4" tint="-0.249977111117893"/>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8"/>
        <color auto="1"/>
        <name val="Arial"/>
        <family val="2"/>
        <charset val="16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8"/>
        <color theme="1"/>
        <name val="Calibri"/>
        <family val="2"/>
        <charset val="16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border>
        <bottom style="thin">
          <color theme="1" tint="4.9989318521683403E-2"/>
        </bottom>
      </border>
    </dxf>
    <dxf>
      <fill>
        <patternFill patternType="solid">
          <fgColor indexed="64"/>
          <bgColor theme="5" tint="-0.249977111117893"/>
        </patternFill>
      </fill>
      <alignment horizontal="center" vertical="top" textRotation="0" wrapText="0" indent="0" justifyLastLine="0" shrinkToFit="0" readingOrder="0"/>
      <border diagonalUp="0" diagonalDown="0">
        <left style="thin">
          <color theme="1" tint="4.9989318521683403E-2"/>
        </left>
        <right style="thin">
          <color theme="1" tint="4.9989318521683403E-2"/>
        </right>
        <top/>
        <bottom/>
        <vertical style="thin">
          <color theme="1" tint="4.9989318521683403E-2"/>
        </vertical>
        <horizontal style="thin">
          <color theme="1" tint="4.9989318521683403E-2"/>
        </horizontal>
      </border>
    </dxf>
  </dxfs>
  <tableStyles count="0" defaultTableStyle="TableStyleMedium2" defaultPivotStyle="PivotStyleLight16"/>
  <colors>
    <mruColors>
      <color rgb="FF57EF03"/>
      <color rgb="FFFF66FF"/>
      <color rgb="FF99FFCC"/>
      <color rgb="FFFFCCFF"/>
      <color rgb="FFD46A12"/>
      <color rgb="FF99CCFF"/>
      <color rgb="FFC74511"/>
      <color rgb="FF66FF33"/>
      <color rgb="FFF2F8EE"/>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microsoft.com/office/2007/relationships/slicerCache" Target="slicerCaches/slicerCache7.xml"/><Relationship Id="rId18" Type="http://schemas.microsoft.com/office/2007/relationships/slicerCache" Target="slicerCaches/slicerCache1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microsoft.com/office/2007/relationships/slicerCache" Target="slicerCaches/slicerCache1.xml"/><Relationship Id="rId12" Type="http://schemas.microsoft.com/office/2007/relationships/slicerCache" Target="slicerCaches/slicerCache6.xml"/><Relationship Id="rId17" Type="http://schemas.microsoft.com/office/2007/relationships/slicerCache" Target="slicerCaches/slicerCache11.xml"/><Relationship Id="rId25" Type="http://schemas.openxmlformats.org/officeDocument/2006/relationships/customXml" Target="../customXml/item2.xml"/><Relationship Id="rId2" Type="http://schemas.openxmlformats.org/officeDocument/2006/relationships/worksheet" Target="worksheets/sheet2.xml"/><Relationship Id="rId16" Type="http://schemas.microsoft.com/office/2007/relationships/slicerCache" Target="slicerCaches/slicerCache10.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5.xml"/><Relationship Id="rId24" Type="http://schemas.openxmlformats.org/officeDocument/2006/relationships/customXml" Target="../customXml/item1.xml"/><Relationship Id="rId5" Type="http://schemas.openxmlformats.org/officeDocument/2006/relationships/worksheet" Target="worksheets/sheet5.xml"/><Relationship Id="rId15" Type="http://schemas.microsoft.com/office/2007/relationships/slicerCache" Target="slicerCaches/slicerCache9.xml"/><Relationship Id="rId23" Type="http://schemas.openxmlformats.org/officeDocument/2006/relationships/calcChain" Target="calcChain.xml"/><Relationship Id="rId10" Type="http://schemas.microsoft.com/office/2007/relationships/slicerCache" Target="slicerCaches/slicerCache4.xml"/><Relationship Id="rId19"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3.xml"/><Relationship Id="rId14" Type="http://schemas.microsoft.com/office/2007/relationships/slicerCache" Target="slicerCaches/slicerCache8.xml"/><Relationship Id="rId22" Type="http://schemas.openxmlformats.org/officeDocument/2006/relationships/sheetMetadata" Target="metadata.xml"/><Relationship Id="rId27"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absolute">
    <xdr:from>
      <xdr:col>0</xdr:col>
      <xdr:colOff>30217</xdr:colOff>
      <xdr:row>0</xdr:row>
      <xdr:rowOff>20036</xdr:rowOff>
    </xdr:from>
    <xdr:to>
      <xdr:col>7</xdr:col>
      <xdr:colOff>198782</xdr:colOff>
      <xdr:row>0</xdr:row>
      <xdr:rowOff>1060174</xdr:rowOff>
    </xdr:to>
    <mc:AlternateContent xmlns:mc="http://schemas.openxmlformats.org/markup-compatibility/2006" xmlns:sle15="http://schemas.microsoft.com/office/drawing/2012/slicer">
      <mc:Choice Requires="sle15">
        <xdr:graphicFrame macro="">
          <xdr:nvGraphicFramePr>
            <xdr:cNvPr id="2" name="Bölüm 2">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Bölüm 2"/>
            </a:graphicData>
          </a:graphic>
        </xdr:graphicFrame>
      </mc:Choice>
      <mc:Fallback xmlns="">
        <xdr:sp macro="" textlink="">
          <xdr:nvSpPr>
            <xdr:cNvPr id="0" name=""/>
            <xdr:cNvSpPr>
              <a:spLocks noTextEdit="1"/>
            </xdr:cNvSpPr>
          </xdr:nvSpPr>
          <xdr:spPr>
            <a:xfrm>
              <a:off x="30216" y="20036"/>
              <a:ext cx="5597179" cy="748533"/>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LocksWithSheet="0" fPrintsWithSheet="0"/>
  </xdr:twoCellAnchor>
  <xdr:twoCellAnchor editAs="absolute">
    <xdr:from>
      <xdr:col>7</xdr:col>
      <xdr:colOff>218764</xdr:colOff>
      <xdr:row>0</xdr:row>
      <xdr:rowOff>0</xdr:rowOff>
    </xdr:from>
    <xdr:to>
      <xdr:col>8</xdr:col>
      <xdr:colOff>1457739</xdr:colOff>
      <xdr:row>0</xdr:row>
      <xdr:rowOff>1051891</xdr:rowOff>
    </xdr:to>
    <mc:AlternateContent xmlns:mc="http://schemas.openxmlformats.org/markup-compatibility/2006" xmlns:sle15="http://schemas.microsoft.com/office/drawing/2012/slicer">
      <mc:Choice Requires="sle15">
        <xdr:graphicFrame macro="">
          <xdr:nvGraphicFramePr>
            <xdr:cNvPr id="3" name="Sınıf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ınıf 2"/>
            </a:graphicData>
          </a:graphic>
        </xdr:graphicFrame>
      </mc:Choice>
      <mc:Fallback xmlns="">
        <xdr:sp macro="" textlink="">
          <xdr:nvSpPr>
            <xdr:cNvPr id="0" name=""/>
            <xdr:cNvSpPr>
              <a:spLocks noTextEdit="1"/>
            </xdr:cNvSpPr>
          </xdr:nvSpPr>
          <xdr:spPr>
            <a:xfrm>
              <a:off x="5196612" y="0"/>
              <a:ext cx="1752497" cy="745248"/>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LocksWithSheet="0" fPrintsWithSheet="0"/>
  </xdr:twoCellAnchor>
  <xdr:twoCellAnchor editAs="absolute">
    <xdr:from>
      <xdr:col>8</xdr:col>
      <xdr:colOff>1466725</xdr:colOff>
      <xdr:row>0</xdr:row>
      <xdr:rowOff>0</xdr:rowOff>
    </xdr:from>
    <xdr:to>
      <xdr:col>23</xdr:col>
      <xdr:colOff>447261</xdr:colOff>
      <xdr:row>0</xdr:row>
      <xdr:rowOff>1068456</xdr:rowOff>
    </xdr:to>
    <mc:AlternateContent xmlns:mc="http://schemas.openxmlformats.org/markup-compatibility/2006">
      <mc:Choice xmlns:sle15="http://schemas.microsoft.com/office/drawing/2012/slicer" Requires="sle15">
        <xdr:graphicFrame macro="">
          <xdr:nvGraphicFramePr>
            <xdr:cNvPr id="4" name="GÜN 2">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GÜN 2"/>
            </a:graphicData>
          </a:graphic>
        </xdr:graphicFrame>
      </mc:Choice>
      <mc:Fallback>
        <xdr:sp macro="" textlink="">
          <xdr:nvSpPr>
            <xdr:cNvPr id="0" name=""/>
            <xdr:cNvSpPr>
              <a:spLocks noTextEdit="1"/>
            </xdr:cNvSpPr>
          </xdr:nvSpPr>
          <xdr:spPr>
            <a:xfrm>
              <a:off x="6751029" y="0"/>
              <a:ext cx="4347667" cy="1068456"/>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LocksWithSheet="0"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0</xdr:col>
      <xdr:colOff>81584</xdr:colOff>
      <xdr:row>0</xdr:row>
      <xdr:rowOff>67918</xdr:rowOff>
    </xdr:from>
    <xdr:to>
      <xdr:col>7</xdr:col>
      <xdr:colOff>231913</xdr:colOff>
      <xdr:row>0</xdr:row>
      <xdr:rowOff>745435</xdr:rowOff>
    </xdr:to>
    <mc:AlternateContent xmlns:mc="http://schemas.openxmlformats.org/markup-compatibility/2006" xmlns:sle15="http://schemas.microsoft.com/office/drawing/2012/slicer">
      <mc:Choice Requires="sle15">
        <xdr:graphicFrame macro="">
          <xdr:nvGraphicFramePr>
            <xdr:cNvPr id="5" name="Bölüm">
              <a:extLst>
                <a:ext uri="{FF2B5EF4-FFF2-40B4-BE49-F238E27FC236}">
                  <a16:creationId xmlns:a16="http://schemas.microsoft.com/office/drawing/2014/main" id="{532EE392-E565-722D-E741-940AEB7C52EB}"/>
                </a:ext>
              </a:extLst>
            </xdr:cNvPr>
            <xdr:cNvGraphicFramePr/>
          </xdr:nvGraphicFramePr>
          <xdr:xfrm>
            <a:off x="0" y="0"/>
            <a:ext cx="0" cy="0"/>
          </xdr:xfrm>
          <a:graphic>
            <a:graphicData uri="http://schemas.microsoft.com/office/drawing/2010/slicer">
              <sle:slicer xmlns:sle="http://schemas.microsoft.com/office/drawing/2010/slicer" name="Bölüm"/>
            </a:graphicData>
          </a:graphic>
        </xdr:graphicFrame>
      </mc:Choice>
      <mc:Fallback xmlns="">
        <xdr:sp macro="" textlink="">
          <xdr:nvSpPr>
            <xdr:cNvPr id="0" name=""/>
            <xdr:cNvSpPr>
              <a:spLocks noTextEdit="1"/>
            </xdr:cNvSpPr>
          </xdr:nvSpPr>
          <xdr:spPr>
            <a:xfrm>
              <a:off x="81584" y="67918"/>
              <a:ext cx="5128177" cy="677517"/>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xdr:twoCellAnchor>
  <xdr:twoCellAnchor editAs="absolute">
    <xdr:from>
      <xdr:col>7</xdr:col>
      <xdr:colOff>267942</xdr:colOff>
      <xdr:row>0</xdr:row>
      <xdr:rowOff>72060</xdr:rowOff>
    </xdr:from>
    <xdr:to>
      <xdr:col>9</xdr:col>
      <xdr:colOff>158612</xdr:colOff>
      <xdr:row>0</xdr:row>
      <xdr:rowOff>753718</xdr:rowOff>
    </xdr:to>
    <mc:AlternateContent xmlns:mc="http://schemas.openxmlformats.org/markup-compatibility/2006" xmlns:sle15="http://schemas.microsoft.com/office/drawing/2012/slicer">
      <mc:Choice Requires="sle15">
        <xdr:graphicFrame macro="">
          <xdr:nvGraphicFramePr>
            <xdr:cNvPr id="6" name="Sınıf">
              <a:extLst>
                <a:ext uri="{FF2B5EF4-FFF2-40B4-BE49-F238E27FC236}">
                  <a16:creationId xmlns:a16="http://schemas.microsoft.com/office/drawing/2014/main" id="{D0FA24D7-88D2-7F90-5623-FD708F6FDBF9}"/>
                </a:ext>
              </a:extLst>
            </xdr:cNvPr>
            <xdr:cNvGraphicFramePr/>
          </xdr:nvGraphicFramePr>
          <xdr:xfrm>
            <a:off x="0" y="0"/>
            <a:ext cx="0" cy="0"/>
          </xdr:xfrm>
          <a:graphic>
            <a:graphicData uri="http://schemas.microsoft.com/office/drawing/2010/slicer">
              <sle:slicer xmlns:sle="http://schemas.microsoft.com/office/drawing/2010/slicer" name="Sınıf"/>
            </a:graphicData>
          </a:graphic>
        </xdr:graphicFrame>
      </mc:Choice>
      <mc:Fallback xmlns="">
        <xdr:sp macro="" textlink="">
          <xdr:nvSpPr>
            <xdr:cNvPr id="0" name=""/>
            <xdr:cNvSpPr>
              <a:spLocks noTextEdit="1"/>
            </xdr:cNvSpPr>
          </xdr:nvSpPr>
          <xdr:spPr>
            <a:xfrm>
              <a:off x="5245790" y="72060"/>
              <a:ext cx="1828800" cy="681658"/>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xdr:twoCellAnchor>
  <xdr:twoCellAnchor editAs="absolute">
    <xdr:from>
      <xdr:col>9</xdr:col>
      <xdr:colOff>197540</xdr:colOff>
      <xdr:row>0</xdr:row>
      <xdr:rowOff>67918</xdr:rowOff>
    </xdr:from>
    <xdr:to>
      <xdr:col>21</xdr:col>
      <xdr:colOff>140804</xdr:colOff>
      <xdr:row>0</xdr:row>
      <xdr:rowOff>753718</xdr:rowOff>
    </xdr:to>
    <mc:AlternateContent xmlns:mc="http://schemas.openxmlformats.org/markup-compatibility/2006" xmlns:sle15="http://schemas.microsoft.com/office/drawing/2012/slicer">
      <mc:Choice Requires="sle15">
        <xdr:graphicFrame macro="">
          <xdr:nvGraphicFramePr>
            <xdr:cNvPr id="7" name="SINAV TARİHİ">
              <a:extLst>
                <a:ext uri="{FF2B5EF4-FFF2-40B4-BE49-F238E27FC236}">
                  <a16:creationId xmlns:a16="http://schemas.microsoft.com/office/drawing/2014/main" id="{3ED9986E-31B7-5BDA-7412-F418B8AF9313}"/>
                </a:ext>
              </a:extLst>
            </xdr:cNvPr>
            <xdr:cNvGraphicFramePr/>
          </xdr:nvGraphicFramePr>
          <xdr:xfrm>
            <a:off x="0" y="0"/>
            <a:ext cx="0" cy="0"/>
          </xdr:xfrm>
          <a:graphic>
            <a:graphicData uri="http://schemas.microsoft.com/office/drawing/2010/slicer">
              <sle:slicer xmlns:sle="http://schemas.microsoft.com/office/drawing/2010/slicer" name="SINAV TARİHİ"/>
            </a:graphicData>
          </a:graphic>
        </xdr:graphicFrame>
      </mc:Choice>
      <mc:Fallback xmlns="">
        <xdr:sp macro="" textlink="">
          <xdr:nvSpPr>
            <xdr:cNvPr id="0" name=""/>
            <xdr:cNvSpPr>
              <a:spLocks noTextEdit="1"/>
            </xdr:cNvSpPr>
          </xdr:nvSpPr>
          <xdr:spPr>
            <a:xfrm>
              <a:off x="7113518" y="67918"/>
              <a:ext cx="6411982" cy="685800"/>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43071</xdr:rowOff>
    </xdr:from>
    <xdr:to>
      <xdr:col>7</xdr:col>
      <xdr:colOff>165652</xdr:colOff>
      <xdr:row>0</xdr:row>
      <xdr:rowOff>704022</xdr:rowOff>
    </xdr:to>
    <mc:AlternateContent xmlns:mc="http://schemas.openxmlformats.org/markup-compatibility/2006" xmlns:sle15="http://schemas.microsoft.com/office/drawing/2012/slicer">
      <mc:Choice Requires="sle15">
        <xdr:graphicFrame macro="">
          <xdr:nvGraphicFramePr>
            <xdr:cNvPr id="5" name="Bölüm 1">
              <a:extLst>
                <a:ext uri="{FF2B5EF4-FFF2-40B4-BE49-F238E27FC236}">
                  <a16:creationId xmlns:a16="http://schemas.microsoft.com/office/drawing/2014/main" id="{967DE623-3A8E-DDFD-02C0-E711B438DFDF}"/>
                </a:ext>
              </a:extLst>
            </xdr:cNvPr>
            <xdr:cNvGraphicFramePr/>
          </xdr:nvGraphicFramePr>
          <xdr:xfrm>
            <a:off x="0" y="0"/>
            <a:ext cx="0" cy="0"/>
          </xdr:xfrm>
          <a:graphic>
            <a:graphicData uri="http://schemas.microsoft.com/office/drawing/2010/slicer">
              <sle:slicer xmlns:sle="http://schemas.microsoft.com/office/drawing/2010/slicer" name="Bölüm 1"/>
            </a:graphicData>
          </a:graphic>
        </xdr:graphicFrame>
      </mc:Choice>
      <mc:Fallback xmlns="">
        <xdr:sp macro="" textlink="">
          <xdr:nvSpPr>
            <xdr:cNvPr id="0" name=""/>
            <xdr:cNvSpPr>
              <a:spLocks noTextEdit="1"/>
            </xdr:cNvSpPr>
          </xdr:nvSpPr>
          <xdr:spPr>
            <a:xfrm>
              <a:off x="0" y="43071"/>
              <a:ext cx="5143500" cy="660951"/>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xdr:twoCellAnchor>
  <xdr:twoCellAnchor editAs="absolute">
    <xdr:from>
      <xdr:col>7</xdr:col>
      <xdr:colOff>243095</xdr:colOff>
      <xdr:row>0</xdr:row>
      <xdr:rowOff>47211</xdr:rowOff>
    </xdr:from>
    <xdr:to>
      <xdr:col>9</xdr:col>
      <xdr:colOff>133765</xdr:colOff>
      <xdr:row>0</xdr:row>
      <xdr:rowOff>704022</xdr:rowOff>
    </xdr:to>
    <mc:AlternateContent xmlns:mc="http://schemas.openxmlformats.org/markup-compatibility/2006" xmlns:sle15="http://schemas.microsoft.com/office/drawing/2012/slicer">
      <mc:Choice Requires="sle15">
        <xdr:graphicFrame macro="">
          <xdr:nvGraphicFramePr>
            <xdr:cNvPr id="6" name="Sınıf 1">
              <a:extLst>
                <a:ext uri="{FF2B5EF4-FFF2-40B4-BE49-F238E27FC236}">
                  <a16:creationId xmlns:a16="http://schemas.microsoft.com/office/drawing/2014/main" id="{68B44958-E9D9-17C7-9C51-ED5FE8383947}"/>
                </a:ext>
              </a:extLst>
            </xdr:cNvPr>
            <xdr:cNvGraphicFramePr/>
          </xdr:nvGraphicFramePr>
          <xdr:xfrm>
            <a:off x="0" y="0"/>
            <a:ext cx="0" cy="0"/>
          </xdr:xfrm>
          <a:graphic>
            <a:graphicData uri="http://schemas.microsoft.com/office/drawing/2010/slicer">
              <sle:slicer xmlns:sle="http://schemas.microsoft.com/office/drawing/2010/slicer" name="Sınıf 1"/>
            </a:graphicData>
          </a:graphic>
        </xdr:graphicFrame>
      </mc:Choice>
      <mc:Fallback xmlns="">
        <xdr:sp macro="" textlink="">
          <xdr:nvSpPr>
            <xdr:cNvPr id="0" name=""/>
            <xdr:cNvSpPr>
              <a:spLocks noTextEdit="1"/>
            </xdr:cNvSpPr>
          </xdr:nvSpPr>
          <xdr:spPr>
            <a:xfrm>
              <a:off x="5220943" y="47211"/>
              <a:ext cx="1828800" cy="656811"/>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xdr:twoCellAnchor>
  <xdr:twoCellAnchor editAs="absolute">
    <xdr:from>
      <xdr:col>9</xdr:col>
      <xdr:colOff>189258</xdr:colOff>
      <xdr:row>0</xdr:row>
      <xdr:rowOff>18223</xdr:rowOff>
    </xdr:from>
    <xdr:to>
      <xdr:col>20</xdr:col>
      <xdr:colOff>1134718</xdr:colOff>
      <xdr:row>0</xdr:row>
      <xdr:rowOff>679175</xdr:rowOff>
    </xdr:to>
    <mc:AlternateContent xmlns:mc="http://schemas.openxmlformats.org/markup-compatibility/2006" xmlns:sle15="http://schemas.microsoft.com/office/drawing/2012/slicer">
      <mc:Choice Requires="sle15">
        <xdr:graphicFrame macro="">
          <xdr:nvGraphicFramePr>
            <xdr:cNvPr id="7" name="SINAV TARİHİ 1">
              <a:extLst>
                <a:ext uri="{FF2B5EF4-FFF2-40B4-BE49-F238E27FC236}">
                  <a16:creationId xmlns:a16="http://schemas.microsoft.com/office/drawing/2014/main" id="{17332EB8-CA2E-07CA-B66A-7F5002BFC0CA}"/>
                </a:ext>
              </a:extLst>
            </xdr:cNvPr>
            <xdr:cNvGraphicFramePr/>
          </xdr:nvGraphicFramePr>
          <xdr:xfrm>
            <a:off x="0" y="0"/>
            <a:ext cx="0" cy="0"/>
          </xdr:xfrm>
          <a:graphic>
            <a:graphicData uri="http://schemas.microsoft.com/office/drawing/2010/slicer">
              <sle:slicer xmlns:sle="http://schemas.microsoft.com/office/drawing/2010/slicer" name="SINAV TARİHİ 1"/>
            </a:graphicData>
          </a:graphic>
        </xdr:graphicFrame>
      </mc:Choice>
      <mc:Fallback xmlns="">
        <xdr:sp macro="" textlink="">
          <xdr:nvSpPr>
            <xdr:cNvPr id="0" name=""/>
            <xdr:cNvSpPr>
              <a:spLocks noTextEdit="1"/>
            </xdr:cNvSpPr>
          </xdr:nvSpPr>
          <xdr:spPr>
            <a:xfrm>
              <a:off x="7105236" y="18223"/>
              <a:ext cx="6254612" cy="660952"/>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48454</xdr:colOff>
      <xdr:row>0</xdr:row>
      <xdr:rowOff>34787</xdr:rowOff>
    </xdr:from>
    <xdr:to>
      <xdr:col>6</xdr:col>
      <xdr:colOff>207065</xdr:colOff>
      <xdr:row>0</xdr:row>
      <xdr:rowOff>658467</xdr:rowOff>
    </xdr:to>
    <mc:AlternateContent xmlns:mc="http://schemas.openxmlformats.org/markup-compatibility/2006" xmlns:sle15="http://schemas.microsoft.com/office/drawing/2012/slicer">
      <mc:Choice Requires="sle15">
        <xdr:graphicFrame macro="">
          <xdr:nvGraphicFramePr>
            <xdr:cNvPr id="5" name="Bölüm 3">
              <a:extLst>
                <a:ext uri="{FF2B5EF4-FFF2-40B4-BE49-F238E27FC236}">
                  <a16:creationId xmlns:a16="http://schemas.microsoft.com/office/drawing/2014/main" id="{F3A19744-2ADC-7D46-DD70-7329A96033FE}"/>
                </a:ext>
              </a:extLst>
            </xdr:cNvPr>
            <xdr:cNvGraphicFramePr/>
          </xdr:nvGraphicFramePr>
          <xdr:xfrm>
            <a:off x="0" y="0"/>
            <a:ext cx="0" cy="0"/>
          </xdr:xfrm>
          <a:graphic>
            <a:graphicData uri="http://schemas.microsoft.com/office/drawing/2010/slicer">
              <sle:slicer xmlns:sle="http://schemas.microsoft.com/office/drawing/2010/slicer" name="Bölüm 3"/>
            </a:graphicData>
          </a:graphic>
        </xdr:graphicFrame>
      </mc:Choice>
      <mc:Fallback xmlns="">
        <xdr:sp macro="" textlink="">
          <xdr:nvSpPr>
            <xdr:cNvPr id="0" name=""/>
            <xdr:cNvSpPr>
              <a:spLocks noTextEdit="1"/>
            </xdr:cNvSpPr>
          </xdr:nvSpPr>
          <xdr:spPr>
            <a:xfrm>
              <a:off x="48454" y="34787"/>
              <a:ext cx="4904546" cy="623680"/>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xdr:twoCellAnchor>
  <xdr:twoCellAnchor editAs="absolute">
    <xdr:from>
      <xdr:col>6</xdr:col>
      <xdr:colOff>226528</xdr:colOff>
      <xdr:row>0</xdr:row>
      <xdr:rowOff>38929</xdr:rowOff>
    </xdr:from>
    <xdr:to>
      <xdr:col>9</xdr:col>
      <xdr:colOff>115956</xdr:colOff>
      <xdr:row>0</xdr:row>
      <xdr:rowOff>662609</xdr:rowOff>
    </xdr:to>
    <mc:AlternateContent xmlns:mc="http://schemas.openxmlformats.org/markup-compatibility/2006" xmlns:sle15="http://schemas.microsoft.com/office/drawing/2012/slicer">
      <mc:Choice Requires="sle15">
        <xdr:graphicFrame macro="">
          <xdr:nvGraphicFramePr>
            <xdr:cNvPr id="6" name="Sınıf 3">
              <a:extLst>
                <a:ext uri="{FF2B5EF4-FFF2-40B4-BE49-F238E27FC236}">
                  <a16:creationId xmlns:a16="http://schemas.microsoft.com/office/drawing/2014/main" id="{6E425062-F4C0-F620-3548-99A1388A60D6}"/>
                </a:ext>
              </a:extLst>
            </xdr:cNvPr>
            <xdr:cNvGraphicFramePr/>
          </xdr:nvGraphicFramePr>
          <xdr:xfrm>
            <a:off x="0" y="0"/>
            <a:ext cx="0" cy="0"/>
          </xdr:xfrm>
          <a:graphic>
            <a:graphicData uri="http://schemas.microsoft.com/office/drawing/2010/slicer">
              <sle:slicer xmlns:sle="http://schemas.microsoft.com/office/drawing/2010/slicer" name="Sınıf 3"/>
            </a:graphicData>
          </a:graphic>
        </xdr:graphicFrame>
      </mc:Choice>
      <mc:Fallback xmlns="">
        <xdr:sp macro="" textlink="">
          <xdr:nvSpPr>
            <xdr:cNvPr id="0" name=""/>
            <xdr:cNvSpPr>
              <a:spLocks noTextEdit="1"/>
            </xdr:cNvSpPr>
          </xdr:nvSpPr>
          <xdr:spPr>
            <a:xfrm>
              <a:off x="4972463" y="38929"/>
              <a:ext cx="2059471" cy="623680"/>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xdr:twoCellAnchor>
  <xdr:twoCellAnchor editAs="absolute">
    <xdr:from>
      <xdr:col>9</xdr:col>
      <xdr:colOff>147845</xdr:colOff>
      <xdr:row>0</xdr:row>
      <xdr:rowOff>34787</xdr:rowOff>
    </xdr:from>
    <xdr:to>
      <xdr:col>21</xdr:col>
      <xdr:colOff>670891</xdr:colOff>
      <xdr:row>0</xdr:row>
      <xdr:rowOff>658467</xdr:rowOff>
    </xdr:to>
    <mc:AlternateContent xmlns:mc="http://schemas.openxmlformats.org/markup-compatibility/2006" xmlns:sle15="http://schemas.microsoft.com/office/drawing/2012/slicer">
      <mc:Choice Requires="sle15">
        <xdr:graphicFrame macro="">
          <xdr:nvGraphicFramePr>
            <xdr:cNvPr id="7" name="SINAV TARİHİ 2">
              <a:extLst>
                <a:ext uri="{FF2B5EF4-FFF2-40B4-BE49-F238E27FC236}">
                  <a16:creationId xmlns:a16="http://schemas.microsoft.com/office/drawing/2014/main" id="{CE1F489F-1ADF-65CA-D461-094B0996CD24}"/>
                </a:ext>
              </a:extLst>
            </xdr:cNvPr>
            <xdr:cNvGraphicFramePr/>
          </xdr:nvGraphicFramePr>
          <xdr:xfrm>
            <a:off x="0" y="0"/>
            <a:ext cx="0" cy="0"/>
          </xdr:xfrm>
          <a:graphic>
            <a:graphicData uri="http://schemas.microsoft.com/office/drawing/2010/slicer">
              <sle:slicer xmlns:sle="http://schemas.microsoft.com/office/drawing/2010/slicer" name="SINAV TARİHİ 2"/>
            </a:graphicData>
          </a:graphic>
        </xdr:graphicFrame>
      </mc:Choice>
      <mc:Fallback xmlns="">
        <xdr:sp macro="" textlink="">
          <xdr:nvSpPr>
            <xdr:cNvPr id="0" name=""/>
            <xdr:cNvSpPr>
              <a:spLocks noTextEdit="1"/>
            </xdr:cNvSpPr>
          </xdr:nvSpPr>
          <xdr:spPr>
            <a:xfrm>
              <a:off x="7063823" y="34787"/>
              <a:ext cx="6991764" cy="623680"/>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Bölüm2" xr10:uid="{1D886794-50A9-43C2-A1AF-88FED9236BFB}" sourceName="Bölüm">
  <extLst>
    <x:ext xmlns:x15="http://schemas.microsoft.com/office/spreadsheetml/2010/11/main" uri="{2F2917AC-EB37-4324-AD4E-5DD8C200BD13}">
      <x15:tableSlicerCache tableId="5" column="2"/>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Sınıf2" xr10:uid="{BE53A2EF-9637-4FD2-BC0F-0230407BE390}" sourceName="Sınıf">
  <extLst>
    <x:ext xmlns:x15="http://schemas.microsoft.com/office/spreadsheetml/2010/11/main" uri="{2F2917AC-EB37-4324-AD4E-5DD8C200BD13}">
      <x15:tableSlicerCache tableId="5" column="3"/>
    </x:ex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GÜN2" xr10:uid="{BE9B3584-E339-46C6-956B-7783522FD9A3}" sourceName="SINAV TARİHİ">
  <extLst>
    <x:ext xmlns:x15="http://schemas.microsoft.com/office/spreadsheetml/2010/11/main" uri="{2F2917AC-EB37-4324-AD4E-5DD8C200BD13}">
      <x15:tableSlicerCache tableId="5" column="8"/>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Bölüm" xr10:uid="{3BEB3765-B492-4ED0-81EF-EA53D121C6FE}" sourceName="Bölüm">
  <extLst>
    <x:ext xmlns:x15="http://schemas.microsoft.com/office/spreadsheetml/2010/11/main" uri="{2F2917AC-EB37-4324-AD4E-5DD8C200BD13}">
      <x15:tableSlicerCache tableId="1" column="2"/>
    </x:ex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Sınıf" xr10:uid="{6404468F-6D19-43D7-A104-8D33672926F0}" sourceName="Sınıf">
  <extLst>
    <x:ext xmlns:x15="http://schemas.microsoft.com/office/spreadsheetml/2010/11/main" uri="{2F2917AC-EB37-4324-AD4E-5DD8C200BD13}">
      <x15:tableSlicerCache tableId="1" column="3"/>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SINAV_TARİHİ" xr10:uid="{E83B1F04-6F07-4A2A-B7FF-AB1ACAC026B1}" sourceName="SINAV TARİHİ">
  <extLst>
    <x:ext xmlns:x15="http://schemas.microsoft.com/office/spreadsheetml/2010/11/main" uri="{2F2917AC-EB37-4324-AD4E-5DD8C200BD13}">
      <x15:tableSlicerCache tableId="1" column="8"/>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Bölüm1" xr10:uid="{CD71C0FF-3549-4025-A768-C62619EE51ED}" sourceName="Bölüm">
  <extLst>
    <x:ext xmlns:x15="http://schemas.microsoft.com/office/spreadsheetml/2010/11/main" uri="{2F2917AC-EB37-4324-AD4E-5DD8C200BD13}">
      <x15:tableSlicerCache tableId="2" column="2"/>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Sınıf1" xr10:uid="{D707F2CC-65C4-4FE9-84B2-F27575318F97}" sourceName="Sınıf">
  <extLst>
    <x:ext xmlns:x15="http://schemas.microsoft.com/office/spreadsheetml/2010/11/main" uri="{2F2917AC-EB37-4324-AD4E-5DD8C200BD13}">
      <x15:tableSlicerCache tableId="2" column="3"/>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SINAV_TARİHİ1" xr10:uid="{9A364E2E-64CB-420B-B2DA-BB0FABB48CEA}" sourceName="SINAV TARİHİ">
  <extLst>
    <x:ext xmlns:x15="http://schemas.microsoft.com/office/spreadsheetml/2010/11/main" uri="{2F2917AC-EB37-4324-AD4E-5DD8C200BD13}">
      <x15:tableSlicerCache tableId="2" column="8"/>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Bölüm3" xr10:uid="{35B422F0-621B-4609-BCAF-907C11E0FD06}" sourceName="Bölüm">
  <extLst>
    <x:ext xmlns:x15="http://schemas.microsoft.com/office/spreadsheetml/2010/11/main" uri="{2F2917AC-EB37-4324-AD4E-5DD8C200BD13}">
      <x15:tableSlicerCache tableId="3" column="2"/>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Sınıf3" xr10:uid="{3755F94E-116B-43D0-9198-A49B49FAB868}" sourceName="Sınıf">
  <extLst>
    <x:ext xmlns:x15="http://schemas.microsoft.com/office/spreadsheetml/2010/11/main" uri="{2F2917AC-EB37-4324-AD4E-5DD8C200BD13}">
      <x15:tableSlicerCache tableId="3" column="3"/>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SINAV_TARİHİ2" xr10:uid="{0679E1FA-3788-4B56-A96B-4059792B187D}" sourceName="SINAV TARİHİ">
  <extLst>
    <x:ext xmlns:x15="http://schemas.microsoft.com/office/spreadsheetml/2010/11/main" uri="{2F2917AC-EB37-4324-AD4E-5DD8C200BD13}">
      <x15:tableSlicerCache tableId="3" column="8"/>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ölüm 2" xr10:uid="{28C33562-7457-4EC9-B0E1-989BF7F80748}" cache="Dilimleyici_Bölüm2" caption="Bölüm" columnCount="12" rowHeight="360000"/>
  <slicer name="Sınıf 2" xr10:uid="{AB7A0351-FDD9-4CC0-A2A5-30CF5F3A46EF}" cache="Dilimleyici_Sınıf2" caption="Sınıf" columnCount="4" rowHeight="360000"/>
  <slicer name="GÜN 2" xr10:uid="{8D6F22C5-5CA4-4B06-802F-E1FE39347CBC}" cache="Dilimleyici_GÜN2" caption="SINAV TARİHİ" columnCount="5" rowHeight="3600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ölüm" xr10:uid="{F32E243F-3E5E-4BD2-A047-541A5424EDD1}" cache="Dilimleyici_Bölüm" caption="Bölüm" columnCount="11" rowHeight="241300"/>
  <slicer name="Sınıf" xr10:uid="{7AB9D1F2-29BB-48E7-A115-2D0AC525538E}" cache="Dilimleyici_Sınıf" caption="Sınıf" columnCount="4" rowHeight="241300"/>
  <slicer name="SINAV TARİHİ" xr10:uid="{747C2C4E-3BBF-44C6-BF53-C4CEE2297B56}" cache="Dilimleyici_SINAV_TARİHİ" caption="SINAV TARİHİ" columnCount="10"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ölüm 1" xr10:uid="{472EB439-A976-4842-A762-41E3280C1685}" cache="Dilimleyici_Bölüm1" caption="Bölüm" columnCount="11" rowHeight="241300"/>
  <slicer name="Sınıf 1" xr10:uid="{746A75B4-85D6-4BCD-A7F6-5044C30F941A}" cache="Dilimleyici_Sınıf1" caption="Sınıf" columnCount="4" rowHeight="241300"/>
  <slicer name="SINAV TARİHİ 1" xr10:uid="{0D176501-CFF8-4D6F-B7BC-7A0EE7B3CC92}" cache="Dilimleyici_SINAV_TARİHİ1" caption="SINAV TARİHİ" columnCount="10"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ölüm 3" xr10:uid="{DD6AD6CF-4A92-4171-8D7A-A4E1327B078B}" cache="Dilimleyici_Bölüm3" caption="Bölüm" columnCount="11" rowHeight="241300"/>
  <slicer name="Sınıf 3" xr10:uid="{D2935D10-9418-4B76-B38E-76361F9EDAEA}" cache="Dilimleyici_Sınıf3" caption="Sınıf" columnCount="4" rowHeight="241300"/>
  <slicer name="SINAV TARİHİ 2" xr10:uid="{CF99765F-59D0-4753-A9ED-A258C2AD3E79}" cache="Dilimleyici_SINAV_TARİHİ2" caption="SINAV TARİHİ" columnCount="10"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C66BC2A-4C47-4465-A1EF-E6D73D3AA6AD}" name="Tablo16" displayName="Tablo16" ref="A3:V312" totalsRowShown="0" headerRowDxfId="112" dataDxfId="0" headerRowBorderDxfId="111">
  <autoFilter ref="A3:V312" xr:uid="{91BA2C9B-17F2-441D-B3D9-498EC65B983E}"/>
  <tableColumns count="22">
    <tableColumn id="1" xr3:uid="{455209D6-712D-43DD-AE60-919568800596}" name="Sıra" dataDxfId="22"/>
    <tableColumn id="2" xr3:uid="{BDCDF637-ABEF-42EE-8380-A77AF21F8D1D}" name="Bölüm" dataDxfId="21"/>
    <tableColumn id="3" xr3:uid="{217E9508-288A-449C-95EB-757E5749FC34}" name="Sınıf" dataDxfId="20"/>
    <tableColumn id="4" xr3:uid="{4DDE0F5D-9C0E-4BB1-8C5C-6C0779EEC2B2}" name="Ders Kodu" dataDxfId="19"/>
    <tableColumn id="5" xr3:uid="{D72CA39B-D9AA-4DA1-94A8-F8F665CAA4D2}" name="Dersin Adı" dataDxfId="18"/>
    <tableColumn id="6" xr3:uid="{169CB13B-1CF1-469C-9213-0062E7DCF981}" name="Dersi Veren Öğretim Üyesi" dataDxfId="17"/>
    <tableColumn id="24" xr3:uid="{820F831A-E1D4-4C43-9CFF-2BE7A476D1E5}" name="Dersi Veren. Öğr. Üyesi Bölmü." dataDxfId="16" totalsRowDxfId="110"/>
    <tableColumn id="7" xr3:uid="{EE8BF0F3-DB15-4965-8775-2F2D4DA474F6}" name="Mevcut" dataDxfId="15"/>
    <tableColumn id="8" xr3:uid="{0225072D-1F67-4BD3-BE0C-4A7A9160B6BE}" name="SINAV TARİHİ" dataDxfId="14"/>
    <tableColumn id="9" xr3:uid="{BCBB50D9-FC5D-4581-AF1D-B981210F3AFF}" name="SINAV SAATİ" dataDxfId="13"/>
    <tableColumn id="27" xr3:uid="{9ED921FF-90F5-48F6-B3B2-61EA68DF39DB}" name="SINIF - I -ZF-…." dataDxfId="12"/>
    <tableColumn id="28" xr3:uid="{238CC356-518B-4C72-BC98-B5A5D7CBAF1D}" name="SINIF - II  ZF-…." dataDxfId="11"/>
    <tableColumn id="19" xr3:uid="{B0CD2F62-8FAD-4521-99A5-883D7B4995A4}" name="G1" dataDxfId="10"/>
    <tableColumn id="20" xr3:uid="{F4B433D7-C179-49D3-90D4-75EA093EF198}" name="G2" dataDxfId="9"/>
    <tableColumn id="25" xr3:uid="{468FD1BC-4466-423C-8E05-A7E12F860C47}" name="Gözetmen 1" dataDxfId="8">
      <calculatedColumnFormula>IF(ISERROR(VLOOKUP(Tablo16[[#This Row],[G1]],Tablo11[[#All],[No]:[GÖZETMEN TABLOSU]],3,0)=TRUE),0,VLOOKUP(Tablo16[[#This Row],[G1]],Tablo11[[#All],[No]:[GÖZETMEN TABLOSU]],3,0))</calculatedColumnFormula>
    </tableColumn>
    <tableColumn id="21" xr3:uid="{39A7633D-2317-41A9-8CD1-800E407CEF76}" name="Gözetmen 2" dataDxfId="7">
      <calculatedColumnFormula>IF(ISERROR(VLOOKUP(Tablo16[[#This Row],[G2]],Tablo11[[#All],[No]:[GÖZETMEN TABLOSU]],3,0)=TRUE),0,VLOOKUP(Tablo16[[#This Row],[G2]],Tablo11[[#All],[No]:[GÖZETMEN TABLOSU]],3,0))</calculatedColumnFormula>
    </tableColumn>
    <tableColumn id="14" xr3:uid="{CFF95AE0-4CEE-4032-8A9D-31939040F99E}" name="TÜM SINAVLARIMI GÖSTER" dataDxfId="6">
      <calculatedColumnFormula array="1">_xlfn.IFS(Tablo16[[#This Row],[G1]]=$V$2,Tablo16[[#This Row],[Gözetmen 1]],Tablo16[[#This Row],[G2]]=$V$2,Tablo16[[#This Row],[Gözetmen 2]])</calculatedColumnFormula>
    </tableColumn>
    <tableColumn id="17" xr3:uid="{C28DA5CC-2A4F-42D7-A075-4D00D0942724}" name="Sütun1" dataDxfId="5"/>
    <tableColumn id="22" xr3:uid="{41AB9FCF-D810-49D3-8B98-39A426284B25}" name="Aynı ders sayısı" dataDxfId="4"/>
    <tableColumn id="23" xr3:uid="{9E72FAAA-C5B6-4104-8B3B-780670B5A344}" name="Hocası aynı, aynı ders sayısı" dataDxfId="3">
      <calculatedColumnFormula>COUNTIFS($E$4:$E$352,E4,$F$4:$F$352,F4)</calculatedColumnFormula>
    </tableColumn>
    <tableColumn id="26" xr3:uid="{EA117214-6695-4F43-9C75-7C862D98E7A6}" name="Aynı saatteki Sınav Sayısı" dataDxfId="2" totalsRowDxfId="109">
      <calculatedColumnFormula>COUNTIFS(Tablo16[SINAV TARİHİ],I4,Tablo16[SINAV SAATİ],J4)</calculatedColumnFormula>
    </tableColumn>
    <tableColumn id="10" xr3:uid="{BB491107-24EC-4E13-9B60-696211746D81}" name="Değişiklik" dataDxfId="1"/>
  </tableColumns>
  <tableStyleInfo name="TableStyleLight1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5B810FA-0800-451D-8FED-0DF9C967E0E9}" name="Tablo11" displayName="Tablo11" ref="A1:G16" totalsRowShown="0" headerRowDxfId="108" dataDxfId="106" headerRowBorderDxfId="107" tableBorderDxfId="105">
  <autoFilter ref="A1:G16" xr:uid="{45B810FA-0800-451D-8FED-0DF9C967E0E9}"/>
  <tableColumns count="7">
    <tableColumn id="1" xr3:uid="{8C7F8922-90C3-4E94-954F-CF0FE8CB4219}" name="No" dataDxfId="104"/>
    <tableColumn id="2" xr3:uid="{E642ED22-A7D4-4E16-B456-5BB52A81BBBF}" name="Blm" dataDxfId="103"/>
    <tableColumn id="3" xr3:uid="{5386B472-56B5-4179-AD49-A3F9F7283320}" name="GÖZETMEN TABLOSU" dataDxfId="102"/>
    <tableColumn id="4" xr3:uid="{DF9B2FDF-554D-4846-85DC-6AFD426374C3}" name="1" dataDxfId="101">
      <calculatedColumnFormula>COUNTIF('VİZE PROGRAM'!$M$4:$M$352,A2)</calculatedColumnFormula>
    </tableColumn>
    <tableColumn id="5" xr3:uid="{93459D9C-4090-4597-BCF6-AF1573E804A9}" name="2" dataDxfId="100">
      <calculatedColumnFormula>COUNTIF('VİZE PROGRAM'!$N$4:$N$352,A2)</calculatedColumnFormula>
    </tableColumn>
    <tableColumn id="6" xr3:uid="{4898F624-93EB-42D5-BB9F-02AD80468E20}" name="T" dataDxfId="99">
      <calculatedColumnFormula>SUM(D2:E2)</calculatedColumnFormula>
    </tableColumn>
    <tableColumn id="7" xr3:uid="{9CB91634-E9F9-4158-9B54-0821867E4AA5}" name="Sütun1" dataDxfId="98"/>
  </tableColumns>
  <tableStyleInfo name="TableStyleDark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FC865A0-6404-4C73-B46A-D53363DA25AE}" name="Tablo162" displayName="Tablo162" ref="A3:T312" totalsRowShown="0" headerRowDxfId="97" dataDxfId="95" headerRowBorderDxfId="96">
  <autoFilter ref="A3:T312" xr:uid="{91BA2C9B-17F2-441D-B3D9-498EC65B983E}">
    <filterColumn colId="5">
      <filters>
        <filter val="İsmail Taş"/>
      </filters>
    </filterColumn>
  </autoFilter>
  <tableColumns count="20">
    <tableColumn id="1" xr3:uid="{95781014-A1EF-40A0-8BE3-B0E79F5AB6B5}" name="Sıra" dataDxfId="94"/>
    <tableColumn id="2" xr3:uid="{0D709486-1B6B-4837-869D-29DA3A43E0D7}" name="Bölüm" dataDxfId="93">
      <calculatedColumnFormula>Tablo16[[#This Row],[Bölüm]]</calculatedColumnFormula>
    </tableColumn>
    <tableColumn id="3" xr3:uid="{98D1DFEA-5BC8-4F27-837C-A8017996B632}" name="Sınıf" dataDxfId="92">
      <calculatedColumnFormula>Tablo16[[#This Row],[Sınıf]]</calculatedColumnFormula>
    </tableColumn>
    <tableColumn id="4" xr3:uid="{3CE6ECD9-819E-4163-865A-32135B847577}" name="Ders Kodu" dataDxfId="91">
      <calculatedColumnFormula>Tablo16[[#This Row],[Ders Kodu]]</calculatedColumnFormula>
    </tableColumn>
    <tableColumn id="5" xr3:uid="{50E8D3DE-BF78-46CA-831B-7839310CD6AB}" name="Dersin Adı" dataDxfId="90">
      <calculatedColumnFormula>Tablo16[[#This Row],[Dersin Adı]]</calculatedColumnFormula>
    </tableColumn>
    <tableColumn id="6" xr3:uid="{980A355B-B762-40C2-B2CB-ED0AD1D5045C}" name="Dersi Veren Öğretim Üyesi" dataDxfId="89">
      <calculatedColumnFormula>Tablo16[[#This Row],[Dersi Veren Öğretim Üyesi]]</calculatedColumnFormula>
    </tableColumn>
    <tableColumn id="24" xr3:uid="{08C85520-3C4E-4F00-8918-DB925DF5126A}" name="Dersi Veren. Öğr. Üyesi Bölmü." dataDxfId="88" totalsRowDxfId="87">
      <calculatedColumnFormula>Tablo16[[#This Row],[Dersi Veren. Öğr. Üyesi Bölmü.]]</calculatedColumnFormula>
    </tableColumn>
    <tableColumn id="7" xr3:uid="{A85A2FA1-D2E7-45CD-9CBA-0BB20645B7B4}" name="Mevcut" dataDxfId="86">
      <calculatedColumnFormula>Tablo16[[#This Row],[Mevcut]]</calculatedColumnFormula>
    </tableColumn>
    <tableColumn id="8" xr3:uid="{C8CCC664-9EB4-4E11-8268-B5262030925D}" name="SINAV TARİHİ" dataDxfId="85">
      <calculatedColumnFormula>Tablo16[[#This Row],[SINAV TARİHİ]]</calculatedColumnFormula>
    </tableColumn>
    <tableColumn id="9" xr3:uid="{C688B9D0-8863-478C-9481-A88E1C715186}" name="SINAV SAATİ" dataDxfId="84">
      <calculatedColumnFormula>Tablo16[[#This Row],[SINAV SAATİ]]</calculatedColumnFormula>
    </tableColumn>
    <tableColumn id="27" xr3:uid="{786F6263-D6F1-4BCB-AAA9-8FA713C610DF}" name="SINIF - I -ZF-…." dataDxfId="83">
      <calculatedColumnFormula>Tablo16[[#This Row],[SINIF - I -ZF-….]]</calculatedColumnFormula>
    </tableColumn>
    <tableColumn id="28" xr3:uid="{18AD3FA2-C166-4BEB-B8A4-B18825761789}" name="SINIF - II  ZF-…." dataDxfId="82">
      <calculatedColumnFormula>Tablo16[[#This Row],[SINIF - II  ZF-….]]</calculatedColumnFormula>
    </tableColumn>
    <tableColumn id="19" xr3:uid="{3E7D75E3-AB97-43C0-BB39-8109C79FA98A}" name="G1" dataDxfId="81">
      <calculatedColumnFormula>Tablo16[[#This Row],[G1]]</calculatedColumnFormula>
    </tableColumn>
    <tableColumn id="20" xr3:uid="{6CA6BE47-09FC-4BE9-839E-5F4AAD4B695E}" name="G2" dataDxfId="80">
      <calculatedColumnFormula>Tablo16[[#This Row],[G2]]</calculatedColumnFormula>
    </tableColumn>
    <tableColumn id="25" xr3:uid="{E50FBFED-507E-4E34-9DA4-1BD13CD9D9F3}" name="Gözetmen 1" dataDxfId="79">
      <calculatedColumnFormula>Tablo16[[#This Row],[Gözetmen 1]]</calculatedColumnFormula>
    </tableColumn>
    <tableColumn id="21" xr3:uid="{853E02E9-E3C5-4E80-A021-9385BF2A3EC6}" name="Gözetmen 2" dataDxfId="78">
      <calculatedColumnFormula>Tablo16[[#This Row],[Gözetmen 2]]</calculatedColumnFormula>
    </tableColumn>
    <tableColumn id="14" xr3:uid="{98B6F4FD-8A5E-40E4-8FB7-34A85050FF67}" name="TÜM SINAVLARIMI GÖSTER" dataDxfId="77">
      <calculatedColumnFormula>Tablo16[[#This Row],[TÜM SINAVLARIMI GÖSTER]]</calculatedColumnFormula>
    </tableColumn>
    <tableColumn id="22" xr3:uid="{639AC428-AADB-4543-8514-73072B7D1D9C}" name="Aynı ders sayısı" dataDxfId="76">
      <calculatedColumnFormula>Tablo16[[#This Row],[Aynı ders sayısı]]</calculatedColumnFormula>
    </tableColumn>
    <tableColumn id="23" xr3:uid="{DE34E81D-714A-42A3-B77B-AA4469E579EA}" name="Hocası aynı, aynı ders sayısı" dataDxfId="75">
      <calculatedColumnFormula>Tablo16[[#This Row],[Hocası aynı, aynı ders sayısı]]</calculatedColumnFormula>
    </tableColumn>
    <tableColumn id="26" xr3:uid="{6730C375-45FD-4D0B-B073-258D2C5048E7}" name="Aynı saatteki Sınav Sayısı" dataDxfId="74" totalsRowDxfId="73">
      <calculatedColumnFormula>Tablo16[[#This Row],[Aynı saatteki Sınav Sayısı]]</calculatedColumnFormula>
    </tableColumn>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D4D22E6-174D-457D-A5CD-242255789A83}" name="Tablo1623" displayName="Tablo1623" ref="A3:T312" totalsRowShown="0" headerRowDxfId="72" dataDxfId="70" headerRowBorderDxfId="71">
  <autoFilter ref="A3:T312" xr:uid="{91BA2C9B-17F2-441D-B3D9-498EC65B983E}">
    <filterColumn colId="8">
      <filters>
        <dateGroupItem year="2025" month="1" day="9" dateTimeGrouping="day"/>
      </filters>
    </filterColumn>
  </autoFilter>
  <tableColumns count="20">
    <tableColumn id="1" xr3:uid="{8AFE4CF1-6AD2-4AC8-9D79-C7153E5FD159}" name="Sıra" dataDxfId="69"/>
    <tableColumn id="2" xr3:uid="{97ECD4FE-7A60-4474-85E4-3F84D646CBB0}" name="Bölüm" dataDxfId="68">
      <calculatedColumnFormula>Tablo16[[#This Row],[Bölüm]]</calculatedColumnFormula>
    </tableColumn>
    <tableColumn id="3" xr3:uid="{9A68E9CE-6547-4B97-89C5-5B8281ADE509}" name="Sınıf" dataDxfId="67">
      <calculatedColumnFormula>Tablo16[[#This Row],[Sınıf]]</calculatedColumnFormula>
    </tableColumn>
    <tableColumn id="4" xr3:uid="{179A6A0F-B23C-49D1-BB75-D6A296095EDB}" name="Ders Kodu" dataDxfId="66">
      <calculatedColumnFormula>Tablo16[[#This Row],[Ders Kodu]]</calculatedColumnFormula>
    </tableColumn>
    <tableColumn id="5" xr3:uid="{7DE34C30-6C7B-4718-8AF7-85907177E9A8}" name="Dersin Adı" dataDxfId="65">
      <calculatedColumnFormula>Tablo16[[#This Row],[Dersin Adı]]</calculatedColumnFormula>
    </tableColumn>
    <tableColumn id="6" xr3:uid="{B258F991-17BC-4F53-853F-C07314589D59}" name="Dersi Veren Öğretim Üyesi" dataDxfId="64">
      <calculatedColumnFormula>Tablo16[[#This Row],[Dersi Veren Öğretim Üyesi]]</calculatedColumnFormula>
    </tableColumn>
    <tableColumn id="24" xr3:uid="{3D62E2D9-7321-41AB-A534-226CDB8FFF7A}" name="Dersi Veren. Öğr. Üyesi Bölmü." dataDxfId="63">
      <calculatedColumnFormula>Tablo16[[#This Row],[Dersi Veren. Öğr. Üyesi Bölmü.]]</calculatedColumnFormula>
    </tableColumn>
    <tableColumn id="7" xr3:uid="{D31AEC08-D82D-441A-956F-6EAF87D49D1D}" name="Mevcut" dataDxfId="62">
      <calculatedColumnFormula>Tablo16[[#This Row],[Mevcut]]</calculatedColumnFormula>
    </tableColumn>
    <tableColumn id="8" xr3:uid="{83195334-D597-45F5-BC80-BD08D9F6A926}" name="SINAV TARİHİ" dataDxfId="61">
      <calculatedColumnFormula>Tablo16[[#This Row],[SINAV TARİHİ]]</calculatedColumnFormula>
    </tableColumn>
    <tableColumn id="9" xr3:uid="{8A45EA48-001C-4287-9646-A0B005B12E46}" name="SINAV SAATİ" dataDxfId="60">
      <calculatedColumnFormula>Tablo16[[#This Row],[SINAV SAATİ]]</calculatedColumnFormula>
    </tableColumn>
    <tableColumn id="27" xr3:uid="{E68B9E33-D349-40F3-8A9F-F7CCC41EB6AA}" name="SINIF - I -ZF-…." dataDxfId="59">
      <calculatedColumnFormula>Tablo16[[#This Row],[SINIF - I -ZF-….]]</calculatedColumnFormula>
    </tableColumn>
    <tableColumn id="28" xr3:uid="{4AE59534-A7FD-4E87-A61D-E6075593687C}" name="SINIF - II  ZF-…." dataDxfId="58">
      <calculatedColumnFormula>Tablo16[[#This Row],[SINIF - II  ZF-….]]</calculatedColumnFormula>
    </tableColumn>
    <tableColumn id="19" xr3:uid="{419E781C-A13F-448F-9951-D826C2D46273}" name="G1" dataDxfId="57">
      <calculatedColumnFormula>Tablo16[[#This Row],[G1]]</calculatedColumnFormula>
    </tableColumn>
    <tableColumn id="20" xr3:uid="{6F8F8E79-64DD-4F8C-AAB0-6142501FD338}" name="G2" dataDxfId="56">
      <calculatedColumnFormula>Tablo16[[#This Row],[G2]]</calculatedColumnFormula>
    </tableColumn>
    <tableColumn id="25" xr3:uid="{C86F62CC-93CB-449E-B152-9213C9861FF1}" name="Gözetmen 1" dataDxfId="55">
      <calculatedColumnFormula>Tablo16[[#This Row],[Gözetmen 1]]</calculatedColumnFormula>
    </tableColumn>
    <tableColumn id="21" xr3:uid="{6CDD528A-5996-4454-A459-67134A502E05}" name="Gözetmen 2" dataDxfId="54">
      <calculatedColumnFormula>Tablo16[[#This Row],[Gözetmen 2]]</calculatedColumnFormula>
    </tableColumn>
    <tableColumn id="14" xr3:uid="{7078CD1B-912D-4A12-A4C9-0D5BBF75A9B7}" name="TÜM SINAVLARIMI GÖSTER" dataDxfId="53">
      <calculatedColumnFormula>Tablo16[[#This Row],[TÜM SINAVLARIMI GÖSTER]]</calculatedColumnFormula>
    </tableColumn>
    <tableColumn id="22" xr3:uid="{1DB5DFCA-8A2D-4443-9348-EEB86A15E554}" name="Aynı ders sayısı" dataDxfId="52">
      <calculatedColumnFormula>Tablo16[[#This Row],[Aynı ders sayısı]]</calculatedColumnFormula>
    </tableColumn>
    <tableColumn id="23" xr3:uid="{7EEB8FEC-8E0D-4816-BA7E-A6B3EB5679AB}" name="Hocası aynı, aynı ders sayısı" dataDxfId="51">
      <calculatedColumnFormula>Tablo16[[#This Row],[Hocası aynı, aynı ders sayısı]]</calculatedColumnFormula>
    </tableColumn>
    <tableColumn id="26" xr3:uid="{D3F8A990-2941-4C29-BF60-A2810D36EDD0}" name="Aynı saatteki Sınav Sayısı" dataDxfId="50">
      <calculatedColumnFormula>Tablo16[[#This Row],[Aynı saatteki Sınav Sayısı]]</calculatedColumnFormula>
    </tableColumn>
  </tableColumns>
  <tableStyleInfo name="TableStyleMedium1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46B6B4A-76C7-4883-B3F9-01D0ACAC2C5B}" name="Tablo1624" displayName="Tablo1624" ref="A3:T312" totalsRowShown="0" headerRowDxfId="49" dataDxfId="47" headerRowBorderDxfId="48">
  <autoFilter ref="A3:T312" xr:uid="{91BA2C9B-17F2-441D-B3D9-498EC65B983E}"/>
  <tableColumns count="20">
    <tableColumn id="1" xr3:uid="{0631DC10-6C4B-4E2C-AC63-B20CEF4BBA4E}" name="Sıra" dataDxfId="46"/>
    <tableColumn id="2" xr3:uid="{296497E3-C1B0-4F38-9DF7-1A1E3B8CBB9D}" name="Bölüm" dataDxfId="45">
      <calculatedColumnFormula>Tablo16[[#This Row],[Bölüm]]</calculatedColumnFormula>
    </tableColumn>
    <tableColumn id="3" xr3:uid="{9F2BB0B5-F3FA-4F67-92ED-D79BAFCCB870}" name="Sınıf" dataDxfId="44">
      <calculatedColumnFormula>Tablo16[[#This Row],[Sınıf]]</calculatedColumnFormula>
    </tableColumn>
    <tableColumn id="4" xr3:uid="{48E250B8-99C6-41C5-8601-7C499229AF45}" name="Ders Kodu" dataDxfId="43">
      <calculatedColumnFormula>Tablo16[[#This Row],[Ders Kodu]]</calculatedColumnFormula>
    </tableColumn>
    <tableColumn id="5" xr3:uid="{9F414AAF-431C-4199-B9C1-7C993CB46203}" name="Dersin Adı" dataDxfId="42">
      <calculatedColumnFormula>Tablo16[[#This Row],[Dersin Adı]]</calculatedColumnFormula>
    </tableColumn>
    <tableColumn id="6" xr3:uid="{51E129D0-A486-4ACD-8C2B-49CED744B116}" name="Dersi Veren Öğretim Üyesi" dataDxfId="41">
      <calculatedColumnFormula>Tablo16[[#This Row],[Dersi Veren Öğretim Üyesi]]</calculatedColumnFormula>
    </tableColumn>
    <tableColumn id="24" xr3:uid="{A98DB7A5-A32D-4190-A755-5674CA4A6165}" name="Dersi Veren. Öğr. Üyesi Bölmü." dataDxfId="40" totalsRowDxfId="39">
      <calculatedColumnFormula>Tablo16[[#This Row],[Dersi Veren. Öğr. Üyesi Bölmü.]]</calculatedColumnFormula>
    </tableColumn>
    <tableColumn id="7" xr3:uid="{BB6240F5-7106-4C59-96AE-F17C8C6A1E5B}" name="Mevcut" dataDxfId="38">
      <calculatedColumnFormula>Tablo16[[#This Row],[Mevcut]]</calculatedColumnFormula>
    </tableColumn>
    <tableColumn id="8" xr3:uid="{0E9C4D4C-36D0-4672-9C38-671745CF0E33}" name="SINAV TARİHİ" dataDxfId="37">
      <calculatedColumnFormula>Tablo16[[#This Row],[SINAV TARİHİ]]</calculatedColumnFormula>
    </tableColumn>
    <tableColumn id="9" xr3:uid="{89D57003-F999-4A1E-95D6-D345380F6518}" name="SINAV SAATİ" dataDxfId="36">
      <calculatedColumnFormula>Tablo16[[#This Row],[SINAV SAATİ]]</calculatedColumnFormula>
    </tableColumn>
    <tableColumn id="27" xr3:uid="{9CC61512-B866-437B-9763-92D964461860}" name="SINIF - I -ZF-…." dataDxfId="35">
      <calculatedColumnFormula>Tablo16[[#This Row],[SINIF - I -ZF-….]]</calculatedColumnFormula>
    </tableColumn>
    <tableColumn id="28" xr3:uid="{DCD15F38-9CB4-4E0E-B6C0-E35F81E2C6B9}" name="SINIF - II  ZF-…." dataDxfId="34">
      <calculatedColumnFormula>Tablo16[[#This Row],[SINIF - II  ZF-….]]</calculatedColumnFormula>
    </tableColumn>
    <tableColumn id="19" xr3:uid="{1A6FF587-A116-4020-AABA-A25696C31687}" name="G1" dataDxfId="33">
      <calculatedColumnFormula>Tablo16[[#This Row],[G1]]</calculatedColumnFormula>
    </tableColumn>
    <tableColumn id="20" xr3:uid="{95011836-B039-476E-AA95-332DD8D0AA42}" name="G2" dataDxfId="32">
      <calculatedColumnFormula>Tablo16[[#This Row],[G2]]</calculatedColumnFormula>
    </tableColumn>
    <tableColumn id="25" xr3:uid="{2BF3F85A-AFB9-40D7-B619-DD204E647784}" name="Gözetmen 1" dataDxfId="31">
      <calculatedColumnFormula>Tablo16[[#This Row],[Gözetmen 1]]</calculatedColumnFormula>
    </tableColumn>
    <tableColumn id="21" xr3:uid="{F92EF42B-7270-405D-94F5-3EE14947B4B5}" name="Gözetmen 2" dataDxfId="30">
      <calculatedColumnFormula>Tablo16[[#This Row],[Gözetmen 2]]</calculatedColumnFormula>
    </tableColumn>
    <tableColumn id="14" xr3:uid="{6D8C7AB3-99D5-407C-880C-E973307CC70E}" name="TÜM SINAVLARIMI GÖSTER" dataDxfId="29">
      <calculatedColumnFormula>Tablo16[[#This Row],[TÜM SINAVLARIMI GÖSTER]]</calculatedColumnFormula>
    </tableColumn>
    <tableColumn id="22" xr3:uid="{A1190A97-2175-4FE3-9003-0089AF3B8447}" name="Aynı ders sayısı" dataDxfId="28">
      <calculatedColumnFormula>Tablo16[[#This Row],[Aynı ders sayısı]]</calculatedColumnFormula>
    </tableColumn>
    <tableColumn id="23" xr3:uid="{4358851B-E76B-4BC2-8F99-940EBB78201B}" name="Hocası aynı, aynı ders sayısı" dataDxfId="27">
      <calculatedColumnFormula>Tablo16[[#This Row],[Hocası aynı, aynı ders sayısı]]</calculatedColumnFormula>
    </tableColumn>
    <tableColumn id="26" xr3:uid="{5C9F459A-15F3-42D0-8B86-67C0266D56FC}" name="Aynı saatteki Sınav Sayısı" dataDxfId="26" totalsRowDxfId="25">
      <calculatedColumnFormula>Tablo16[[#This Row],[Aynı saatteki Sınav Sayısı]]</calculatedColumnFormula>
    </tableColumn>
  </tableColumns>
  <tableStyleInfo name="TableStyleLight16"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a:spPr>
      <a:bodyPr vertOverflow="clip" horzOverflow="clip" rtlCol="0" anchor="ctr"/>
      <a:lstStyle>
        <a:defPPr algn="ctr">
          <a:defRP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defRPr>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11">
    <wetp:webextensionref xmlns:r="http://schemas.openxmlformats.org/officeDocument/2006/relationships" r:id="rId1"/>
  </wetp:taskpane>
</wetp:taskpanes>
</file>

<file path=xl/webextensions/webextension1.xml><?xml version="1.0" encoding="utf-8"?>
<we:webextension xmlns:we="http://schemas.microsoft.com/office/webextensions/webextension/2010/11" id="{5DD8FD58-0DBE-414F-B1C6-4AA4BC93F69E}">
  <we:reference id="wa200005271" version="2.3.0.0" store="tr-TR" storeType="OMEX"/>
  <we:alternateReferences>
    <we:reference id="wa200005271" version="2.3.0.0" store="wa200005271"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_xldudf_AI_TABLE</we:customFunctionIds>
        <we:customFunctionIds>_xldudf_AI_FILL</we:customFunctionIds>
        <we:customFunctionIds>_xldudf_AI_LIST</we:customFunctionIds>
        <we:customFunctionIds>_xldudf_AI_ASK</we:customFunctionIds>
        <we:customFunctionIds>_xldudf_AI_FORMAT</we:customFunctionIds>
        <we:customFunctionIds>_xldudf_AI_EXTRACT</we:customFunctionIds>
        <we:customFunctionIds>_xldudf_AI_TRANSLATE</we:customFunctionIds>
      </we:customFunctionIdList>
    </a:ext>
  </we:extLst>
</we:webextension>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microsoft.com/office/2007/relationships/slicer" Target="../slicers/slicer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microsoft.com/office/2007/relationships/slicer" Target="../slicers/slicer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9FB74-1118-40C1-89FC-C2D9AD948AD1}">
  <dimension ref="A1:X312"/>
  <sheetViews>
    <sheetView tabSelected="1" zoomScale="115" zoomScaleNormal="115" workbookViewId="0">
      <selection activeCell="A4" sqref="A4"/>
    </sheetView>
  </sheetViews>
  <sheetFormatPr defaultRowHeight="15.75" x14ac:dyDescent="0.25"/>
  <cols>
    <col min="1" max="1" width="4.85546875" style="4" customWidth="1"/>
    <col min="2" max="3" width="3.42578125" style="1" customWidth="1"/>
    <col min="4" max="4" width="7.140625" style="6" hidden="1" customWidth="1"/>
    <col min="5" max="5" width="37.5703125" style="2" customWidth="1"/>
    <col min="6" max="6" width="21.85546875" style="2" customWidth="1"/>
    <col min="7" max="7" width="3.42578125" style="24" customWidth="1"/>
    <col min="8" max="8" width="4.5703125" style="5" customWidth="1"/>
    <col min="9" max="9" width="24.42578125" style="1" customWidth="1"/>
    <col min="10" max="10" width="8.140625" style="12" customWidth="1"/>
    <col min="11" max="11" width="18.140625" style="3" customWidth="1"/>
    <col min="12" max="12" width="8" style="3" customWidth="1"/>
    <col min="13" max="13" width="4" style="35" hidden="1" customWidth="1"/>
    <col min="14" max="14" width="1.85546875" style="35" hidden="1" customWidth="1"/>
    <col min="15" max="15" width="18.140625" style="10" hidden="1" customWidth="1"/>
    <col min="16" max="16" width="18.140625" hidden="1" customWidth="1"/>
    <col min="17" max="17" width="12.85546875" hidden="1" customWidth="1"/>
    <col min="18" max="18" width="3.7109375" hidden="1" customWidth="1"/>
    <col min="19" max="20" width="3" style="105" hidden="1" customWidth="1"/>
    <col min="21" max="21" width="2.140625" style="106" hidden="1" customWidth="1"/>
    <col min="22" max="22" width="4.5703125" style="1" customWidth="1"/>
    <col min="23" max="23" width="17.140625" style="1" customWidth="1"/>
    <col min="24" max="24" width="6.85546875" style="1" customWidth="1"/>
    <col min="25" max="16384" width="9.140625" style="1"/>
  </cols>
  <sheetData>
    <row r="1" spans="1:24" ht="86.25" customHeight="1" x14ac:dyDescent="0.25">
      <c r="L1" s="10"/>
      <c r="M1" s="53"/>
      <c r="N1" s="53"/>
      <c r="O1" s="52"/>
      <c r="P1" s="52"/>
      <c r="Q1" s="112"/>
      <c r="R1" s="112"/>
      <c r="S1" s="113"/>
      <c r="T1" s="113"/>
      <c r="U1" s="114"/>
    </row>
    <row r="2" spans="1:24" ht="17.25" x14ac:dyDescent="0.25">
      <c r="A2" s="189" t="s">
        <v>651</v>
      </c>
      <c r="B2" s="189"/>
      <c r="C2" s="189"/>
      <c r="D2" s="189"/>
      <c r="E2" s="189"/>
      <c r="F2" s="189"/>
      <c r="G2" s="189"/>
      <c r="H2" s="189"/>
      <c r="I2" s="189"/>
      <c r="J2" s="189"/>
      <c r="K2" s="189"/>
      <c r="L2" s="189"/>
      <c r="M2" s="17"/>
      <c r="N2" s="17"/>
      <c r="O2"/>
      <c r="S2" s="107"/>
      <c r="T2" s="107"/>
      <c r="U2" s="108"/>
      <c r="V2" s="50"/>
    </row>
    <row r="3" spans="1:24" ht="33" customHeight="1" x14ac:dyDescent="0.25">
      <c r="A3" s="7" t="s">
        <v>0</v>
      </c>
      <c r="B3" s="111" t="s">
        <v>1</v>
      </c>
      <c r="C3" s="8" t="s">
        <v>2</v>
      </c>
      <c r="D3" s="9" t="s">
        <v>3</v>
      </c>
      <c r="E3" s="11" t="s">
        <v>4</v>
      </c>
      <c r="F3" s="45" t="s">
        <v>5</v>
      </c>
      <c r="G3" s="110" t="s">
        <v>661</v>
      </c>
      <c r="H3" s="37" t="s">
        <v>6</v>
      </c>
      <c r="I3" s="36" t="s">
        <v>660</v>
      </c>
      <c r="J3" s="109" t="s">
        <v>80</v>
      </c>
      <c r="K3" s="45" t="s">
        <v>643</v>
      </c>
      <c r="L3" s="46" t="s">
        <v>641</v>
      </c>
      <c r="M3" s="25" t="s">
        <v>91</v>
      </c>
      <c r="N3" s="25" t="s">
        <v>92</v>
      </c>
      <c r="O3" s="26" t="s">
        <v>93</v>
      </c>
      <c r="P3" s="26" t="s">
        <v>94</v>
      </c>
      <c r="Q3" s="51" t="s">
        <v>652</v>
      </c>
      <c r="R3" s="51" t="s">
        <v>60</v>
      </c>
      <c r="S3" s="44" t="s">
        <v>659</v>
      </c>
      <c r="T3" s="44" t="s">
        <v>658</v>
      </c>
      <c r="U3" s="44" t="s">
        <v>657</v>
      </c>
      <c r="V3" s="37" t="s">
        <v>665</v>
      </c>
      <c r="X3" s="118"/>
    </row>
    <row r="4" spans="1:24" x14ac:dyDescent="0.25">
      <c r="A4" s="191">
        <v>205</v>
      </c>
      <c r="B4" s="192" t="s">
        <v>7</v>
      </c>
      <c r="C4" s="192">
        <v>1</v>
      </c>
      <c r="D4" s="193" t="s">
        <v>142</v>
      </c>
      <c r="E4" s="194" t="s">
        <v>138</v>
      </c>
      <c r="F4" s="195" t="s">
        <v>139</v>
      </c>
      <c r="G4" s="196" t="s">
        <v>65</v>
      </c>
      <c r="H4" s="192">
        <v>46</v>
      </c>
      <c r="I4" s="197">
        <v>45663</v>
      </c>
      <c r="J4" s="198">
        <v>0.375</v>
      </c>
      <c r="K4" s="199" t="s">
        <v>62</v>
      </c>
      <c r="L4" s="199"/>
      <c r="M4" s="200">
        <v>2</v>
      </c>
      <c r="N4" s="200"/>
      <c r="O4" s="201" t="str">
        <f>IF(ISERROR(VLOOKUP(Tablo16[[#This Row],[G1]],Tablo11[[#All],[No]:[GÖZETMEN TABLOSU]],3,0)=TRUE),0,VLOOKUP(Tablo16[[#This Row],[G1]],Tablo11[[#All],[No]:[GÖZETMEN TABLOSU]],3,0))</f>
        <v>Esra ŞAHİN</v>
      </c>
      <c r="P4" s="201">
        <f>IF(ISERROR(VLOOKUP(Tablo16[[#This Row],[G2]],Tablo11[[#All],[No]:[GÖZETMEN TABLOSU]],3,0)=TRUE),0,VLOOKUP(Tablo16[[#This Row],[G2]],Tablo11[[#All],[No]:[GÖZETMEN TABLOSU]],3,0))</f>
        <v>0</v>
      </c>
      <c r="Q4" s="201" cm="1">
        <f t="array" ref="Q4">_xlfn.IFS(Tablo16[[#This Row],[G1]]=$V$2,Tablo16[[#This Row],[Gözetmen 1]],Tablo16[[#This Row],[G2]]=$V$2,Tablo16[[#This Row],[Gözetmen 2]])</f>
        <v>0</v>
      </c>
      <c r="R4" s="201"/>
      <c r="S4" s="202">
        <f>COUNTIF($E$4:$E$312,Tablo16[[#This Row],[Dersin Adı]])</f>
        <v>9</v>
      </c>
      <c r="T4" s="203">
        <f t="shared" ref="T4:T67" si="0">COUNTIFS($E$4:$E$352,E4,$F$4:$F$352,F4)</f>
        <v>5</v>
      </c>
      <c r="U4" s="204">
        <f>COUNTIFS(Tablo16[SINAV TARİHİ],I4,Tablo16[SINAV SAATİ],J4)</f>
        <v>9</v>
      </c>
      <c r="V4" s="190"/>
    </row>
    <row r="5" spans="1:24" x14ac:dyDescent="0.25">
      <c r="A5" s="205">
        <v>348</v>
      </c>
      <c r="B5" s="206" t="s">
        <v>7</v>
      </c>
      <c r="C5" s="206">
        <v>1</v>
      </c>
      <c r="D5" s="207" t="s">
        <v>325</v>
      </c>
      <c r="E5" s="208" t="s">
        <v>326</v>
      </c>
      <c r="F5" s="209" t="s">
        <v>12</v>
      </c>
      <c r="G5" s="210" t="s">
        <v>65</v>
      </c>
      <c r="H5" s="211">
        <v>30</v>
      </c>
      <c r="I5" s="197">
        <v>45664</v>
      </c>
      <c r="J5" s="198">
        <v>0.41666666666666669</v>
      </c>
      <c r="K5" s="212" t="s">
        <v>62</v>
      </c>
      <c r="L5" s="212"/>
      <c r="M5" s="200">
        <v>2</v>
      </c>
      <c r="N5" s="200"/>
      <c r="O5" s="201" t="str">
        <f>IF(ISERROR(VLOOKUP(Tablo16[[#This Row],[G1]],Tablo11[[#All],[No]:[GÖZETMEN TABLOSU]],3,0)=TRUE),0,VLOOKUP(Tablo16[[#This Row],[G1]],Tablo11[[#All],[No]:[GÖZETMEN TABLOSU]],3,0))</f>
        <v>Esra ŞAHİN</v>
      </c>
      <c r="P5" s="201">
        <f>IF(ISERROR(VLOOKUP(Tablo16[[#This Row],[G2]],Tablo11[[#All],[No]:[GÖZETMEN TABLOSU]],3,0)=TRUE),0,VLOOKUP(Tablo16[[#This Row],[G2]],Tablo11[[#All],[No]:[GÖZETMEN TABLOSU]],3,0))</f>
        <v>0</v>
      </c>
      <c r="Q5" s="201" cm="1">
        <f t="array" ref="Q5">_xlfn.IFS(Tablo16[[#This Row],[G1]]=$V$2,Tablo16[[#This Row],[Gözetmen 1]],Tablo16[[#This Row],[G2]]=$V$2,Tablo16[[#This Row],[Gözetmen 2]])</f>
        <v>0</v>
      </c>
      <c r="R5" s="201"/>
      <c r="S5" s="202">
        <f>COUNTIF($E$4:$E$312,Tablo16[[#This Row],[Dersin Adı]])</f>
        <v>9</v>
      </c>
      <c r="T5" s="213">
        <f t="shared" si="0"/>
        <v>9</v>
      </c>
      <c r="U5" s="204">
        <f>COUNTIFS(Tablo16[SINAV TARİHİ],I5,Tablo16[SINAV SAATİ],J5)</f>
        <v>9</v>
      </c>
      <c r="V5" s="190"/>
    </row>
    <row r="6" spans="1:24" x14ac:dyDescent="0.25">
      <c r="A6" s="205">
        <v>20</v>
      </c>
      <c r="B6" s="206" t="s">
        <v>7</v>
      </c>
      <c r="C6" s="206">
        <v>1</v>
      </c>
      <c r="D6" s="207" t="s">
        <v>278</v>
      </c>
      <c r="E6" s="208" t="s">
        <v>279</v>
      </c>
      <c r="F6" s="209" t="s">
        <v>280</v>
      </c>
      <c r="G6" s="210" t="s">
        <v>65</v>
      </c>
      <c r="H6" s="214">
        <v>261</v>
      </c>
      <c r="I6" s="197">
        <v>45664</v>
      </c>
      <c r="J6" s="198">
        <v>0.45833333333333331</v>
      </c>
      <c r="K6" s="212" t="s">
        <v>77</v>
      </c>
      <c r="L6" s="212"/>
      <c r="M6" s="200">
        <v>9</v>
      </c>
      <c r="N6" s="200"/>
      <c r="O6" s="201" t="str">
        <f>IF(ISERROR(VLOOKUP(Tablo16[[#This Row],[G1]],Tablo11[[#All],[No]:[GÖZETMEN TABLOSU]],3,0)=TRUE),0,VLOOKUP(Tablo16[[#This Row],[G1]],Tablo11[[#All],[No]:[GÖZETMEN TABLOSU]],3,0))</f>
        <v>Eylem DURMUŞ</v>
      </c>
      <c r="P6" s="201">
        <f>IF(ISERROR(VLOOKUP(Tablo16[[#This Row],[G2]],Tablo11[[#All],[No]:[GÖZETMEN TABLOSU]],3,0)=TRUE),0,VLOOKUP(Tablo16[[#This Row],[G2]],Tablo11[[#All],[No]:[GÖZETMEN TABLOSU]],3,0))</f>
        <v>0</v>
      </c>
      <c r="Q6" s="201" cm="1">
        <f t="array" ref="Q6">_xlfn.IFS(Tablo16[[#This Row],[G1]]=$V$2,Tablo16[[#This Row],[Gözetmen 1]],Tablo16[[#This Row],[G2]]=$V$2,Tablo16[[#This Row],[Gözetmen 2]])</f>
        <v>0</v>
      </c>
      <c r="R6" s="201"/>
      <c r="S6" s="202">
        <f>COUNTIF($E$4:$E$312,Tablo16[[#This Row],[Dersin Adı]])</f>
        <v>9</v>
      </c>
      <c r="T6" s="213">
        <f t="shared" si="0"/>
        <v>3</v>
      </c>
      <c r="U6" s="204">
        <f>COUNTIFS(Tablo16[SINAV TARİHİ],I6,Tablo16[SINAV SAATİ],J6)</f>
        <v>9</v>
      </c>
      <c r="V6" s="190"/>
    </row>
    <row r="7" spans="1:24" x14ac:dyDescent="0.25">
      <c r="A7" s="205">
        <v>324</v>
      </c>
      <c r="B7" s="206" t="s">
        <v>7</v>
      </c>
      <c r="C7" s="206">
        <v>1</v>
      </c>
      <c r="D7" s="207" t="s">
        <v>222</v>
      </c>
      <c r="E7" s="208" t="s">
        <v>223</v>
      </c>
      <c r="F7" s="209" t="s">
        <v>224</v>
      </c>
      <c r="G7" s="210" t="s">
        <v>7</v>
      </c>
      <c r="H7" s="206">
        <v>30</v>
      </c>
      <c r="I7" s="197">
        <v>45665</v>
      </c>
      <c r="J7" s="198">
        <v>0.375</v>
      </c>
      <c r="K7" s="212" t="s">
        <v>13</v>
      </c>
      <c r="L7" s="212"/>
      <c r="M7" s="200"/>
      <c r="N7" s="200"/>
      <c r="O7" s="201">
        <f>IF(ISERROR(VLOOKUP(Tablo16[[#This Row],[G1]],Tablo11[[#All],[No]:[GÖZETMEN TABLOSU]],3,0)=TRUE),0,VLOOKUP(Tablo16[[#This Row],[G1]],Tablo11[[#All],[No]:[GÖZETMEN TABLOSU]],3,0))</f>
        <v>0</v>
      </c>
      <c r="P7" s="201">
        <f>IF(ISERROR(VLOOKUP(Tablo16[[#This Row],[G2]],Tablo11[[#All],[No]:[GÖZETMEN TABLOSU]],3,0)=TRUE),0,VLOOKUP(Tablo16[[#This Row],[G2]],Tablo11[[#All],[No]:[GÖZETMEN TABLOSU]],3,0))</f>
        <v>0</v>
      </c>
      <c r="Q7" s="201" cm="1">
        <f t="array" ref="Q7">_xlfn.IFS(Tablo16[[#This Row],[G1]]=$V$2,Tablo16[[#This Row],[Gözetmen 1]],Tablo16[[#This Row],[G2]]=$V$2,Tablo16[[#This Row],[Gözetmen 2]])</f>
        <v>0</v>
      </c>
      <c r="R7" s="201"/>
      <c r="S7" s="202">
        <f>COUNTIF($E$4:$E$312,Tablo16[[#This Row],[Dersin Adı]])</f>
        <v>4</v>
      </c>
      <c r="T7" s="213">
        <f t="shared" si="0"/>
        <v>1</v>
      </c>
      <c r="U7" s="204">
        <f>COUNTIFS(Tablo16[SINAV TARİHİ],I7,Tablo16[SINAV SAATİ],J7)</f>
        <v>9</v>
      </c>
      <c r="V7" s="190"/>
    </row>
    <row r="8" spans="1:24" x14ac:dyDescent="0.25">
      <c r="A8" s="205">
        <v>98</v>
      </c>
      <c r="B8" s="206" t="s">
        <v>7</v>
      </c>
      <c r="C8" s="206">
        <v>1</v>
      </c>
      <c r="D8" s="207" t="s">
        <v>247</v>
      </c>
      <c r="E8" s="208" t="s">
        <v>210</v>
      </c>
      <c r="F8" s="209" t="s">
        <v>248</v>
      </c>
      <c r="G8" s="210" t="s">
        <v>65</v>
      </c>
      <c r="H8" s="206">
        <v>68</v>
      </c>
      <c r="I8" s="197">
        <v>45666</v>
      </c>
      <c r="J8" s="198">
        <v>0.375</v>
      </c>
      <c r="K8" s="212" t="s">
        <v>31</v>
      </c>
      <c r="L8" s="212" t="s">
        <v>25</v>
      </c>
      <c r="M8" s="200">
        <v>2</v>
      </c>
      <c r="N8" s="200">
        <v>4</v>
      </c>
      <c r="O8" s="201" t="str">
        <f>IF(ISERROR(VLOOKUP(Tablo16[[#This Row],[G1]],Tablo11[[#All],[No]:[GÖZETMEN TABLOSU]],3,0)=TRUE),0,VLOOKUP(Tablo16[[#This Row],[G1]],Tablo11[[#All],[No]:[GÖZETMEN TABLOSU]],3,0))</f>
        <v>Esra ŞAHİN</v>
      </c>
      <c r="P8" s="201" t="str">
        <f>IF(ISERROR(VLOOKUP(Tablo16[[#This Row],[G2]],Tablo11[[#All],[No]:[GÖZETMEN TABLOSU]],3,0)=TRUE),0,VLOOKUP(Tablo16[[#This Row],[G2]],Tablo11[[#All],[No]:[GÖZETMEN TABLOSU]],3,0))</f>
        <v>İpek YAŞAR</v>
      </c>
      <c r="Q8" s="201" t="e" cm="1">
        <f t="array" ref="Q8">_xlfn.IFS(Tablo16[[#This Row],[G1]]=$V$2,Tablo16[[#This Row],[Gözetmen 1]],Tablo16[[#This Row],[G2]]=$V$2,Tablo16[[#This Row],[Gözetmen 2]])</f>
        <v>#N/A</v>
      </c>
      <c r="R8" s="201"/>
      <c r="S8" s="202">
        <f>COUNTIF($E$4:$E$312,Tablo16[[#This Row],[Dersin Adı]])</f>
        <v>9</v>
      </c>
      <c r="T8" s="213">
        <f t="shared" si="0"/>
        <v>1</v>
      </c>
      <c r="U8" s="204">
        <f>COUNTIFS(Tablo16[SINAV TARİHİ],I8,Tablo16[SINAV SAATİ],J8)</f>
        <v>8</v>
      </c>
      <c r="V8" s="190"/>
    </row>
    <row r="9" spans="1:24" x14ac:dyDescent="0.25">
      <c r="A9" s="205">
        <v>173</v>
      </c>
      <c r="B9" s="206" t="s">
        <v>7</v>
      </c>
      <c r="C9" s="206">
        <v>1</v>
      </c>
      <c r="D9" s="207" t="s">
        <v>570</v>
      </c>
      <c r="E9" s="208" t="s">
        <v>15</v>
      </c>
      <c r="F9" s="209" t="s">
        <v>571</v>
      </c>
      <c r="G9" s="210" t="s">
        <v>7</v>
      </c>
      <c r="H9" s="206">
        <v>32</v>
      </c>
      <c r="I9" s="197">
        <v>45666</v>
      </c>
      <c r="J9" s="198">
        <v>0.67708333333333337</v>
      </c>
      <c r="K9" s="212" t="s">
        <v>31</v>
      </c>
      <c r="L9" s="212"/>
      <c r="M9" s="200"/>
      <c r="N9" s="200"/>
      <c r="O9" s="201">
        <f>IF(ISERROR(VLOOKUP(Tablo16[[#This Row],[G1]],Tablo11[[#All],[No]:[GÖZETMEN TABLOSU]],3,0)=TRUE),0,VLOOKUP(Tablo16[[#This Row],[G1]],Tablo11[[#All],[No]:[GÖZETMEN TABLOSU]],3,0))</f>
        <v>0</v>
      </c>
      <c r="P9" s="201">
        <f>IF(ISERROR(VLOOKUP(Tablo16[[#This Row],[G2]],Tablo11[[#All],[No]:[GÖZETMEN TABLOSU]],3,0)=TRUE),0,VLOOKUP(Tablo16[[#This Row],[G2]],Tablo11[[#All],[No]:[GÖZETMEN TABLOSU]],3,0))</f>
        <v>0</v>
      </c>
      <c r="Q9" s="201" cm="1">
        <f t="array" ref="Q9">_xlfn.IFS(Tablo16[[#This Row],[G1]]=$V$2,Tablo16[[#This Row],[Gözetmen 1]],Tablo16[[#This Row],[G2]]=$V$2,Tablo16[[#This Row],[Gözetmen 2]])</f>
        <v>0</v>
      </c>
      <c r="R9" s="201" t="s">
        <v>662</v>
      </c>
      <c r="S9" s="202">
        <f>COUNTIF($E$4:$E$312,Tablo16[[#This Row],[Dersin Adı]])</f>
        <v>7</v>
      </c>
      <c r="T9" s="213">
        <f t="shared" si="0"/>
        <v>1</v>
      </c>
      <c r="U9" s="204">
        <f>COUNTIFS(Tablo16[SINAV TARİHİ],I9,Tablo16[SINAV SAATİ],J9)</f>
        <v>7</v>
      </c>
      <c r="V9" s="190"/>
    </row>
    <row r="10" spans="1:24" x14ac:dyDescent="0.25">
      <c r="A10" s="205">
        <v>186</v>
      </c>
      <c r="B10" s="206" t="s">
        <v>7</v>
      </c>
      <c r="C10" s="206">
        <v>1</v>
      </c>
      <c r="D10" s="207" t="s">
        <v>484</v>
      </c>
      <c r="E10" s="208" t="s">
        <v>257</v>
      </c>
      <c r="F10" s="209" t="s">
        <v>485</v>
      </c>
      <c r="G10" s="210" t="s">
        <v>65</v>
      </c>
      <c r="H10" s="206">
        <v>66</v>
      </c>
      <c r="I10" s="197">
        <v>45671</v>
      </c>
      <c r="J10" s="198">
        <v>0.375</v>
      </c>
      <c r="K10" s="212" t="s">
        <v>62</v>
      </c>
      <c r="L10" s="212"/>
      <c r="M10" s="200">
        <v>10</v>
      </c>
      <c r="N10" s="200"/>
      <c r="O10" s="201" t="str">
        <f>IF(ISERROR(VLOOKUP(Tablo16[[#This Row],[G1]],Tablo11[[#All],[No]:[GÖZETMEN TABLOSU]],3,0)=TRUE),0,VLOOKUP(Tablo16[[#This Row],[G1]],Tablo11[[#All],[No]:[GÖZETMEN TABLOSU]],3,0))</f>
        <v>Ünal ÜRKMEZ</v>
      </c>
      <c r="P10" s="201">
        <f>IF(ISERROR(VLOOKUP(Tablo16[[#This Row],[G2]],Tablo11[[#All],[No]:[GÖZETMEN TABLOSU]],3,0)=TRUE),0,VLOOKUP(Tablo16[[#This Row],[G2]],Tablo11[[#All],[No]:[GÖZETMEN TABLOSU]],3,0))</f>
        <v>0</v>
      </c>
      <c r="Q10" s="201" cm="1">
        <f t="array" ref="Q10">_xlfn.IFS(Tablo16[[#This Row],[G1]]=$V$2,Tablo16[[#This Row],[Gözetmen 1]],Tablo16[[#This Row],[G2]]=$V$2,Tablo16[[#This Row],[Gözetmen 2]])</f>
        <v>0</v>
      </c>
      <c r="R10" s="201"/>
      <c r="S10" s="202">
        <f>COUNTIF($E$4:$E$312,Tablo16[[#This Row],[Dersin Adı]])</f>
        <v>8</v>
      </c>
      <c r="T10" s="213">
        <f t="shared" si="0"/>
        <v>2</v>
      </c>
      <c r="U10" s="204">
        <f>COUNTIFS(Tablo16[SINAV TARİHİ],I10,Tablo16[SINAV SAATİ],J10)</f>
        <v>8</v>
      </c>
      <c r="V10" s="190"/>
    </row>
    <row r="11" spans="1:24" x14ac:dyDescent="0.25">
      <c r="A11" s="205">
        <v>61</v>
      </c>
      <c r="B11" s="206" t="s">
        <v>7</v>
      </c>
      <c r="C11" s="206">
        <v>1</v>
      </c>
      <c r="D11" s="207" t="s">
        <v>508</v>
      </c>
      <c r="E11" s="208" t="s">
        <v>132</v>
      </c>
      <c r="F11" s="209" t="s">
        <v>415</v>
      </c>
      <c r="G11" s="210" t="s">
        <v>7</v>
      </c>
      <c r="H11" s="206">
        <v>38</v>
      </c>
      <c r="I11" s="197">
        <v>45672</v>
      </c>
      <c r="J11" s="198">
        <v>0.375</v>
      </c>
      <c r="K11" s="212" t="s">
        <v>11</v>
      </c>
      <c r="L11" s="212"/>
      <c r="M11" s="200">
        <v>1</v>
      </c>
      <c r="N11" s="200"/>
      <c r="O11" s="201" t="str">
        <f>IF(ISERROR(VLOOKUP(Tablo16[[#This Row],[G1]],Tablo11[[#All],[No]:[GÖZETMEN TABLOSU]],3,0)=TRUE),0,VLOOKUP(Tablo16[[#This Row],[G1]],Tablo11[[#All],[No]:[GÖZETMEN TABLOSU]],3,0))</f>
        <v>Tolga SARIYER</v>
      </c>
      <c r="P11" s="201">
        <f>IF(ISERROR(VLOOKUP(Tablo16[[#This Row],[G2]],Tablo11[[#All],[No]:[GÖZETMEN TABLOSU]],3,0)=TRUE),0,VLOOKUP(Tablo16[[#This Row],[G2]],Tablo11[[#All],[No]:[GÖZETMEN TABLOSU]],3,0))</f>
        <v>0</v>
      </c>
      <c r="Q11" s="201" cm="1">
        <f t="array" ref="Q11">_xlfn.IFS(Tablo16[[#This Row],[G1]]=$V$2,Tablo16[[#This Row],[Gözetmen 1]],Tablo16[[#This Row],[G2]]=$V$2,Tablo16[[#This Row],[Gözetmen 2]])</f>
        <v>0</v>
      </c>
      <c r="R11" s="201"/>
      <c r="S11" s="202">
        <f>COUNTIF($E$4:$E$312,Tablo16[[#This Row],[Dersin Adı]])</f>
        <v>8</v>
      </c>
      <c r="T11" s="213">
        <f t="shared" si="0"/>
        <v>2</v>
      </c>
      <c r="U11" s="204">
        <f>COUNTIFS(Tablo16[SINAV TARİHİ],I11,Tablo16[SINAV SAATİ],J11)</f>
        <v>9</v>
      </c>
      <c r="V11" s="190"/>
    </row>
    <row r="12" spans="1:24" x14ac:dyDescent="0.25">
      <c r="A12" s="205">
        <v>160</v>
      </c>
      <c r="B12" s="206" t="s">
        <v>7</v>
      </c>
      <c r="C12" s="206">
        <v>1</v>
      </c>
      <c r="D12" s="207" t="s">
        <v>563</v>
      </c>
      <c r="E12" s="208" t="s">
        <v>564</v>
      </c>
      <c r="F12" s="209" t="s">
        <v>565</v>
      </c>
      <c r="G12" s="210" t="s">
        <v>65</v>
      </c>
      <c r="H12" s="206">
        <v>27</v>
      </c>
      <c r="I12" s="197">
        <v>45673</v>
      </c>
      <c r="J12" s="198">
        <v>0.375</v>
      </c>
      <c r="K12" s="212" t="s">
        <v>62</v>
      </c>
      <c r="L12" s="212"/>
      <c r="M12" s="200">
        <v>2</v>
      </c>
      <c r="N12" s="200"/>
      <c r="O12" s="201" t="str">
        <f>IF(ISERROR(VLOOKUP(Tablo16[[#This Row],[G1]],Tablo11[[#All],[No]:[GÖZETMEN TABLOSU]],3,0)=TRUE),0,VLOOKUP(Tablo16[[#This Row],[G1]],Tablo11[[#All],[No]:[GÖZETMEN TABLOSU]],3,0))</f>
        <v>Esra ŞAHİN</v>
      </c>
      <c r="P12" s="201">
        <f>IF(ISERROR(VLOOKUP(Tablo16[[#This Row],[G2]],Tablo11[[#All],[No]:[GÖZETMEN TABLOSU]],3,0)=TRUE),0,VLOOKUP(Tablo16[[#This Row],[G2]],Tablo11[[#All],[No]:[GÖZETMEN TABLOSU]],3,0))</f>
        <v>0</v>
      </c>
      <c r="Q12" s="201" cm="1">
        <f t="array" ref="Q12">_xlfn.IFS(Tablo16[[#This Row],[G1]]=$V$2,Tablo16[[#This Row],[Gözetmen 1]],Tablo16[[#This Row],[G2]]=$V$2,Tablo16[[#This Row],[Gözetmen 2]])</f>
        <v>0</v>
      </c>
      <c r="R12" s="201"/>
      <c r="S12" s="202">
        <f>COUNTIF($E$4:$E$312,Tablo16[[#This Row],[Dersin Adı]])</f>
        <v>9</v>
      </c>
      <c r="T12" s="213">
        <f t="shared" si="0"/>
        <v>8</v>
      </c>
      <c r="U12" s="204">
        <f>COUNTIFS(Tablo16[SINAV TARİHİ],I12,Tablo16[SINAV SAATİ],J12)</f>
        <v>9</v>
      </c>
      <c r="V12" s="190"/>
    </row>
    <row r="13" spans="1:24" x14ac:dyDescent="0.25">
      <c r="A13" s="205">
        <v>224</v>
      </c>
      <c r="B13" s="206" t="s">
        <v>7</v>
      </c>
      <c r="C13" s="206">
        <v>1</v>
      </c>
      <c r="D13" s="207" t="s">
        <v>634</v>
      </c>
      <c r="E13" s="208" t="s">
        <v>263</v>
      </c>
      <c r="F13" s="209" t="s">
        <v>335</v>
      </c>
      <c r="G13" s="210" t="s">
        <v>53</v>
      </c>
      <c r="H13" s="206">
        <v>12</v>
      </c>
      <c r="I13" s="197">
        <v>45674</v>
      </c>
      <c r="J13" s="215">
        <v>0.375</v>
      </c>
      <c r="K13" s="212" t="s">
        <v>77</v>
      </c>
      <c r="L13" s="212"/>
      <c r="M13" s="200"/>
      <c r="N13" s="200"/>
      <c r="O13" s="201">
        <f>IF(ISERROR(VLOOKUP(Tablo16[[#This Row],[G1]],Tablo11[[#All],[No]:[GÖZETMEN TABLOSU]],3,0)=TRUE),0,VLOOKUP(Tablo16[[#This Row],[G1]],Tablo11[[#All],[No]:[GÖZETMEN TABLOSU]],3,0))</f>
        <v>0</v>
      </c>
      <c r="P13" s="201">
        <f>IF(ISERROR(VLOOKUP(Tablo16[[#This Row],[G2]],Tablo11[[#All],[No]:[GÖZETMEN TABLOSU]],3,0)=TRUE),0,VLOOKUP(Tablo16[[#This Row],[G2]],Tablo11[[#All],[No]:[GÖZETMEN TABLOSU]],3,0))</f>
        <v>0</v>
      </c>
      <c r="Q13" s="201" cm="1">
        <f t="array" ref="Q13">_xlfn.IFS(Tablo16[[#This Row],[G1]]=$V$2,Tablo16[[#This Row],[Gözetmen 1]],Tablo16[[#This Row],[G2]]=$V$2,Tablo16[[#This Row],[Gözetmen 2]])</f>
        <v>0</v>
      </c>
      <c r="R13" s="201"/>
      <c r="S13" s="202">
        <f>COUNTIF($E$4:$E$312,Tablo16[[#This Row],[Dersin Adı]])</f>
        <v>5</v>
      </c>
      <c r="T13" s="213">
        <f t="shared" si="0"/>
        <v>2</v>
      </c>
      <c r="U13" s="204">
        <f>COUNTIFS(Tablo16[SINAV TARİHİ],I13,Tablo16[SINAV SAATİ],J13)</f>
        <v>4</v>
      </c>
      <c r="V13" s="190"/>
    </row>
    <row r="14" spans="1:24" x14ac:dyDescent="0.25">
      <c r="A14" s="205">
        <v>404</v>
      </c>
      <c r="B14" s="206" t="s">
        <v>7</v>
      </c>
      <c r="C14" s="206">
        <v>1</v>
      </c>
      <c r="D14" s="207" t="s">
        <v>325</v>
      </c>
      <c r="E14" s="208" t="s">
        <v>653</v>
      </c>
      <c r="F14" s="209" t="s">
        <v>654</v>
      </c>
      <c r="G14" s="210" t="s">
        <v>65</v>
      </c>
      <c r="H14" s="206">
        <v>19</v>
      </c>
      <c r="I14" s="197">
        <v>45674</v>
      </c>
      <c r="J14" s="215">
        <v>0.625</v>
      </c>
      <c r="K14" s="212" t="s">
        <v>62</v>
      </c>
      <c r="L14" s="212"/>
      <c r="M14" s="200">
        <v>2</v>
      </c>
      <c r="N14" s="200"/>
      <c r="O14" s="201" t="str">
        <f>IF(ISERROR(VLOOKUP(Tablo16[[#This Row],[G1]],Tablo11[[#All],[No]:[GÖZETMEN TABLOSU]],3,0)=TRUE),0,VLOOKUP(Tablo16[[#This Row],[G1]],Tablo11[[#All],[No]:[GÖZETMEN TABLOSU]],3,0))</f>
        <v>Esra ŞAHİN</v>
      </c>
      <c r="P14" s="201">
        <f>IF(ISERROR(VLOOKUP(Tablo16[[#This Row],[G2]],Tablo11[[#All],[No]:[GÖZETMEN TABLOSU]],3,0)=TRUE),0,VLOOKUP(Tablo16[[#This Row],[G2]],Tablo11[[#All],[No]:[GÖZETMEN TABLOSU]],3,0))</f>
        <v>0</v>
      </c>
      <c r="Q14" s="201" cm="1">
        <f t="array" ref="Q14">_xlfn.IFS(Tablo16[[#This Row],[G1]]=$V$2,Tablo16[[#This Row],[Gözetmen 1]],Tablo16[[#This Row],[G2]]=$V$2,Tablo16[[#This Row],[Gözetmen 2]])</f>
        <v>0</v>
      </c>
      <c r="R14" s="201"/>
      <c r="S14" s="202"/>
      <c r="T14" s="213">
        <f t="shared" si="0"/>
        <v>9</v>
      </c>
      <c r="U14" s="204">
        <f>COUNTIFS(Tablo16[SINAV TARİHİ],I14,Tablo16[SINAV SAATİ],J14)</f>
        <v>9</v>
      </c>
      <c r="V14" s="190"/>
    </row>
    <row r="15" spans="1:24" x14ac:dyDescent="0.25">
      <c r="A15" s="205">
        <v>331</v>
      </c>
      <c r="B15" s="206" t="s">
        <v>7</v>
      </c>
      <c r="C15" s="206">
        <v>2</v>
      </c>
      <c r="D15" s="207" t="s">
        <v>159</v>
      </c>
      <c r="E15" s="208" t="s">
        <v>26</v>
      </c>
      <c r="F15" s="209" t="s">
        <v>160</v>
      </c>
      <c r="G15" s="210" t="s">
        <v>51</v>
      </c>
      <c r="H15" s="206">
        <v>46</v>
      </c>
      <c r="I15" s="197">
        <v>45663</v>
      </c>
      <c r="J15" s="215">
        <v>0.45833333333333331</v>
      </c>
      <c r="K15" s="212" t="s">
        <v>62</v>
      </c>
      <c r="L15" s="212"/>
      <c r="M15" s="200">
        <v>11</v>
      </c>
      <c r="N15" s="200"/>
      <c r="O15" s="201" t="str">
        <f>IF(ISERROR(VLOOKUP(Tablo16[[#This Row],[G1]],Tablo11[[#All],[No]:[GÖZETMEN TABLOSU]],3,0)=TRUE),0,VLOOKUP(Tablo16[[#This Row],[G1]],Tablo11[[#All],[No]:[GÖZETMEN TABLOSU]],3,0))</f>
        <v>Serkan ÖZDEMİR</v>
      </c>
      <c r="P15" s="201">
        <f>IF(ISERROR(VLOOKUP(Tablo16[[#This Row],[G2]],Tablo11[[#All],[No]:[GÖZETMEN TABLOSU]],3,0)=TRUE),0,VLOOKUP(Tablo16[[#This Row],[G2]],Tablo11[[#All],[No]:[GÖZETMEN TABLOSU]],3,0))</f>
        <v>0</v>
      </c>
      <c r="Q15" s="201" cm="1">
        <f t="array" ref="Q15">_xlfn.IFS(Tablo16[[#This Row],[G1]]=$V$2,Tablo16[[#This Row],[Gözetmen 1]],Tablo16[[#This Row],[G2]]=$V$2,Tablo16[[#This Row],[Gözetmen 2]])</f>
        <v>0</v>
      </c>
      <c r="R15" s="201"/>
      <c r="S15" s="202">
        <f>COUNTIF($E$4:$E$312,Tablo16[[#This Row],[Dersin Adı]])</f>
        <v>4</v>
      </c>
      <c r="T15" s="213">
        <f t="shared" si="0"/>
        <v>2</v>
      </c>
      <c r="U15" s="204">
        <f>COUNTIFS(Tablo16[SINAV TARİHİ],I15,Tablo16[SINAV SAATİ],J15)</f>
        <v>9</v>
      </c>
      <c r="V15" s="190"/>
    </row>
    <row r="16" spans="1:24" x14ac:dyDescent="0.25">
      <c r="A16" s="205">
        <v>43</v>
      </c>
      <c r="B16" s="206" t="s">
        <v>7</v>
      </c>
      <c r="C16" s="206">
        <v>2</v>
      </c>
      <c r="D16" s="207" t="s">
        <v>267</v>
      </c>
      <c r="E16" s="208" t="s">
        <v>24</v>
      </c>
      <c r="F16" s="209" t="s">
        <v>244</v>
      </c>
      <c r="G16" s="210" t="s">
        <v>7</v>
      </c>
      <c r="H16" s="206">
        <v>41</v>
      </c>
      <c r="I16" s="197">
        <v>45664</v>
      </c>
      <c r="J16" s="215">
        <v>0.4861111111111111</v>
      </c>
      <c r="K16" s="212" t="s">
        <v>23</v>
      </c>
      <c r="L16" s="212"/>
      <c r="M16" s="200"/>
      <c r="N16" s="200"/>
      <c r="O16" s="201">
        <f>IF(ISERROR(VLOOKUP(Tablo16[[#This Row],[G1]],Tablo11[[#All],[No]:[GÖZETMEN TABLOSU]],3,0)=TRUE),0,VLOOKUP(Tablo16[[#This Row],[G1]],Tablo11[[#All],[No]:[GÖZETMEN TABLOSU]],3,0))</f>
        <v>0</v>
      </c>
      <c r="P16" s="201">
        <f>IF(ISERROR(VLOOKUP(Tablo16[[#This Row],[G2]],Tablo11[[#All],[No]:[GÖZETMEN TABLOSU]],3,0)=TRUE),0,VLOOKUP(Tablo16[[#This Row],[G2]],Tablo11[[#All],[No]:[GÖZETMEN TABLOSU]],3,0))</f>
        <v>0</v>
      </c>
      <c r="Q16" s="201" cm="1">
        <f t="array" ref="Q16">_xlfn.IFS(Tablo16[[#This Row],[G1]]=$V$2,Tablo16[[#This Row],[Gözetmen 1]],Tablo16[[#This Row],[G2]]=$V$2,Tablo16[[#This Row],[Gözetmen 2]])</f>
        <v>0</v>
      </c>
      <c r="R16" s="201"/>
      <c r="S16" s="202">
        <f>COUNTIF($E$4:$E$312,Tablo16[[#This Row],[Dersin Adı]])</f>
        <v>7</v>
      </c>
      <c r="T16" s="213">
        <f t="shared" si="0"/>
        <v>1</v>
      </c>
      <c r="U16" s="204">
        <f>COUNTIFS(Tablo16[SINAV TARİHİ],I16,Tablo16[SINAV SAATİ],J16)</f>
        <v>9</v>
      </c>
      <c r="V16" s="190"/>
    </row>
    <row r="17" spans="1:22" x14ac:dyDescent="0.25">
      <c r="A17" s="205">
        <v>298</v>
      </c>
      <c r="B17" s="206" t="s">
        <v>7</v>
      </c>
      <c r="C17" s="206">
        <v>2</v>
      </c>
      <c r="D17" s="207" t="s">
        <v>239</v>
      </c>
      <c r="E17" s="208" t="s">
        <v>240</v>
      </c>
      <c r="F17" s="209" t="s">
        <v>128</v>
      </c>
      <c r="G17" s="210" t="s">
        <v>48</v>
      </c>
      <c r="H17" s="206">
        <v>43</v>
      </c>
      <c r="I17" s="197">
        <v>45665</v>
      </c>
      <c r="J17" s="215">
        <v>0.45833333333333331</v>
      </c>
      <c r="K17" s="212" t="s">
        <v>31</v>
      </c>
      <c r="L17" s="212"/>
      <c r="M17" s="200"/>
      <c r="N17" s="200"/>
      <c r="O17" s="201">
        <f>IF(ISERROR(VLOOKUP(Tablo16[[#This Row],[G1]],Tablo11[[#All],[No]:[GÖZETMEN TABLOSU]],3,0)=TRUE),0,VLOOKUP(Tablo16[[#This Row],[G1]],Tablo11[[#All],[No]:[GÖZETMEN TABLOSU]],3,0))</f>
        <v>0</v>
      </c>
      <c r="P17" s="201">
        <f>IF(ISERROR(VLOOKUP(Tablo16[[#This Row],[G2]],Tablo11[[#All],[No]:[GÖZETMEN TABLOSU]],3,0)=TRUE),0,VLOOKUP(Tablo16[[#This Row],[G2]],Tablo11[[#All],[No]:[GÖZETMEN TABLOSU]],3,0))</f>
        <v>0</v>
      </c>
      <c r="Q17" s="201" cm="1">
        <f t="array" ref="Q17">_xlfn.IFS(Tablo16[[#This Row],[G1]]=$V$2,Tablo16[[#This Row],[Gözetmen 1]],Tablo16[[#This Row],[G2]]=$V$2,Tablo16[[#This Row],[Gözetmen 2]])</f>
        <v>0</v>
      </c>
      <c r="R17" s="201"/>
      <c r="S17" s="202">
        <f>COUNTIF($E$4:$E$312,Tablo16[[#This Row],[Dersin Adı]])</f>
        <v>5</v>
      </c>
      <c r="T17" s="213">
        <f t="shared" si="0"/>
        <v>1</v>
      </c>
      <c r="U17" s="204">
        <f>COUNTIFS(Tablo16[SINAV TARİHİ],I17,Tablo16[SINAV SAATİ],J17)</f>
        <v>9</v>
      </c>
      <c r="V17" s="190"/>
    </row>
    <row r="18" spans="1:22" x14ac:dyDescent="0.25">
      <c r="A18" s="205">
        <v>310</v>
      </c>
      <c r="B18" s="206" t="s">
        <v>7</v>
      </c>
      <c r="C18" s="206">
        <v>2</v>
      </c>
      <c r="D18" s="207" t="s">
        <v>583</v>
      </c>
      <c r="E18" s="208" t="s">
        <v>20</v>
      </c>
      <c r="F18" s="209" t="s">
        <v>472</v>
      </c>
      <c r="G18" s="210" t="s">
        <v>53</v>
      </c>
      <c r="H18" s="206">
        <v>43</v>
      </c>
      <c r="I18" s="197">
        <v>45665</v>
      </c>
      <c r="J18" s="215">
        <v>0.6875</v>
      </c>
      <c r="K18" s="212" t="s">
        <v>27</v>
      </c>
      <c r="L18" s="212"/>
      <c r="M18" s="200"/>
      <c r="N18" s="200"/>
      <c r="O18" s="201">
        <f>IF(ISERROR(VLOOKUP(Tablo16[[#This Row],[G1]],Tablo11[[#All],[No]:[GÖZETMEN TABLOSU]],3,0)=TRUE),0,VLOOKUP(Tablo16[[#This Row],[G1]],Tablo11[[#All],[No]:[GÖZETMEN TABLOSU]],3,0))</f>
        <v>0</v>
      </c>
      <c r="P18" s="201">
        <f>IF(ISERROR(VLOOKUP(Tablo16[[#This Row],[G2]],Tablo11[[#All],[No]:[GÖZETMEN TABLOSU]],3,0)=TRUE),0,VLOOKUP(Tablo16[[#This Row],[G2]],Tablo11[[#All],[No]:[GÖZETMEN TABLOSU]],3,0))</f>
        <v>0</v>
      </c>
      <c r="Q18" s="201" cm="1">
        <f t="array" ref="Q18">_xlfn.IFS(Tablo16[[#This Row],[G1]]=$V$2,Tablo16[[#This Row],[Gözetmen 1]],Tablo16[[#This Row],[G2]]=$V$2,Tablo16[[#This Row],[Gözetmen 2]])</f>
        <v>0</v>
      </c>
      <c r="R18" s="201" t="s">
        <v>662</v>
      </c>
      <c r="S18" s="202">
        <f>COUNTIF($E$4:$E$312,Tablo16[[#This Row],[Dersin Adı]])</f>
        <v>6</v>
      </c>
      <c r="T18" s="213">
        <f t="shared" si="0"/>
        <v>1</v>
      </c>
      <c r="U18" s="204">
        <f>COUNTIFS(Tablo16[SINAV TARİHİ],I18,Tablo16[SINAV SAATİ],J18)</f>
        <v>7</v>
      </c>
      <c r="V18" s="190"/>
    </row>
    <row r="19" spans="1:22" x14ac:dyDescent="0.25">
      <c r="A19" s="205">
        <v>280</v>
      </c>
      <c r="B19" s="206" t="s">
        <v>7</v>
      </c>
      <c r="C19" s="206">
        <v>2</v>
      </c>
      <c r="D19" s="207" t="s">
        <v>338</v>
      </c>
      <c r="E19" s="208" t="s">
        <v>17</v>
      </c>
      <c r="F19" s="209" t="s">
        <v>339</v>
      </c>
      <c r="G19" s="210" t="s">
        <v>47</v>
      </c>
      <c r="H19" s="206">
        <v>42</v>
      </c>
      <c r="I19" s="216">
        <v>45666</v>
      </c>
      <c r="J19" s="215">
        <v>0.45833333333333331</v>
      </c>
      <c r="K19" s="212" t="s">
        <v>11</v>
      </c>
      <c r="L19" s="212"/>
      <c r="M19" s="200"/>
      <c r="N19" s="200"/>
      <c r="O19" s="201">
        <f>IF(ISERROR(VLOOKUP(Tablo16[[#This Row],[G1]],Tablo11[[#All],[No]:[GÖZETMEN TABLOSU]],3,0)=TRUE),0,VLOOKUP(Tablo16[[#This Row],[G1]],Tablo11[[#All],[No]:[GÖZETMEN TABLOSU]],3,0))</f>
        <v>0</v>
      </c>
      <c r="P19" s="201">
        <f>IF(ISERROR(VLOOKUP(Tablo16[[#This Row],[G2]],Tablo11[[#All],[No]:[GÖZETMEN TABLOSU]],3,0)=TRUE),0,VLOOKUP(Tablo16[[#This Row],[G2]],Tablo11[[#All],[No]:[GÖZETMEN TABLOSU]],3,0))</f>
        <v>0</v>
      </c>
      <c r="Q19" s="201" cm="1">
        <f t="array" ref="Q19">_xlfn.IFS(Tablo16[[#This Row],[G1]]=$V$2,Tablo16[[#This Row],[Gözetmen 1]],Tablo16[[#This Row],[G2]]=$V$2,Tablo16[[#This Row],[Gözetmen 2]])</f>
        <v>0</v>
      </c>
      <c r="R19" s="201"/>
      <c r="S19" s="202">
        <f>COUNTIF($E$4:$E$312,Tablo16[[#This Row],[Dersin Adı]])</f>
        <v>6</v>
      </c>
      <c r="T19" s="213">
        <f t="shared" si="0"/>
        <v>1</v>
      </c>
      <c r="U19" s="204">
        <f>COUNTIFS(Tablo16[SINAV TARİHİ],I19,Tablo16[SINAV SAATİ],J19)</f>
        <v>9</v>
      </c>
      <c r="V19" s="190"/>
    </row>
    <row r="20" spans="1:22" x14ac:dyDescent="0.25">
      <c r="A20" s="205">
        <v>115</v>
      </c>
      <c r="B20" s="206" t="s">
        <v>7</v>
      </c>
      <c r="C20" s="206">
        <v>2</v>
      </c>
      <c r="D20" s="207" t="s">
        <v>379</v>
      </c>
      <c r="E20" s="208" t="s">
        <v>22</v>
      </c>
      <c r="F20" s="209" t="s">
        <v>380</v>
      </c>
      <c r="G20" s="210" t="s">
        <v>7</v>
      </c>
      <c r="H20" s="206">
        <v>47</v>
      </c>
      <c r="I20" s="197">
        <v>45670</v>
      </c>
      <c r="J20" s="215">
        <v>0.45833333333333331</v>
      </c>
      <c r="K20" s="212" t="s">
        <v>77</v>
      </c>
      <c r="L20" s="212"/>
      <c r="M20" s="200"/>
      <c r="N20" s="200"/>
      <c r="O20" s="201">
        <f>IF(ISERROR(VLOOKUP(Tablo16[[#This Row],[G1]],Tablo11[[#All],[No]:[GÖZETMEN TABLOSU]],3,0)=TRUE),0,VLOOKUP(Tablo16[[#This Row],[G1]],Tablo11[[#All],[No]:[GÖZETMEN TABLOSU]],3,0))</f>
        <v>0</v>
      </c>
      <c r="P20" s="201">
        <f>IF(ISERROR(VLOOKUP(Tablo16[[#This Row],[G2]],Tablo11[[#All],[No]:[GÖZETMEN TABLOSU]],3,0)=TRUE),0,VLOOKUP(Tablo16[[#This Row],[G2]],Tablo11[[#All],[No]:[GÖZETMEN TABLOSU]],3,0))</f>
        <v>0</v>
      </c>
      <c r="Q20" s="201" cm="1">
        <f t="array" ref="Q20">_xlfn.IFS(Tablo16[[#This Row],[G1]]=$V$2,Tablo16[[#This Row],[Gözetmen 1]],Tablo16[[#This Row],[G2]]=$V$2,Tablo16[[#This Row],[Gözetmen 2]])</f>
        <v>0</v>
      </c>
      <c r="R20" s="201"/>
      <c r="S20" s="202">
        <f>COUNTIF($E$4:$E$312,Tablo16[[#This Row],[Dersin Adı]])</f>
        <v>3</v>
      </c>
      <c r="T20" s="213">
        <f t="shared" si="0"/>
        <v>1</v>
      </c>
      <c r="U20" s="204">
        <f>COUNTIFS(Tablo16[SINAV TARİHİ],I20,Tablo16[SINAV SAATİ],J20)</f>
        <v>8</v>
      </c>
      <c r="V20" s="190"/>
    </row>
    <row r="21" spans="1:22" x14ac:dyDescent="0.25">
      <c r="A21" s="205">
        <v>156</v>
      </c>
      <c r="B21" s="206" t="s">
        <v>7</v>
      </c>
      <c r="C21" s="206">
        <v>2</v>
      </c>
      <c r="D21" s="207" t="s">
        <v>438</v>
      </c>
      <c r="E21" s="208" t="s">
        <v>18</v>
      </c>
      <c r="F21" s="209" t="s">
        <v>380</v>
      </c>
      <c r="G21" s="210" t="s">
        <v>7</v>
      </c>
      <c r="H21" s="206">
        <v>51</v>
      </c>
      <c r="I21" s="197">
        <v>45671</v>
      </c>
      <c r="J21" s="215">
        <v>0.45833333333333331</v>
      </c>
      <c r="K21" s="212" t="s">
        <v>29</v>
      </c>
      <c r="L21" s="212" t="s">
        <v>28</v>
      </c>
      <c r="M21" s="200">
        <v>1</v>
      </c>
      <c r="N21" s="200">
        <v>9</v>
      </c>
      <c r="O21" s="201" t="str">
        <f>IF(ISERROR(VLOOKUP(Tablo16[[#This Row],[G1]],Tablo11[[#All],[No]:[GÖZETMEN TABLOSU]],3,0)=TRUE),0,VLOOKUP(Tablo16[[#This Row],[G1]],Tablo11[[#All],[No]:[GÖZETMEN TABLOSU]],3,0))</f>
        <v>Tolga SARIYER</v>
      </c>
      <c r="P21" s="201" t="str">
        <f>IF(ISERROR(VLOOKUP(Tablo16[[#This Row],[G2]],Tablo11[[#All],[No]:[GÖZETMEN TABLOSU]],3,0)=TRUE),0,VLOOKUP(Tablo16[[#This Row],[G2]],Tablo11[[#All],[No]:[GÖZETMEN TABLOSU]],3,0))</f>
        <v>Eylem DURMUŞ</v>
      </c>
      <c r="Q21" s="201" t="e" cm="1">
        <f t="array" ref="Q21">_xlfn.IFS(Tablo16[[#This Row],[G1]]=$V$2,Tablo16[[#This Row],[Gözetmen 1]],Tablo16[[#This Row],[G2]]=$V$2,Tablo16[[#This Row],[Gözetmen 2]])</f>
        <v>#N/A</v>
      </c>
      <c r="R21" s="201"/>
      <c r="S21" s="202">
        <f>COUNTIF($E$4:$E$312,Tablo16[[#This Row],[Dersin Adı]])</f>
        <v>3</v>
      </c>
      <c r="T21" s="213">
        <f t="shared" si="0"/>
        <v>1</v>
      </c>
      <c r="U21" s="204">
        <f>COUNTIFS(Tablo16[SINAV TARİHİ],I21,Tablo16[SINAV SAATİ],J21)</f>
        <v>7</v>
      </c>
      <c r="V21" s="190"/>
    </row>
    <row r="22" spans="1:22" x14ac:dyDescent="0.25">
      <c r="A22" s="205">
        <v>117</v>
      </c>
      <c r="B22" s="206" t="s">
        <v>7</v>
      </c>
      <c r="C22" s="206">
        <v>2</v>
      </c>
      <c r="D22" s="207" t="s">
        <v>533</v>
      </c>
      <c r="E22" s="208" t="s">
        <v>228</v>
      </c>
      <c r="F22" s="209" t="s">
        <v>356</v>
      </c>
      <c r="G22" s="210" t="s">
        <v>7</v>
      </c>
      <c r="H22" s="206">
        <v>44</v>
      </c>
      <c r="I22" s="216">
        <v>45672</v>
      </c>
      <c r="J22" s="215">
        <v>0.45833333333333331</v>
      </c>
      <c r="K22" s="212" t="s">
        <v>11</v>
      </c>
      <c r="L22" s="212"/>
      <c r="M22" s="200"/>
      <c r="N22" s="200"/>
      <c r="O22" s="201">
        <f>IF(ISERROR(VLOOKUP(Tablo16[[#This Row],[G1]],Tablo11[[#All],[No]:[GÖZETMEN TABLOSU]],3,0)=TRUE),0,VLOOKUP(Tablo16[[#This Row],[G1]],Tablo11[[#All],[No]:[GÖZETMEN TABLOSU]],3,0))</f>
        <v>0</v>
      </c>
      <c r="P22" s="201">
        <f>IF(ISERROR(VLOOKUP(Tablo16[[#This Row],[G2]],Tablo11[[#All],[No]:[GÖZETMEN TABLOSU]],3,0)=TRUE),0,VLOOKUP(Tablo16[[#This Row],[G2]],Tablo11[[#All],[No]:[GÖZETMEN TABLOSU]],3,0))</f>
        <v>0</v>
      </c>
      <c r="Q22" s="201" cm="1">
        <f t="array" ref="Q22">_xlfn.IFS(Tablo16[[#This Row],[G1]]=$V$2,Tablo16[[#This Row],[Gözetmen 1]],Tablo16[[#This Row],[G2]]=$V$2,Tablo16[[#This Row],[Gözetmen 2]])</f>
        <v>0</v>
      </c>
      <c r="R22" s="201"/>
      <c r="S22" s="202">
        <f>COUNTIF($E$4:$E$312,Tablo16[[#This Row],[Dersin Adı]])</f>
        <v>6</v>
      </c>
      <c r="T22" s="213">
        <f t="shared" si="0"/>
        <v>1</v>
      </c>
      <c r="U22" s="204">
        <f>COUNTIFS(Tablo16[SINAV TARİHİ],I22,Tablo16[SINAV SAATİ],J22)</f>
        <v>3</v>
      </c>
      <c r="V22" s="190"/>
    </row>
    <row r="23" spans="1:22" x14ac:dyDescent="0.25">
      <c r="A23" s="205">
        <v>321</v>
      </c>
      <c r="B23" s="206" t="s">
        <v>7</v>
      </c>
      <c r="C23" s="206">
        <v>3</v>
      </c>
      <c r="D23" s="207"/>
      <c r="E23" s="208" t="s">
        <v>170</v>
      </c>
      <c r="F23" s="209" t="s">
        <v>171</v>
      </c>
      <c r="G23" s="210" t="s">
        <v>7</v>
      </c>
      <c r="H23" s="206">
        <v>10</v>
      </c>
      <c r="I23" s="197">
        <v>45663</v>
      </c>
      <c r="J23" s="215">
        <v>0.54166666666666663</v>
      </c>
      <c r="K23" s="212" t="s">
        <v>77</v>
      </c>
      <c r="L23" s="212"/>
      <c r="M23" s="200"/>
      <c r="N23" s="200"/>
      <c r="O23" s="201">
        <f>IF(ISERROR(VLOOKUP(Tablo16[[#This Row],[G1]],Tablo11[[#All],[No]:[GÖZETMEN TABLOSU]],3,0)=TRUE),0,VLOOKUP(Tablo16[[#This Row],[G1]],Tablo11[[#All],[No]:[GÖZETMEN TABLOSU]],3,0))</f>
        <v>0</v>
      </c>
      <c r="P23" s="201">
        <f>IF(ISERROR(VLOOKUP(Tablo16[[#This Row],[G2]],Tablo11[[#All],[No]:[GÖZETMEN TABLOSU]],3,0)=TRUE),0,VLOOKUP(Tablo16[[#This Row],[G2]],Tablo11[[#All],[No]:[GÖZETMEN TABLOSU]],3,0))</f>
        <v>0</v>
      </c>
      <c r="Q23" s="201" cm="1">
        <f t="array" ref="Q23">_xlfn.IFS(Tablo16[[#This Row],[G1]]=$V$2,Tablo16[[#This Row],[Gözetmen 1]],Tablo16[[#This Row],[G2]]=$V$2,Tablo16[[#This Row],[Gözetmen 2]])</f>
        <v>0</v>
      </c>
      <c r="R23" s="201"/>
      <c r="S23" s="202">
        <f>COUNTIF($E$4:$E$312,Tablo16[[#This Row],[Dersin Adı]])</f>
        <v>1</v>
      </c>
      <c r="T23" s="213">
        <f t="shared" si="0"/>
        <v>1</v>
      </c>
      <c r="U23" s="204">
        <f>COUNTIFS(Tablo16[SINAV TARİHİ],I23,Tablo16[SINAV SAATİ],J23)</f>
        <v>9</v>
      </c>
      <c r="V23" s="190"/>
    </row>
    <row r="24" spans="1:22" x14ac:dyDescent="0.25">
      <c r="A24" s="205">
        <v>24</v>
      </c>
      <c r="B24" s="206" t="s">
        <v>7</v>
      </c>
      <c r="C24" s="206">
        <v>3</v>
      </c>
      <c r="D24" s="207" t="s">
        <v>285</v>
      </c>
      <c r="E24" s="208" t="s">
        <v>286</v>
      </c>
      <c r="F24" s="209" t="s">
        <v>287</v>
      </c>
      <c r="G24" s="210" t="s">
        <v>7</v>
      </c>
      <c r="H24" s="206">
        <v>6</v>
      </c>
      <c r="I24" s="197">
        <v>45664</v>
      </c>
      <c r="J24" s="215">
        <v>0.56944444444444442</v>
      </c>
      <c r="K24" s="212" t="s">
        <v>77</v>
      </c>
      <c r="L24" s="212"/>
      <c r="M24" s="200"/>
      <c r="N24" s="200"/>
      <c r="O24" s="201">
        <f>IF(ISERROR(VLOOKUP(Tablo16[[#This Row],[G1]],Tablo11[[#All],[No]:[GÖZETMEN TABLOSU]],3,0)=TRUE),0,VLOOKUP(Tablo16[[#This Row],[G1]],Tablo11[[#All],[No]:[GÖZETMEN TABLOSU]],3,0))</f>
        <v>0</v>
      </c>
      <c r="P24" s="201">
        <f>IF(ISERROR(VLOOKUP(Tablo16[[#This Row],[G2]],Tablo11[[#All],[No]:[GÖZETMEN TABLOSU]],3,0)=TRUE),0,VLOOKUP(Tablo16[[#This Row],[G2]],Tablo11[[#All],[No]:[GÖZETMEN TABLOSU]],3,0))</f>
        <v>0</v>
      </c>
      <c r="Q24" s="201" cm="1">
        <f t="array" ref="Q24">_xlfn.IFS(Tablo16[[#This Row],[G1]]=$V$2,Tablo16[[#This Row],[Gözetmen 1]],Tablo16[[#This Row],[G2]]=$V$2,Tablo16[[#This Row],[Gözetmen 2]])</f>
        <v>0</v>
      </c>
      <c r="R24" s="201"/>
      <c r="S24" s="202">
        <f>COUNTIF($E$4:$E$312,Tablo16[[#This Row],[Dersin Adı]])</f>
        <v>1</v>
      </c>
      <c r="T24" s="213">
        <f t="shared" si="0"/>
        <v>1</v>
      </c>
      <c r="U24" s="204">
        <f>COUNTIFS(Tablo16[SINAV TARİHİ],I24,Tablo16[SINAV SAATİ],J24)</f>
        <v>9</v>
      </c>
      <c r="V24" s="190"/>
    </row>
    <row r="25" spans="1:22" x14ac:dyDescent="0.25">
      <c r="A25" s="205">
        <v>361</v>
      </c>
      <c r="B25" s="206" t="s">
        <v>7</v>
      </c>
      <c r="C25" s="206">
        <v>3</v>
      </c>
      <c r="D25" s="207" t="s">
        <v>242</v>
      </c>
      <c r="E25" s="208" t="s">
        <v>243</v>
      </c>
      <c r="F25" s="209" t="s">
        <v>244</v>
      </c>
      <c r="G25" s="210" t="s">
        <v>7</v>
      </c>
      <c r="H25" s="206">
        <v>13</v>
      </c>
      <c r="I25" s="197">
        <v>45665</v>
      </c>
      <c r="J25" s="215">
        <v>0.58333333333333337</v>
      </c>
      <c r="K25" s="217" t="s">
        <v>34</v>
      </c>
      <c r="L25" s="212"/>
      <c r="M25" s="200"/>
      <c r="N25" s="200"/>
      <c r="O25" s="201">
        <f>IF(ISERROR(VLOOKUP(Tablo16[[#This Row],[G1]],Tablo11[[#All],[No]:[GÖZETMEN TABLOSU]],3,0)=TRUE),0,VLOOKUP(Tablo16[[#This Row],[G1]],Tablo11[[#All],[No]:[GÖZETMEN TABLOSU]],3,0))</f>
        <v>0</v>
      </c>
      <c r="P25" s="201">
        <f>IF(ISERROR(VLOOKUP(Tablo16[[#This Row],[G2]],Tablo11[[#All],[No]:[GÖZETMEN TABLOSU]],3,0)=TRUE),0,VLOOKUP(Tablo16[[#This Row],[G2]],Tablo11[[#All],[No]:[GÖZETMEN TABLOSU]],3,0))</f>
        <v>0</v>
      </c>
      <c r="Q25" s="201" cm="1">
        <f t="array" ref="Q25">_xlfn.IFS(Tablo16[[#This Row],[G1]]=$V$2,Tablo16[[#This Row],[Gözetmen 1]],Tablo16[[#This Row],[G2]]=$V$2,Tablo16[[#This Row],[Gözetmen 2]])</f>
        <v>0</v>
      </c>
      <c r="R25" s="201"/>
      <c r="S25" s="202">
        <f>COUNTIF($E$4:$E$312,Tablo16[[#This Row],[Dersin Adı]])</f>
        <v>1</v>
      </c>
      <c r="T25" s="213">
        <f t="shared" si="0"/>
        <v>1</v>
      </c>
      <c r="U25" s="204">
        <f>COUNTIFS(Tablo16[SINAV TARİHİ],I25,Tablo16[SINAV SAATİ],J25)</f>
        <v>1</v>
      </c>
      <c r="V25" s="190"/>
    </row>
    <row r="26" spans="1:22" x14ac:dyDescent="0.25">
      <c r="A26" s="205">
        <v>94</v>
      </c>
      <c r="B26" s="206" t="s">
        <v>7</v>
      </c>
      <c r="C26" s="206">
        <v>3</v>
      </c>
      <c r="D26" s="207" t="s">
        <v>354</v>
      </c>
      <c r="E26" s="208" t="s">
        <v>355</v>
      </c>
      <c r="F26" s="209" t="s">
        <v>356</v>
      </c>
      <c r="G26" s="210" t="s">
        <v>7</v>
      </c>
      <c r="H26" s="206">
        <v>11</v>
      </c>
      <c r="I26" s="197">
        <v>45666</v>
      </c>
      <c r="J26" s="215">
        <v>0.67708333333333337</v>
      </c>
      <c r="K26" s="212" t="s">
        <v>77</v>
      </c>
      <c r="L26" s="212"/>
      <c r="M26" s="200"/>
      <c r="N26" s="200"/>
      <c r="O26" s="201">
        <f>IF(ISERROR(VLOOKUP(Tablo16[[#This Row],[G1]],Tablo11[[#All],[No]:[GÖZETMEN TABLOSU]],3,0)=TRUE),0,VLOOKUP(Tablo16[[#This Row],[G1]],Tablo11[[#All],[No]:[GÖZETMEN TABLOSU]],3,0))</f>
        <v>0</v>
      </c>
      <c r="P26" s="201">
        <f>IF(ISERROR(VLOOKUP(Tablo16[[#This Row],[G2]],Tablo11[[#All],[No]:[GÖZETMEN TABLOSU]],3,0)=TRUE),0,VLOOKUP(Tablo16[[#This Row],[G2]],Tablo11[[#All],[No]:[GÖZETMEN TABLOSU]],3,0))</f>
        <v>0</v>
      </c>
      <c r="Q26" s="201" cm="1">
        <f t="array" ref="Q26">_xlfn.IFS(Tablo16[[#This Row],[G1]]=$V$2,Tablo16[[#This Row],[Gözetmen 1]],Tablo16[[#This Row],[G2]]=$V$2,Tablo16[[#This Row],[Gözetmen 2]])</f>
        <v>0</v>
      </c>
      <c r="R26" s="201" t="s">
        <v>662</v>
      </c>
      <c r="S26" s="202">
        <f>COUNTIF($E$4:$E$312,Tablo16[[#This Row],[Dersin Adı]])</f>
        <v>1</v>
      </c>
      <c r="T26" s="213">
        <f t="shared" si="0"/>
        <v>1</v>
      </c>
      <c r="U26" s="204">
        <f>COUNTIFS(Tablo16[SINAV TARİHİ],I26,Tablo16[SINAV SAATİ],J26)</f>
        <v>7</v>
      </c>
      <c r="V26" s="190"/>
    </row>
    <row r="27" spans="1:22" x14ac:dyDescent="0.25">
      <c r="A27" s="205">
        <v>274</v>
      </c>
      <c r="B27" s="206" t="s">
        <v>7</v>
      </c>
      <c r="C27" s="206">
        <v>3</v>
      </c>
      <c r="D27" s="207" t="s">
        <v>459</v>
      </c>
      <c r="E27" s="208" t="s">
        <v>460</v>
      </c>
      <c r="F27" s="209" t="s">
        <v>171</v>
      </c>
      <c r="G27" s="210" t="s">
        <v>7</v>
      </c>
      <c r="H27" s="206">
        <v>9</v>
      </c>
      <c r="I27" s="197">
        <v>45670</v>
      </c>
      <c r="J27" s="215">
        <v>0.58333333333333337</v>
      </c>
      <c r="K27" s="212" t="s">
        <v>9</v>
      </c>
      <c r="L27" s="212"/>
      <c r="M27" s="200"/>
      <c r="N27" s="200"/>
      <c r="O27" s="201">
        <f>IF(ISERROR(VLOOKUP(Tablo16[[#This Row],[G1]],Tablo11[[#All],[No]:[GÖZETMEN TABLOSU]],3,0)=TRUE),0,VLOOKUP(Tablo16[[#This Row],[G1]],Tablo11[[#All],[No]:[GÖZETMEN TABLOSU]],3,0))</f>
        <v>0</v>
      </c>
      <c r="P27" s="201">
        <f>IF(ISERROR(VLOOKUP(Tablo16[[#This Row],[G2]],Tablo11[[#All],[No]:[GÖZETMEN TABLOSU]],3,0)=TRUE),0,VLOOKUP(Tablo16[[#This Row],[G2]],Tablo11[[#All],[No]:[GÖZETMEN TABLOSU]],3,0))</f>
        <v>0</v>
      </c>
      <c r="Q27" s="201" cm="1">
        <f t="array" ref="Q27">_xlfn.IFS(Tablo16[[#This Row],[G1]]=$V$2,Tablo16[[#This Row],[Gözetmen 1]],Tablo16[[#This Row],[G2]]=$V$2,Tablo16[[#This Row],[Gözetmen 2]])</f>
        <v>0</v>
      </c>
      <c r="R27" s="201"/>
      <c r="S27" s="202">
        <f>COUNTIF($E$4:$E$312,Tablo16[[#This Row],[Dersin Adı]])</f>
        <v>1</v>
      </c>
      <c r="T27" s="213">
        <f t="shared" si="0"/>
        <v>1</v>
      </c>
      <c r="U27" s="204">
        <f>COUNTIFS(Tablo16[SINAV TARİHİ],I27,Tablo16[SINAV SAATİ],J27)</f>
        <v>1</v>
      </c>
      <c r="V27" s="190"/>
    </row>
    <row r="28" spans="1:22" x14ac:dyDescent="0.25">
      <c r="A28" s="205">
        <v>347</v>
      </c>
      <c r="B28" s="206" t="s">
        <v>7</v>
      </c>
      <c r="C28" s="206">
        <v>3</v>
      </c>
      <c r="D28" s="207" t="s">
        <v>548</v>
      </c>
      <c r="E28" s="208" t="s">
        <v>549</v>
      </c>
      <c r="F28" s="209" t="s">
        <v>380</v>
      </c>
      <c r="G28" s="210" t="s">
        <v>7</v>
      </c>
      <c r="H28" s="206">
        <v>30</v>
      </c>
      <c r="I28" s="197">
        <v>45671</v>
      </c>
      <c r="J28" s="215">
        <v>0.58333333333333337</v>
      </c>
      <c r="K28" s="212" t="s">
        <v>27</v>
      </c>
      <c r="L28" s="212"/>
      <c r="M28" s="200"/>
      <c r="N28" s="200"/>
      <c r="O28" s="201">
        <f>IF(ISERROR(VLOOKUP(Tablo16[[#This Row],[G1]],Tablo11[[#All],[No]:[GÖZETMEN TABLOSU]],3,0)=TRUE),0,VLOOKUP(Tablo16[[#This Row],[G1]],Tablo11[[#All],[No]:[GÖZETMEN TABLOSU]],3,0))</f>
        <v>0</v>
      </c>
      <c r="P28" s="201">
        <f>IF(ISERROR(VLOOKUP(Tablo16[[#This Row],[G2]],Tablo11[[#All],[No]:[GÖZETMEN TABLOSU]],3,0)=TRUE),0,VLOOKUP(Tablo16[[#This Row],[G2]],Tablo11[[#All],[No]:[GÖZETMEN TABLOSU]],3,0))</f>
        <v>0</v>
      </c>
      <c r="Q28" s="201" cm="1">
        <f t="array" ref="Q28">_xlfn.IFS(Tablo16[[#This Row],[G1]]=$V$2,Tablo16[[#This Row],[Gözetmen 1]],Tablo16[[#This Row],[G2]]=$V$2,Tablo16[[#This Row],[Gözetmen 2]])</f>
        <v>0</v>
      </c>
      <c r="R28" s="201"/>
      <c r="S28" s="202">
        <f>COUNTIF($E$4:$E$312,Tablo16[[#This Row],[Dersin Adı]])</f>
        <v>1</v>
      </c>
      <c r="T28" s="213">
        <f t="shared" si="0"/>
        <v>1</v>
      </c>
      <c r="U28" s="204">
        <f>COUNTIFS(Tablo16[SINAV TARİHİ],I28,Tablo16[SINAV SAATİ],J28)</f>
        <v>1</v>
      </c>
      <c r="V28" s="190"/>
    </row>
    <row r="29" spans="1:22" x14ac:dyDescent="0.25">
      <c r="A29" s="205">
        <v>9</v>
      </c>
      <c r="B29" s="206" t="s">
        <v>7</v>
      </c>
      <c r="C29" s="206">
        <v>3</v>
      </c>
      <c r="D29" s="207" t="s">
        <v>488</v>
      </c>
      <c r="E29" s="208" t="s">
        <v>165</v>
      </c>
      <c r="F29" s="209" t="s">
        <v>380</v>
      </c>
      <c r="G29" s="210" t="s">
        <v>7</v>
      </c>
      <c r="H29" s="206">
        <v>19</v>
      </c>
      <c r="I29" s="216">
        <v>45672</v>
      </c>
      <c r="J29" s="215">
        <v>0.54166666666666663</v>
      </c>
      <c r="K29" s="212" t="s">
        <v>77</v>
      </c>
      <c r="L29" s="212"/>
      <c r="M29" s="200"/>
      <c r="N29" s="200"/>
      <c r="O29" s="201">
        <f>IF(ISERROR(VLOOKUP(Tablo16[[#This Row],[G1]],Tablo11[[#All],[No]:[GÖZETMEN TABLOSU]],3,0)=TRUE),0,VLOOKUP(Tablo16[[#This Row],[G1]],Tablo11[[#All],[No]:[GÖZETMEN TABLOSU]],3,0))</f>
        <v>0</v>
      </c>
      <c r="P29" s="201">
        <f>IF(ISERROR(VLOOKUP(Tablo16[[#This Row],[G2]],Tablo11[[#All],[No]:[GÖZETMEN TABLOSU]],3,0)=TRUE),0,VLOOKUP(Tablo16[[#This Row],[G2]],Tablo11[[#All],[No]:[GÖZETMEN TABLOSU]],3,0))</f>
        <v>0</v>
      </c>
      <c r="Q29" s="201" cm="1">
        <f t="array" ref="Q29">_xlfn.IFS(Tablo16[[#This Row],[G1]]=$V$2,Tablo16[[#This Row],[Gözetmen 1]],Tablo16[[#This Row],[G2]]=$V$2,Tablo16[[#This Row],[Gözetmen 2]])</f>
        <v>0</v>
      </c>
      <c r="R29" s="201"/>
      <c r="S29" s="202">
        <f>COUNTIF($E$4:$E$312,Tablo16[[#This Row],[Dersin Adı]])</f>
        <v>2</v>
      </c>
      <c r="T29" s="213">
        <f t="shared" si="0"/>
        <v>1</v>
      </c>
      <c r="U29" s="204">
        <f>COUNTIFS(Tablo16[SINAV TARİHİ],I29,Tablo16[SINAV SAATİ],J29)</f>
        <v>3</v>
      </c>
      <c r="V29" s="190" t="s">
        <v>664</v>
      </c>
    </row>
    <row r="30" spans="1:22" x14ac:dyDescent="0.25">
      <c r="A30" s="205">
        <v>107</v>
      </c>
      <c r="B30" s="206" t="s">
        <v>7</v>
      </c>
      <c r="C30" s="206">
        <v>3</v>
      </c>
      <c r="D30" s="207" t="s">
        <v>393</v>
      </c>
      <c r="E30" s="208" t="s">
        <v>394</v>
      </c>
      <c r="F30" s="209" t="s">
        <v>395</v>
      </c>
      <c r="G30" s="210" t="s">
        <v>7</v>
      </c>
      <c r="H30" s="206">
        <v>10</v>
      </c>
      <c r="I30" s="216">
        <v>45673</v>
      </c>
      <c r="J30" s="215">
        <v>0.54166666666666663</v>
      </c>
      <c r="K30" s="212" t="s">
        <v>29</v>
      </c>
      <c r="L30" s="212"/>
      <c r="M30" s="200"/>
      <c r="N30" s="200"/>
      <c r="O30" s="201">
        <f>IF(ISERROR(VLOOKUP(Tablo16[[#This Row],[G1]],Tablo11[[#All],[No]:[GÖZETMEN TABLOSU]],3,0)=TRUE),0,VLOOKUP(Tablo16[[#This Row],[G1]],Tablo11[[#All],[No]:[GÖZETMEN TABLOSU]],3,0))</f>
        <v>0</v>
      </c>
      <c r="P30" s="201">
        <f>IF(ISERROR(VLOOKUP(Tablo16[[#This Row],[G2]],Tablo11[[#All],[No]:[GÖZETMEN TABLOSU]],3,0)=TRUE),0,VLOOKUP(Tablo16[[#This Row],[G2]],Tablo11[[#All],[No]:[GÖZETMEN TABLOSU]],3,0))</f>
        <v>0</v>
      </c>
      <c r="Q30" s="201" cm="1">
        <f t="array" ref="Q30">_xlfn.IFS(Tablo16[[#This Row],[G1]]=$V$2,Tablo16[[#This Row],[Gözetmen 1]],Tablo16[[#This Row],[G2]]=$V$2,Tablo16[[#This Row],[Gözetmen 2]])</f>
        <v>0</v>
      </c>
      <c r="R30" s="201"/>
      <c r="S30" s="202">
        <f>COUNTIF($E$4:$E$312,Tablo16[[#This Row],[Dersin Adı]])</f>
        <v>1</v>
      </c>
      <c r="T30" s="213">
        <f t="shared" si="0"/>
        <v>1</v>
      </c>
      <c r="U30" s="204">
        <f>COUNTIFS(Tablo16[SINAV TARİHİ],I30,Tablo16[SINAV SAATİ],J30)</f>
        <v>2</v>
      </c>
      <c r="V30" s="190"/>
    </row>
    <row r="31" spans="1:22" ht="30" x14ac:dyDescent="0.25">
      <c r="A31" s="205">
        <v>26</v>
      </c>
      <c r="B31" s="206" t="s">
        <v>7</v>
      </c>
      <c r="C31" s="206">
        <v>4</v>
      </c>
      <c r="D31" s="207" t="s">
        <v>108</v>
      </c>
      <c r="E31" s="208" t="s">
        <v>109</v>
      </c>
      <c r="F31" s="209" t="s">
        <v>110</v>
      </c>
      <c r="G31" s="210" t="s">
        <v>7</v>
      </c>
      <c r="H31" s="206">
        <v>23</v>
      </c>
      <c r="I31" s="197">
        <v>45663</v>
      </c>
      <c r="J31" s="215">
        <v>0.61458333333333337</v>
      </c>
      <c r="K31" s="212" t="s">
        <v>8</v>
      </c>
      <c r="L31" s="212"/>
      <c r="M31" s="200"/>
      <c r="N31" s="200"/>
      <c r="O31" s="201">
        <f>IF(ISERROR(VLOOKUP(Tablo16[[#This Row],[G1]],Tablo11[[#All],[No]:[GÖZETMEN TABLOSU]],3,0)=TRUE),0,VLOOKUP(Tablo16[[#This Row],[G1]],Tablo11[[#All],[No]:[GÖZETMEN TABLOSU]],3,0))</f>
        <v>0</v>
      </c>
      <c r="P31" s="201">
        <f>IF(ISERROR(VLOOKUP(Tablo16[[#This Row],[G2]],Tablo11[[#All],[No]:[GÖZETMEN TABLOSU]],3,0)=TRUE),0,VLOOKUP(Tablo16[[#This Row],[G2]],Tablo11[[#All],[No]:[GÖZETMEN TABLOSU]],3,0))</f>
        <v>0</v>
      </c>
      <c r="Q31" s="201" cm="1">
        <f t="array" ref="Q31">_xlfn.IFS(Tablo16[[#This Row],[G1]]=$V$2,Tablo16[[#This Row],[Gözetmen 1]],Tablo16[[#This Row],[G2]]=$V$2,Tablo16[[#This Row],[Gözetmen 2]])</f>
        <v>0</v>
      </c>
      <c r="R31" s="201"/>
      <c r="S31" s="202">
        <f>COUNTIF($E$4:$E$312,Tablo16[[#This Row],[Dersin Adı]])</f>
        <v>1</v>
      </c>
      <c r="T31" s="213">
        <f t="shared" si="0"/>
        <v>1</v>
      </c>
      <c r="U31" s="204">
        <f>COUNTIFS(Tablo16[SINAV TARİHİ],I31,Tablo16[SINAV SAATİ],J31)</f>
        <v>9</v>
      </c>
      <c r="V31" s="190"/>
    </row>
    <row r="32" spans="1:22" x14ac:dyDescent="0.25">
      <c r="A32" s="205">
        <v>181</v>
      </c>
      <c r="B32" s="206" t="s">
        <v>7</v>
      </c>
      <c r="C32" s="206">
        <v>4</v>
      </c>
      <c r="D32" s="207" t="s">
        <v>312</v>
      </c>
      <c r="E32" s="208" t="s">
        <v>313</v>
      </c>
      <c r="F32" s="209" t="s">
        <v>171</v>
      </c>
      <c r="G32" s="210" t="s">
        <v>7</v>
      </c>
      <c r="H32" s="206">
        <v>14</v>
      </c>
      <c r="I32" s="197">
        <v>45664</v>
      </c>
      <c r="J32" s="215">
        <v>0.65277777777777779</v>
      </c>
      <c r="K32" s="212" t="s">
        <v>19</v>
      </c>
      <c r="L32" s="212"/>
      <c r="M32" s="200"/>
      <c r="N32" s="200"/>
      <c r="O32" s="201">
        <f>IF(ISERROR(VLOOKUP(Tablo16[[#This Row],[G1]],Tablo11[[#All],[No]:[GÖZETMEN TABLOSU]],3,0)=TRUE),0,VLOOKUP(Tablo16[[#This Row],[G1]],Tablo11[[#All],[No]:[GÖZETMEN TABLOSU]],3,0))</f>
        <v>0</v>
      </c>
      <c r="P32" s="201">
        <f>IF(ISERROR(VLOOKUP(Tablo16[[#This Row],[G2]],Tablo11[[#All],[No]:[GÖZETMEN TABLOSU]],3,0)=TRUE),0,VLOOKUP(Tablo16[[#This Row],[G2]],Tablo11[[#All],[No]:[GÖZETMEN TABLOSU]],3,0))</f>
        <v>0</v>
      </c>
      <c r="Q32" s="201" cm="1">
        <f t="array" ref="Q32">_xlfn.IFS(Tablo16[[#This Row],[G1]]=$V$2,Tablo16[[#This Row],[Gözetmen 1]],Tablo16[[#This Row],[G2]]=$V$2,Tablo16[[#This Row],[Gözetmen 2]])</f>
        <v>0</v>
      </c>
      <c r="R32" s="201"/>
      <c r="S32" s="202">
        <f>COUNTIF($E$4:$E$312,Tablo16[[#This Row],[Dersin Adı]])</f>
        <v>1</v>
      </c>
      <c r="T32" s="213">
        <f t="shared" si="0"/>
        <v>1</v>
      </c>
      <c r="U32" s="204">
        <f>COUNTIFS(Tablo16[SINAV TARİHİ],I32,Tablo16[SINAV SAATİ],J32)</f>
        <v>9</v>
      </c>
      <c r="V32" s="190"/>
    </row>
    <row r="33" spans="1:22" x14ac:dyDescent="0.25">
      <c r="A33" s="205">
        <v>143</v>
      </c>
      <c r="B33" s="206" t="s">
        <v>7</v>
      </c>
      <c r="C33" s="206">
        <v>4</v>
      </c>
      <c r="D33" s="207" t="s">
        <v>200</v>
      </c>
      <c r="E33" s="208" t="s">
        <v>201</v>
      </c>
      <c r="F33" s="209" t="s">
        <v>202</v>
      </c>
      <c r="G33" s="210" t="s">
        <v>7</v>
      </c>
      <c r="H33" s="206">
        <v>22</v>
      </c>
      <c r="I33" s="197">
        <v>45665</v>
      </c>
      <c r="J33" s="215">
        <v>0.625</v>
      </c>
      <c r="K33" s="212" t="s">
        <v>27</v>
      </c>
      <c r="L33" s="212"/>
      <c r="M33" s="200"/>
      <c r="N33" s="200"/>
      <c r="O33" s="201">
        <f>IF(ISERROR(VLOOKUP(Tablo16[[#This Row],[G1]],Tablo11[[#All],[No]:[GÖZETMEN TABLOSU]],3,0)=TRUE),0,VLOOKUP(Tablo16[[#This Row],[G1]],Tablo11[[#All],[No]:[GÖZETMEN TABLOSU]],3,0))</f>
        <v>0</v>
      </c>
      <c r="P33" s="201">
        <f>IF(ISERROR(VLOOKUP(Tablo16[[#This Row],[G2]],Tablo11[[#All],[No]:[GÖZETMEN TABLOSU]],3,0)=TRUE),0,VLOOKUP(Tablo16[[#This Row],[G2]],Tablo11[[#All],[No]:[GÖZETMEN TABLOSU]],3,0))</f>
        <v>0</v>
      </c>
      <c r="Q33" s="201" cm="1">
        <f t="array" ref="Q33">_xlfn.IFS(Tablo16[[#This Row],[G1]]=$V$2,Tablo16[[#This Row],[Gözetmen 1]],Tablo16[[#This Row],[G2]]=$V$2,Tablo16[[#This Row],[Gözetmen 2]])</f>
        <v>0</v>
      </c>
      <c r="R33" s="201"/>
      <c r="S33" s="202">
        <f>COUNTIF($E$4:$E$312,Tablo16[[#This Row],[Dersin Adı]])</f>
        <v>1</v>
      </c>
      <c r="T33" s="213">
        <f t="shared" si="0"/>
        <v>1</v>
      </c>
      <c r="U33" s="204">
        <f>COUNTIFS(Tablo16[SINAV TARİHİ],I33,Tablo16[SINAV SAATİ],J33)</f>
        <v>9</v>
      </c>
      <c r="V33" s="190"/>
    </row>
    <row r="34" spans="1:22" x14ac:dyDescent="0.25">
      <c r="A34" s="205">
        <v>266</v>
      </c>
      <c r="B34" s="206" t="s">
        <v>7</v>
      </c>
      <c r="C34" s="206">
        <v>4</v>
      </c>
      <c r="D34" s="207" t="s">
        <v>497</v>
      </c>
      <c r="E34" s="208" t="s">
        <v>498</v>
      </c>
      <c r="F34" s="209" t="s">
        <v>380</v>
      </c>
      <c r="G34" s="210" t="s">
        <v>7</v>
      </c>
      <c r="H34" s="206">
        <v>24</v>
      </c>
      <c r="I34" s="197">
        <v>45666</v>
      </c>
      <c r="J34" s="215">
        <v>0.61458333333333337</v>
      </c>
      <c r="K34" s="212" t="s">
        <v>23</v>
      </c>
      <c r="L34" s="212"/>
      <c r="M34" s="200"/>
      <c r="N34" s="200"/>
      <c r="O34" s="201">
        <f>IF(ISERROR(VLOOKUP(Tablo16[[#This Row],[G1]],Tablo11[[#All],[No]:[GÖZETMEN TABLOSU]],3,0)=TRUE),0,VLOOKUP(Tablo16[[#This Row],[G1]],Tablo11[[#All],[No]:[GÖZETMEN TABLOSU]],3,0))</f>
        <v>0</v>
      </c>
      <c r="P34" s="201">
        <f>IF(ISERROR(VLOOKUP(Tablo16[[#This Row],[G2]],Tablo11[[#All],[No]:[GÖZETMEN TABLOSU]],3,0)=TRUE),0,VLOOKUP(Tablo16[[#This Row],[G2]],Tablo11[[#All],[No]:[GÖZETMEN TABLOSU]],3,0))</f>
        <v>0</v>
      </c>
      <c r="Q34" s="201" cm="1">
        <f t="array" ref="Q34">_xlfn.IFS(Tablo16[[#This Row],[G1]]=$V$2,Tablo16[[#This Row],[Gözetmen 1]],Tablo16[[#This Row],[G2]]=$V$2,Tablo16[[#This Row],[Gözetmen 2]])</f>
        <v>0</v>
      </c>
      <c r="R34" s="201"/>
      <c r="S34" s="202">
        <f>COUNTIF($E$4:$E$312,Tablo16[[#This Row],[Dersin Adı]])</f>
        <v>1</v>
      </c>
      <c r="T34" s="213">
        <f t="shared" si="0"/>
        <v>1</v>
      </c>
      <c r="U34" s="204">
        <f>COUNTIFS(Tablo16[SINAV TARİHİ],I34,Tablo16[SINAV SAATİ],J34)</f>
        <v>9</v>
      </c>
      <c r="V34" s="190"/>
    </row>
    <row r="35" spans="1:22" x14ac:dyDescent="0.25">
      <c r="A35" s="205">
        <v>196</v>
      </c>
      <c r="B35" s="206" t="s">
        <v>7</v>
      </c>
      <c r="C35" s="206">
        <v>4</v>
      </c>
      <c r="D35" s="207" t="s">
        <v>413</v>
      </c>
      <c r="E35" s="194" t="s">
        <v>414</v>
      </c>
      <c r="F35" s="195" t="s">
        <v>415</v>
      </c>
      <c r="G35" s="210" t="s">
        <v>7</v>
      </c>
      <c r="H35" s="206">
        <v>23</v>
      </c>
      <c r="I35" s="216">
        <v>45670</v>
      </c>
      <c r="J35" s="215">
        <v>0.625</v>
      </c>
      <c r="K35" s="212" t="s">
        <v>39</v>
      </c>
      <c r="L35" s="212"/>
      <c r="M35" s="200"/>
      <c r="N35" s="200"/>
      <c r="O35" s="201">
        <f>IF(ISERROR(VLOOKUP(Tablo16[[#This Row],[G1]],Tablo11[[#All],[No]:[GÖZETMEN TABLOSU]],3,0)=TRUE),0,VLOOKUP(Tablo16[[#This Row],[G1]],Tablo11[[#All],[No]:[GÖZETMEN TABLOSU]],3,0))</f>
        <v>0</v>
      </c>
      <c r="P35" s="201">
        <f>IF(ISERROR(VLOOKUP(Tablo16[[#This Row],[G2]],Tablo11[[#All],[No]:[GÖZETMEN TABLOSU]],3,0)=TRUE),0,VLOOKUP(Tablo16[[#This Row],[G2]],Tablo11[[#All],[No]:[GÖZETMEN TABLOSU]],3,0))</f>
        <v>0</v>
      </c>
      <c r="Q35" s="201" cm="1">
        <f t="array" ref="Q35">_xlfn.IFS(Tablo16[[#This Row],[G1]]=$V$2,Tablo16[[#This Row],[Gözetmen 1]],Tablo16[[#This Row],[G2]]=$V$2,Tablo16[[#This Row],[Gözetmen 2]])</f>
        <v>0</v>
      </c>
      <c r="R35" s="201"/>
      <c r="S35" s="202">
        <f>COUNTIF($E$4:$E$312,Tablo16[[#This Row],[Dersin Adı]])</f>
        <v>1</v>
      </c>
      <c r="T35" s="213">
        <f t="shared" si="0"/>
        <v>1</v>
      </c>
      <c r="U35" s="204">
        <f>COUNTIFS(Tablo16[SINAV TARİHİ],I35,Tablo16[SINAV SAATİ],J35)</f>
        <v>8</v>
      </c>
      <c r="V35" s="190"/>
    </row>
    <row r="36" spans="1:22" x14ac:dyDescent="0.25">
      <c r="A36" s="205">
        <v>215</v>
      </c>
      <c r="B36" s="206" t="s">
        <v>7</v>
      </c>
      <c r="C36" s="206">
        <v>4</v>
      </c>
      <c r="D36" s="207" t="s">
        <v>468</v>
      </c>
      <c r="E36" s="208" t="s">
        <v>124</v>
      </c>
      <c r="F36" s="209" t="s">
        <v>202</v>
      </c>
      <c r="G36" s="210" t="s">
        <v>7</v>
      </c>
      <c r="H36" s="206">
        <v>21</v>
      </c>
      <c r="I36" s="197">
        <v>45671</v>
      </c>
      <c r="J36" s="215">
        <v>0.625</v>
      </c>
      <c r="K36" s="212" t="s">
        <v>23</v>
      </c>
      <c r="L36" s="212"/>
      <c r="M36" s="200"/>
      <c r="N36" s="200"/>
      <c r="O36" s="201">
        <f>IF(ISERROR(VLOOKUP(Tablo16[[#This Row],[G1]],Tablo11[[#All],[No]:[GÖZETMEN TABLOSU]],3,0)=TRUE),0,VLOOKUP(Tablo16[[#This Row],[G1]],Tablo11[[#All],[No]:[GÖZETMEN TABLOSU]],3,0))</f>
        <v>0</v>
      </c>
      <c r="P36" s="201">
        <f>IF(ISERROR(VLOOKUP(Tablo16[[#This Row],[G2]],Tablo11[[#All],[No]:[GÖZETMEN TABLOSU]],3,0)=TRUE),0,VLOOKUP(Tablo16[[#This Row],[G2]],Tablo11[[#All],[No]:[GÖZETMEN TABLOSU]],3,0))</f>
        <v>0</v>
      </c>
      <c r="Q36" s="201" cm="1">
        <f t="array" ref="Q36">_xlfn.IFS(Tablo16[[#This Row],[G1]]=$V$2,Tablo16[[#This Row],[Gözetmen 1]],Tablo16[[#This Row],[G2]]=$V$2,Tablo16[[#This Row],[Gözetmen 2]])</f>
        <v>0</v>
      </c>
      <c r="R36" s="201"/>
      <c r="S36" s="202">
        <f>COUNTIF($E$4:$E$312,Tablo16[[#This Row],[Dersin Adı]])</f>
        <v>7</v>
      </c>
      <c r="T36" s="213">
        <f t="shared" si="0"/>
        <v>1</v>
      </c>
      <c r="U36" s="204">
        <f>COUNTIFS(Tablo16[SINAV TARİHİ],I36,Tablo16[SINAV SAATİ],J36)</f>
        <v>6</v>
      </c>
      <c r="V36" s="190"/>
    </row>
    <row r="37" spans="1:22" ht="30" x14ac:dyDescent="0.25">
      <c r="A37" s="205">
        <v>401</v>
      </c>
      <c r="B37" s="206" t="s">
        <v>7</v>
      </c>
      <c r="C37" s="206">
        <v>4</v>
      </c>
      <c r="D37" s="207" t="s">
        <v>645</v>
      </c>
      <c r="E37" s="208" t="s">
        <v>648</v>
      </c>
      <c r="F37" s="209" t="s">
        <v>244</v>
      </c>
      <c r="G37" s="210"/>
      <c r="H37" s="206"/>
      <c r="I37" s="197">
        <v>45672</v>
      </c>
      <c r="J37" s="215">
        <v>0.625</v>
      </c>
      <c r="K37" s="212" t="s">
        <v>28</v>
      </c>
      <c r="L37" s="212"/>
      <c r="M37" s="200"/>
      <c r="N37" s="200"/>
      <c r="O37" s="201">
        <f>IF(ISERROR(VLOOKUP(Tablo16[[#This Row],[G1]],Tablo11[[#All],[No]:[GÖZETMEN TABLOSU]],3,0)=TRUE),0,VLOOKUP(Tablo16[[#This Row],[G1]],Tablo11[[#All],[No]:[GÖZETMEN TABLOSU]],3,0))</f>
        <v>0</v>
      </c>
      <c r="P37" s="201">
        <f>IF(ISERROR(VLOOKUP(Tablo16[[#This Row],[G2]],Tablo11[[#All],[No]:[GÖZETMEN TABLOSU]],3,0)=TRUE),0,VLOOKUP(Tablo16[[#This Row],[G2]],Tablo11[[#All],[No]:[GÖZETMEN TABLOSU]],3,0))</f>
        <v>0</v>
      </c>
      <c r="Q37" s="201" cm="1">
        <f t="array" ref="Q37">_xlfn.IFS(Tablo16[[#This Row],[G1]]=$V$2,Tablo16[[#This Row],[Gözetmen 1]],Tablo16[[#This Row],[G2]]=$V$2,Tablo16[[#This Row],[Gözetmen 2]])</f>
        <v>0</v>
      </c>
      <c r="R37" s="201"/>
      <c r="S37" s="218"/>
      <c r="T37" s="213">
        <f t="shared" si="0"/>
        <v>1</v>
      </c>
      <c r="U37" s="219">
        <f>COUNTIFS(Tablo16[SINAV TARİHİ],I37,Tablo16[SINAV SAATİ],J37)</f>
        <v>7</v>
      </c>
      <c r="V37" s="190"/>
    </row>
    <row r="38" spans="1:22" x14ac:dyDescent="0.25">
      <c r="A38" s="205">
        <v>63</v>
      </c>
      <c r="B38" s="206" t="s">
        <v>33</v>
      </c>
      <c r="C38" s="206">
        <v>1</v>
      </c>
      <c r="D38" s="207" t="s">
        <v>134</v>
      </c>
      <c r="E38" s="208" t="s">
        <v>132</v>
      </c>
      <c r="F38" s="209" t="s">
        <v>133</v>
      </c>
      <c r="G38" s="210" t="s">
        <v>65</v>
      </c>
      <c r="H38" s="206">
        <v>48</v>
      </c>
      <c r="I38" s="197">
        <v>45663</v>
      </c>
      <c r="J38" s="215">
        <v>0.375</v>
      </c>
      <c r="K38" s="212" t="s">
        <v>31</v>
      </c>
      <c r="L38" s="212"/>
      <c r="M38" s="200">
        <v>4</v>
      </c>
      <c r="N38" s="200"/>
      <c r="O38" s="201" t="str">
        <f>IF(ISERROR(VLOOKUP(Tablo16[[#This Row],[G1]],Tablo11[[#All],[No]:[GÖZETMEN TABLOSU]],3,0)=TRUE),0,VLOOKUP(Tablo16[[#This Row],[G1]],Tablo11[[#All],[No]:[GÖZETMEN TABLOSU]],3,0))</f>
        <v>İpek YAŞAR</v>
      </c>
      <c r="P38" s="201">
        <f>IF(ISERROR(VLOOKUP(Tablo16[[#This Row],[G2]],Tablo11[[#All],[No]:[GÖZETMEN TABLOSU]],3,0)=TRUE),0,VLOOKUP(Tablo16[[#This Row],[G2]],Tablo11[[#All],[No]:[GÖZETMEN TABLOSU]],3,0))</f>
        <v>0</v>
      </c>
      <c r="Q38" s="201" cm="1">
        <f t="array" ref="Q38">_xlfn.IFS(Tablo16[[#This Row],[G1]]=$V$2,Tablo16[[#This Row],[Gözetmen 1]],Tablo16[[#This Row],[G2]]=$V$2,Tablo16[[#This Row],[Gözetmen 2]])</f>
        <v>0</v>
      </c>
      <c r="R38" s="201"/>
      <c r="S38" s="202">
        <f>COUNTIF($E$4:$E$312,Tablo16[[#This Row],[Dersin Adı]])</f>
        <v>8</v>
      </c>
      <c r="T38" s="213">
        <f t="shared" si="0"/>
        <v>2</v>
      </c>
      <c r="U38" s="204">
        <f>COUNTIFS(Tablo16[SINAV TARİHİ],I38,Tablo16[SINAV SAATİ],J38)</f>
        <v>9</v>
      </c>
      <c r="V38" s="190"/>
    </row>
    <row r="39" spans="1:22" x14ac:dyDescent="0.25">
      <c r="A39" s="205">
        <v>231</v>
      </c>
      <c r="B39" s="206" t="s">
        <v>33</v>
      </c>
      <c r="C39" s="206">
        <v>1</v>
      </c>
      <c r="D39" s="207" t="s">
        <v>577</v>
      </c>
      <c r="E39" s="208" t="s">
        <v>70</v>
      </c>
      <c r="F39" s="209" t="s">
        <v>269</v>
      </c>
      <c r="G39" s="210" t="s">
        <v>33</v>
      </c>
      <c r="H39" s="206">
        <v>33</v>
      </c>
      <c r="I39" s="197">
        <v>45663</v>
      </c>
      <c r="J39" s="215">
        <v>0.67708333333333337</v>
      </c>
      <c r="K39" s="212" t="s">
        <v>27</v>
      </c>
      <c r="L39" s="212"/>
      <c r="M39" s="200"/>
      <c r="N39" s="200"/>
      <c r="O39" s="201">
        <f>IF(ISERROR(VLOOKUP(Tablo16[[#This Row],[G1]],Tablo11[[#All],[No]:[GÖZETMEN TABLOSU]],3,0)=TRUE),0,VLOOKUP(Tablo16[[#This Row],[G1]],Tablo11[[#All],[No]:[GÖZETMEN TABLOSU]],3,0))</f>
        <v>0</v>
      </c>
      <c r="P39" s="201">
        <f>IF(ISERROR(VLOOKUP(Tablo16[[#This Row],[G2]],Tablo11[[#All],[No]:[GÖZETMEN TABLOSU]],3,0)=TRUE),0,VLOOKUP(Tablo16[[#This Row],[G2]],Tablo11[[#All],[No]:[GÖZETMEN TABLOSU]],3,0))</f>
        <v>0</v>
      </c>
      <c r="Q39" s="201" cm="1">
        <f t="array" ref="Q39">_xlfn.IFS(Tablo16[[#This Row],[G1]]=$V$2,Tablo16[[#This Row],[Gözetmen 1]],Tablo16[[#This Row],[G2]]=$V$2,Tablo16[[#This Row],[Gözetmen 2]])</f>
        <v>0</v>
      </c>
      <c r="R39" s="201" t="s">
        <v>662</v>
      </c>
      <c r="S39" s="202">
        <f>COUNTIF($E$4:$E$312,Tablo16[[#This Row],[Dersin Adı]])</f>
        <v>1</v>
      </c>
      <c r="T39" s="213">
        <f t="shared" si="0"/>
        <v>1</v>
      </c>
      <c r="U39" s="204">
        <f>COUNTIFS(Tablo16[SINAV TARİHİ],I39,Tablo16[SINAV SAATİ],J39)</f>
        <v>4</v>
      </c>
      <c r="V39" s="190"/>
    </row>
    <row r="40" spans="1:22" x14ac:dyDescent="0.25">
      <c r="A40" s="205">
        <v>349</v>
      </c>
      <c r="B40" s="206" t="s">
        <v>33</v>
      </c>
      <c r="C40" s="206">
        <v>1</v>
      </c>
      <c r="D40" s="207" t="s">
        <v>325</v>
      </c>
      <c r="E40" s="208" t="s">
        <v>326</v>
      </c>
      <c r="F40" s="209" t="s">
        <v>12</v>
      </c>
      <c r="G40" s="210" t="s">
        <v>65</v>
      </c>
      <c r="H40" s="206">
        <v>39</v>
      </c>
      <c r="I40" s="197">
        <v>45664</v>
      </c>
      <c r="J40" s="215">
        <v>0.41666666666666669</v>
      </c>
      <c r="K40" s="212" t="s">
        <v>62</v>
      </c>
      <c r="L40" s="212"/>
      <c r="M40" s="200">
        <v>4</v>
      </c>
      <c r="N40" s="200"/>
      <c r="O40" s="201" t="str">
        <f>IF(ISERROR(VLOOKUP(Tablo16[[#This Row],[G1]],Tablo11[[#All],[No]:[GÖZETMEN TABLOSU]],3,0)=TRUE),0,VLOOKUP(Tablo16[[#This Row],[G1]],Tablo11[[#All],[No]:[GÖZETMEN TABLOSU]],3,0))</f>
        <v>İpek YAŞAR</v>
      </c>
      <c r="P40" s="201">
        <f>IF(ISERROR(VLOOKUP(Tablo16[[#This Row],[G2]],Tablo11[[#All],[No]:[GÖZETMEN TABLOSU]],3,0)=TRUE),0,VLOOKUP(Tablo16[[#This Row],[G2]],Tablo11[[#All],[No]:[GÖZETMEN TABLOSU]],3,0))</f>
        <v>0</v>
      </c>
      <c r="Q40" s="201" cm="1">
        <f t="array" ref="Q40">_xlfn.IFS(Tablo16[[#This Row],[G1]]=$V$2,Tablo16[[#This Row],[Gözetmen 1]],Tablo16[[#This Row],[G2]]=$V$2,Tablo16[[#This Row],[Gözetmen 2]])</f>
        <v>0</v>
      </c>
      <c r="R40" s="201"/>
      <c r="S40" s="202">
        <f>COUNTIF($E$4:$E$312,Tablo16[[#This Row],[Dersin Adı]])</f>
        <v>9</v>
      </c>
      <c r="T40" s="213">
        <f t="shared" si="0"/>
        <v>9</v>
      </c>
      <c r="U40" s="204">
        <f>COUNTIFS(Tablo16[SINAV TARİHİ],I40,Tablo16[SINAV SAATİ],J40)</f>
        <v>9</v>
      </c>
      <c r="V40" s="190"/>
    </row>
    <row r="41" spans="1:22" x14ac:dyDescent="0.25">
      <c r="A41" s="205">
        <v>14</v>
      </c>
      <c r="B41" s="206" t="s">
        <v>33</v>
      </c>
      <c r="C41" s="206">
        <v>1</v>
      </c>
      <c r="D41" s="207" t="s">
        <v>278</v>
      </c>
      <c r="E41" s="208" t="s">
        <v>279</v>
      </c>
      <c r="F41" s="209" t="s">
        <v>10</v>
      </c>
      <c r="G41" s="210" t="s">
        <v>65</v>
      </c>
      <c r="H41" s="206">
        <v>261</v>
      </c>
      <c r="I41" s="197">
        <v>45664</v>
      </c>
      <c r="J41" s="215">
        <v>0.45833333333333331</v>
      </c>
      <c r="K41" s="212" t="s">
        <v>62</v>
      </c>
      <c r="L41" s="212"/>
      <c r="M41" s="200">
        <v>4</v>
      </c>
      <c r="N41" s="200"/>
      <c r="O41" s="201" t="str">
        <f>IF(ISERROR(VLOOKUP(Tablo16[[#This Row],[G1]],Tablo11[[#All],[No]:[GÖZETMEN TABLOSU]],3,0)=TRUE),0,VLOOKUP(Tablo16[[#This Row],[G1]],Tablo11[[#All],[No]:[GÖZETMEN TABLOSU]],3,0))</f>
        <v>İpek YAŞAR</v>
      </c>
      <c r="P41" s="201">
        <f>IF(ISERROR(VLOOKUP(Tablo16[[#This Row],[G2]],Tablo11[[#All],[No]:[GÖZETMEN TABLOSU]],3,0)=TRUE),0,VLOOKUP(Tablo16[[#This Row],[G2]],Tablo11[[#All],[No]:[GÖZETMEN TABLOSU]],3,0))</f>
        <v>0</v>
      </c>
      <c r="Q41" s="201" cm="1">
        <f t="array" ref="Q41">_xlfn.IFS(Tablo16[[#This Row],[G1]]=$V$2,Tablo16[[#This Row],[Gözetmen 1]],Tablo16[[#This Row],[G2]]=$V$2,Tablo16[[#This Row],[Gözetmen 2]])</f>
        <v>0</v>
      </c>
      <c r="R41" s="201"/>
      <c r="S41" s="202">
        <f>COUNTIF($E$4:$E$312,Tablo16[[#This Row],[Dersin Adı]])</f>
        <v>9</v>
      </c>
      <c r="T41" s="213">
        <f t="shared" si="0"/>
        <v>6</v>
      </c>
      <c r="U41" s="204">
        <f>COUNTIFS(Tablo16[SINAV TARİHİ],I41,Tablo16[SINAV SAATİ],J41)</f>
        <v>9</v>
      </c>
      <c r="V41" s="190"/>
    </row>
    <row r="42" spans="1:22" x14ac:dyDescent="0.25">
      <c r="A42" s="205">
        <v>100</v>
      </c>
      <c r="B42" s="206" t="s">
        <v>33</v>
      </c>
      <c r="C42" s="206">
        <v>1</v>
      </c>
      <c r="D42" s="207" t="s">
        <v>215</v>
      </c>
      <c r="E42" s="208" t="s">
        <v>210</v>
      </c>
      <c r="F42" s="209" t="s">
        <v>216</v>
      </c>
      <c r="G42" s="210" t="s">
        <v>65</v>
      </c>
      <c r="H42" s="206">
        <v>43</v>
      </c>
      <c r="I42" s="197">
        <v>45665</v>
      </c>
      <c r="J42" s="215">
        <v>0.375</v>
      </c>
      <c r="K42" s="212" t="s">
        <v>62</v>
      </c>
      <c r="L42" s="212"/>
      <c r="M42" s="200">
        <v>4</v>
      </c>
      <c r="N42" s="200"/>
      <c r="O42" s="201" t="str">
        <f>IF(ISERROR(VLOOKUP(Tablo16[[#This Row],[G1]],Tablo11[[#All],[No]:[GÖZETMEN TABLOSU]],3,0)=TRUE),0,VLOOKUP(Tablo16[[#This Row],[G1]],Tablo11[[#All],[No]:[GÖZETMEN TABLOSU]],3,0))</f>
        <v>İpek YAŞAR</v>
      </c>
      <c r="P42" s="201">
        <f>IF(ISERROR(VLOOKUP(Tablo16[[#This Row],[G2]],Tablo11[[#All],[No]:[GÖZETMEN TABLOSU]],3,0)=TRUE),0,VLOOKUP(Tablo16[[#This Row],[G2]],Tablo11[[#All],[No]:[GÖZETMEN TABLOSU]],3,0))</f>
        <v>0</v>
      </c>
      <c r="Q42" s="201" cm="1">
        <f t="array" ref="Q42">_xlfn.IFS(Tablo16[[#This Row],[G1]]=$V$2,Tablo16[[#This Row],[Gözetmen 1]],Tablo16[[#This Row],[G2]]=$V$2,Tablo16[[#This Row],[Gözetmen 2]])</f>
        <v>0</v>
      </c>
      <c r="R42" s="201"/>
      <c r="S42" s="202">
        <f>COUNTIF($E$4:$E$312,Tablo16[[#This Row],[Dersin Adı]])</f>
        <v>9</v>
      </c>
      <c r="T42" s="213">
        <f t="shared" si="0"/>
        <v>3</v>
      </c>
      <c r="U42" s="204">
        <f>COUNTIFS(Tablo16[SINAV TARİHİ],I42,Tablo16[SINAV SAATİ],J42)</f>
        <v>9</v>
      </c>
      <c r="V42" s="190"/>
    </row>
    <row r="43" spans="1:22" x14ac:dyDescent="0.25">
      <c r="A43" s="205">
        <v>177</v>
      </c>
      <c r="B43" s="206" t="s">
        <v>33</v>
      </c>
      <c r="C43" s="206">
        <v>1</v>
      </c>
      <c r="D43" s="207" t="s">
        <v>255</v>
      </c>
      <c r="E43" s="208" t="s">
        <v>15</v>
      </c>
      <c r="F43" s="209" t="s">
        <v>174</v>
      </c>
      <c r="G43" s="210" t="s">
        <v>33</v>
      </c>
      <c r="H43" s="206">
        <v>43</v>
      </c>
      <c r="I43" s="197">
        <v>45666</v>
      </c>
      <c r="J43" s="215">
        <v>0.375</v>
      </c>
      <c r="K43" s="212" t="s">
        <v>16</v>
      </c>
      <c r="L43" s="212"/>
      <c r="M43" s="200"/>
      <c r="N43" s="200"/>
      <c r="O43" s="201">
        <f>IF(ISERROR(VLOOKUP(Tablo16[[#This Row],[G1]],Tablo11[[#All],[No]:[GÖZETMEN TABLOSU]],3,0)=TRUE),0,VLOOKUP(Tablo16[[#This Row],[G1]],Tablo11[[#All],[No]:[GÖZETMEN TABLOSU]],3,0))</f>
        <v>0</v>
      </c>
      <c r="P43" s="201">
        <f>IF(ISERROR(VLOOKUP(Tablo16[[#This Row],[G2]],Tablo11[[#All],[No]:[GÖZETMEN TABLOSU]],3,0)=TRUE),0,VLOOKUP(Tablo16[[#This Row],[G2]],Tablo11[[#All],[No]:[GÖZETMEN TABLOSU]],3,0))</f>
        <v>0</v>
      </c>
      <c r="Q43" s="201" cm="1">
        <f t="array" ref="Q43">_xlfn.IFS(Tablo16[[#This Row],[G1]]=$V$2,Tablo16[[#This Row],[Gözetmen 1]],Tablo16[[#This Row],[G2]]=$V$2,Tablo16[[#This Row],[Gözetmen 2]])</f>
        <v>0</v>
      </c>
      <c r="R43" s="201"/>
      <c r="S43" s="202">
        <f>COUNTIF($E$4:$E$312,Tablo16[[#This Row],[Dersin Adı]])</f>
        <v>7</v>
      </c>
      <c r="T43" s="213">
        <f t="shared" si="0"/>
        <v>1</v>
      </c>
      <c r="U43" s="204">
        <f>COUNTIFS(Tablo16[SINAV TARİHİ],I43,Tablo16[SINAV SAATİ],J43)</f>
        <v>8</v>
      </c>
      <c r="V43" s="190"/>
    </row>
    <row r="44" spans="1:22" x14ac:dyDescent="0.25">
      <c r="A44" s="205">
        <v>223</v>
      </c>
      <c r="B44" s="206" t="s">
        <v>33</v>
      </c>
      <c r="C44" s="206">
        <v>1</v>
      </c>
      <c r="D44" s="207" t="s">
        <v>520</v>
      </c>
      <c r="E44" s="208" t="s">
        <v>263</v>
      </c>
      <c r="F44" s="209" t="s">
        <v>101</v>
      </c>
      <c r="G44" s="210" t="s">
        <v>53</v>
      </c>
      <c r="H44" s="206">
        <v>9</v>
      </c>
      <c r="I44" s="197">
        <v>45670</v>
      </c>
      <c r="J44" s="215">
        <v>0.375</v>
      </c>
      <c r="K44" s="212" t="s">
        <v>14</v>
      </c>
      <c r="L44" s="212"/>
      <c r="M44" s="200"/>
      <c r="N44" s="200"/>
      <c r="O44" s="201">
        <f>IF(ISERROR(VLOOKUP(Tablo16[[#This Row],[G1]],Tablo11[[#All],[No]:[GÖZETMEN TABLOSU]],3,0)=TRUE),0,VLOOKUP(Tablo16[[#This Row],[G1]],Tablo11[[#All],[No]:[GÖZETMEN TABLOSU]],3,0))</f>
        <v>0</v>
      </c>
      <c r="P44" s="201">
        <f>IF(ISERROR(VLOOKUP(Tablo16[[#This Row],[G2]],Tablo11[[#All],[No]:[GÖZETMEN TABLOSU]],3,0)=TRUE),0,VLOOKUP(Tablo16[[#This Row],[G2]],Tablo11[[#All],[No]:[GÖZETMEN TABLOSU]],3,0))</f>
        <v>0</v>
      </c>
      <c r="Q44" s="201" cm="1">
        <f t="array" ref="Q44">_xlfn.IFS(Tablo16[[#This Row],[G1]]=$V$2,Tablo16[[#This Row],[Gözetmen 1]],Tablo16[[#This Row],[G2]]=$V$2,Tablo16[[#This Row],[Gözetmen 2]])</f>
        <v>0</v>
      </c>
      <c r="R44" s="201"/>
      <c r="S44" s="202">
        <f>COUNTIF($E$4:$E$312,Tablo16[[#This Row],[Dersin Adı]])</f>
        <v>5</v>
      </c>
      <c r="T44" s="213">
        <f t="shared" si="0"/>
        <v>1</v>
      </c>
      <c r="U44" s="204">
        <f>COUNTIFS(Tablo16[SINAV TARİHİ],I44,Tablo16[SINAV SAATİ],J44)</f>
        <v>9</v>
      </c>
      <c r="V44" s="190"/>
    </row>
    <row r="45" spans="1:22" x14ac:dyDescent="0.25">
      <c r="A45" s="205">
        <v>204</v>
      </c>
      <c r="B45" s="206" t="s">
        <v>33</v>
      </c>
      <c r="C45" s="206">
        <v>1</v>
      </c>
      <c r="D45" s="207" t="s">
        <v>487</v>
      </c>
      <c r="E45" s="208" t="s">
        <v>138</v>
      </c>
      <c r="F45" s="209" t="s">
        <v>377</v>
      </c>
      <c r="G45" s="210" t="s">
        <v>65</v>
      </c>
      <c r="H45" s="206">
        <v>47</v>
      </c>
      <c r="I45" s="197">
        <v>45671</v>
      </c>
      <c r="J45" s="215">
        <v>0.375</v>
      </c>
      <c r="K45" s="212" t="s">
        <v>16</v>
      </c>
      <c r="L45" s="212"/>
      <c r="M45" s="200"/>
      <c r="N45" s="200"/>
      <c r="O45" s="201">
        <f>IF(ISERROR(VLOOKUP(Tablo16[[#This Row],[G1]],Tablo11[[#All],[No]:[GÖZETMEN TABLOSU]],3,0)=TRUE),0,VLOOKUP(Tablo16[[#This Row],[G1]],Tablo11[[#All],[No]:[GÖZETMEN TABLOSU]],3,0))</f>
        <v>0</v>
      </c>
      <c r="P45" s="201">
        <f>IF(ISERROR(VLOOKUP(Tablo16[[#This Row],[G2]],Tablo11[[#All],[No]:[GÖZETMEN TABLOSU]],3,0)=TRUE),0,VLOOKUP(Tablo16[[#This Row],[G2]],Tablo11[[#All],[No]:[GÖZETMEN TABLOSU]],3,0))</f>
        <v>0</v>
      </c>
      <c r="Q45" s="201" cm="1">
        <f t="array" ref="Q45">_xlfn.IFS(Tablo16[[#This Row],[G1]]=$V$2,Tablo16[[#This Row],[Gözetmen 1]],Tablo16[[#This Row],[G2]]=$V$2,Tablo16[[#This Row],[Gözetmen 2]])</f>
        <v>0</v>
      </c>
      <c r="R45" s="201"/>
      <c r="S45" s="202">
        <f>COUNTIF($E$4:$E$312,Tablo16[[#This Row],[Dersin Adı]])</f>
        <v>9</v>
      </c>
      <c r="T45" s="213">
        <f t="shared" si="0"/>
        <v>1</v>
      </c>
      <c r="U45" s="204">
        <f>COUNTIFS(Tablo16[SINAV TARİHİ],I45,Tablo16[SINAV SAATİ],J45)</f>
        <v>8</v>
      </c>
      <c r="V45" s="190"/>
    </row>
    <row r="46" spans="1:22" x14ac:dyDescent="0.25">
      <c r="A46" s="205">
        <v>191</v>
      </c>
      <c r="B46" s="206" t="s">
        <v>33</v>
      </c>
      <c r="C46" s="206">
        <v>1</v>
      </c>
      <c r="D46" s="207" t="s">
        <v>572</v>
      </c>
      <c r="E46" s="208" t="s">
        <v>257</v>
      </c>
      <c r="F46" s="209" t="s">
        <v>573</v>
      </c>
      <c r="G46" s="210" t="s">
        <v>65</v>
      </c>
      <c r="H46" s="206">
        <v>79</v>
      </c>
      <c r="I46" s="197">
        <v>45672</v>
      </c>
      <c r="J46" s="215">
        <v>0.375</v>
      </c>
      <c r="K46" s="212" t="s">
        <v>62</v>
      </c>
      <c r="L46" s="212" t="s">
        <v>62</v>
      </c>
      <c r="M46" s="200">
        <v>8</v>
      </c>
      <c r="N46" s="200">
        <v>12</v>
      </c>
      <c r="O46" s="201" t="str">
        <f>IF(ISERROR(VLOOKUP(Tablo16[[#This Row],[G1]],Tablo11[[#All],[No]:[GÖZETMEN TABLOSU]],3,0)=TRUE),0,VLOOKUP(Tablo16[[#This Row],[G1]],Tablo11[[#All],[No]:[GÖZETMEN TABLOSU]],3,0))</f>
        <v>Sema Ezgi YÜCEER</v>
      </c>
      <c r="P46" s="201" t="str">
        <f>IF(ISERROR(VLOOKUP(Tablo16[[#This Row],[G2]],Tablo11[[#All],[No]:[GÖZETMEN TABLOSU]],3,0)=TRUE),0,VLOOKUP(Tablo16[[#This Row],[G2]],Tablo11[[#All],[No]:[GÖZETMEN TABLOSU]],3,0))</f>
        <v>Çağrı KINIK</v>
      </c>
      <c r="Q46" s="201" t="e" cm="1">
        <f t="array" ref="Q46">_xlfn.IFS(Tablo16[[#This Row],[G1]]=$V$2,Tablo16[[#This Row],[Gözetmen 1]],Tablo16[[#This Row],[G2]]=$V$2,Tablo16[[#This Row],[Gözetmen 2]])</f>
        <v>#N/A</v>
      </c>
      <c r="R46" s="201"/>
      <c r="S46" s="202">
        <f>COUNTIF($E$4:$E$312,Tablo16[[#This Row],[Dersin Adı]])</f>
        <v>8</v>
      </c>
      <c r="T46" s="213">
        <f t="shared" si="0"/>
        <v>1</v>
      </c>
      <c r="U46" s="204">
        <f>COUNTIFS(Tablo16[SINAV TARİHİ],I46,Tablo16[SINAV SAATİ],J46)</f>
        <v>9</v>
      </c>
      <c r="V46" s="190"/>
    </row>
    <row r="47" spans="1:22" x14ac:dyDescent="0.25">
      <c r="A47" s="205">
        <v>161</v>
      </c>
      <c r="B47" s="206" t="s">
        <v>33</v>
      </c>
      <c r="C47" s="206">
        <v>1</v>
      </c>
      <c r="D47" s="207" t="s">
        <v>563</v>
      </c>
      <c r="E47" s="208" t="s">
        <v>564</v>
      </c>
      <c r="F47" s="209" t="s">
        <v>565</v>
      </c>
      <c r="G47" s="210" t="s">
        <v>65</v>
      </c>
      <c r="H47" s="206">
        <v>37</v>
      </c>
      <c r="I47" s="197">
        <v>45673</v>
      </c>
      <c r="J47" s="215">
        <v>0.375</v>
      </c>
      <c r="K47" s="212" t="s">
        <v>62</v>
      </c>
      <c r="L47" s="212"/>
      <c r="M47" s="200">
        <v>9</v>
      </c>
      <c r="N47" s="200"/>
      <c r="O47" s="201" t="str">
        <f>IF(ISERROR(VLOOKUP(Tablo16[[#This Row],[G1]],Tablo11[[#All],[No]:[GÖZETMEN TABLOSU]],3,0)=TRUE),0,VLOOKUP(Tablo16[[#This Row],[G1]],Tablo11[[#All],[No]:[GÖZETMEN TABLOSU]],3,0))</f>
        <v>Eylem DURMUŞ</v>
      </c>
      <c r="P47" s="201">
        <f>IF(ISERROR(VLOOKUP(Tablo16[[#This Row],[G2]],Tablo11[[#All],[No]:[GÖZETMEN TABLOSU]],3,0)=TRUE),0,VLOOKUP(Tablo16[[#This Row],[G2]],Tablo11[[#All],[No]:[GÖZETMEN TABLOSU]],3,0))</f>
        <v>0</v>
      </c>
      <c r="Q47" s="201" cm="1">
        <f t="array" ref="Q47">_xlfn.IFS(Tablo16[[#This Row],[G1]]=$V$2,Tablo16[[#This Row],[Gözetmen 1]],Tablo16[[#This Row],[G2]]=$V$2,Tablo16[[#This Row],[Gözetmen 2]])</f>
        <v>0</v>
      </c>
      <c r="R47" s="201"/>
      <c r="S47" s="202">
        <f>COUNTIF($E$4:$E$312,Tablo16[[#This Row],[Dersin Adı]])</f>
        <v>9</v>
      </c>
      <c r="T47" s="213">
        <f t="shared" si="0"/>
        <v>8</v>
      </c>
      <c r="U47" s="204">
        <f>COUNTIFS(Tablo16[SINAV TARİHİ],I47,Tablo16[SINAV SAATİ],J47)</f>
        <v>9</v>
      </c>
      <c r="V47" s="190"/>
    </row>
    <row r="48" spans="1:22" ht="30" x14ac:dyDescent="0.25">
      <c r="A48" s="205">
        <v>402</v>
      </c>
      <c r="B48" s="206" t="s">
        <v>33</v>
      </c>
      <c r="C48" s="206">
        <v>1</v>
      </c>
      <c r="D48" s="207" t="s">
        <v>646</v>
      </c>
      <c r="E48" s="208" t="s">
        <v>649</v>
      </c>
      <c r="F48" s="209" t="s">
        <v>371</v>
      </c>
      <c r="G48" s="210"/>
      <c r="H48" s="206"/>
      <c r="I48" s="197">
        <v>45674</v>
      </c>
      <c r="J48" s="215">
        <v>0.375</v>
      </c>
      <c r="K48" s="212" t="s">
        <v>34</v>
      </c>
      <c r="L48" s="212"/>
      <c r="M48" s="200"/>
      <c r="N48" s="200"/>
      <c r="O48" s="201">
        <f>IF(ISERROR(VLOOKUP(Tablo16[[#This Row],[G1]],Tablo11[[#All],[No]:[GÖZETMEN TABLOSU]],3,0)=TRUE),0,VLOOKUP(Tablo16[[#This Row],[G1]],Tablo11[[#All],[No]:[GÖZETMEN TABLOSU]],3,0))</f>
        <v>0</v>
      </c>
      <c r="P48" s="201">
        <f>IF(ISERROR(VLOOKUP(Tablo16[[#This Row],[G2]],Tablo11[[#All],[No]:[GÖZETMEN TABLOSU]],3,0)=TRUE),0,VLOOKUP(Tablo16[[#This Row],[G2]],Tablo11[[#All],[No]:[GÖZETMEN TABLOSU]],3,0))</f>
        <v>0</v>
      </c>
      <c r="Q48" s="201" cm="1">
        <f t="array" ref="Q48">_xlfn.IFS(Tablo16[[#This Row],[G1]]=$V$2,Tablo16[[#This Row],[Gözetmen 1]],Tablo16[[#This Row],[G2]]=$V$2,Tablo16[[#This Row],[Gözetmen 2]])</f>
        <v>0</v>
      </c>
      <c r="R48" s="201"/>
      <c r="S48" s="218"/>
      <c r="T48" s="213">
        <f t="shared" si="0"/>
        <v>1</v>
      </c>
      <c r="U48" s="219">
        <f>COUNTIFS(Tablo16[SINAV TARİHİ],I48,Tablo16[SINAV SAATİ],J48)</f>
        <v>4</v>
      </c>
      <c r="V48" s="190"/>
    </row>
    <row r="49" spans="1:22" x14ac:dyDescent="0.25">
      <c r="A49" s="205">
        <v>405</v>
      </c>
      <c r="B49" s="206" t="s">
        <v>33</v>
      </c>
      <c r="C49" s="206">
        <v>1</v>
      </c>
      <c r="D49" s="207" t="s">
        <v>325</v>
      </c>
      <c r="E49" s="208" t="s">
        <v>653</v>
      </c>
      <c r="F49" s="209" t="s">
        <v>654</v>
      </c>
      <c r="G49" s="210" t="s">
        <v>65</v>
      </c>
      <c r="H49" s="206">
        <v>13</v>
      </c>
      <c r="I49" s="197">
        <v>45674</v>
      </c>
      <c r="J49" s="215">
        <v>0.625</v>
      </c>
      <c r="K49" s="217" t="s">
        <v>62</v>
      </c>
      <c r="L49" s="212"/>
      <c r="M49" s="200">
        <v>4</v>
      </c>
      <c r="N49" s="200"/>
      <c r="O49" s="201" t="str">
        <f>IF(ISERROR(VLOOKUP(Tablo16[[#This Row],[G1]],Tablo11[[#All],[No]:[GÖZETMEN TABLOSU]],3,0)=TRUE),0,VLOOKUP(Tablo16[[#This Row],[G1]],Tablo11[[#All],[No]:[GÖZETMEN TABLOSU]],3,0))</f>
        <v>İpek YAŞAR</v>
      </c>
      <c r="P49" s="201">
        <f>IF(ISERROR(VLOOKUP(Tablo16[[#This Row],[G2]],Tablo11[[#All],[No]:[GÖZETMEN TABLOSU]],3,0)=TRUE),0,VLOOKUP(Tablo16[[#This Row],[G2]],Tablo11[[#All],[No]:[GÖZETMEN TABLOSU]],3,0))</f>
        <v>0</v>
      </c>
      <c r="Q49" s="201" cm="1">
        <f t="array" ref="Q49">_xlfn.IFS(Tablo16[[#This Row],[G1]]=$V$2,Tablo16[[#This Row],[Gözetmen 1]],Tablo16[[#This Row],[G2]]=$V$2,Tablo16[[#This Row],[Gözetmen 2]])</f>
        <v>0</v>
      </c>
      <c r="R49" s="201"/>
      <c r="S49" s="202"/>
      <c r="T49" s="213">
        <f t="shared" si="0"/>
        <v>9</v>
      </c>
      <c r="U49" s="204">
        <f>COUNTIFS(Tablo16[SINAV TARİHİ],I49,Tablo16[SINAV SAATİ],J49)</f>
        <v>9</v>
      </c>
      <c r="V49" s="190"/>
    </row>
    <row r="50" spans="1:22" x14ac:dyDescent="0.25">
      <c r="A50" s="205">
        <v>301</v>
      </c>
      <c r="B50" s="206" t="s">
        <v>33</v>
      </c>
      <c r="C50" s="206">
        <v>2</v>
      </c>
      <c r="D50" s="207" t="s">
        <v>582</v>
      </c>
      <c r="E50" s="208" t="s">
        <v>240</v>
      </c>
      <c r="F50" s="209" t="s">
        <v>517</v>
      </c>
      <c r="G50" s="210" t="s">
        <v>48</v>
      </c>
      <c r="H50" s="206">
        <v>52</v>
      </c>
      <c r="I50" s="197">
        <v>45663</v>
      </c>
      <c r="J50" s="215">
        <v>0.45833333333333331</v>
      </c>
      <c r="K50" s="212" t="s">
        <v>77</v>
      </c>
      <c r="L50" s="212"/>
      <c r="M50" s="200"/>
      <c r="N50" s="200"/>
      <c r="O50" s="201">
        <f>IF(ISERROR(VLOOKUP(Tablo16[[#This Row],[G1]],Tablo11[[#All],[No]:[GÖZETMEN TABLOSU]],3,0)=TRUE),0,VLOOKUP(Tablo16[[#This Row],[G1]],Tablo11[[#All],[No]:[GÖZETMEN TABLOSU]],3,0))</f>
        <v>0</v>
      </c>
      <c r="P50" s="201">
        <f>IF(ISERROR(VLOOKUP(Tablo16[[#This Row],[G2]],Tablo11[[#All],[No]:[GÖZETMEN TABLOSU]],3,0)=TRUE),0,VLOOKUP(Tablo16[[#This Row],[G2]],Tablo11[[#All],[No]:[GÖZETMEN TABLOSU]],3,0))</f>
        <v>0</v>
      </c>
      <c r="Q50" s="201" cm="1">
        <f t="array" ref="Q50">_xlfn.IFS(Tablo16[[#This Row],[G1]]=$V$2,Tablo16[[#This Row],[Gözetmen 1]],Tablo16[[#This Row],[G2]]=$V$2,Tablo16[[#This Row],[Gözetmen 2]])</f>
        <v>0</v>
      </c>
      <c r="R50" s="201"/>
      <c r="S50" s="202">
        <f>COUNTIF($E$4:$E$312,Tablo16[[#This Row],[Dersin Adı]])</f>
        <v>5</v>
      </c>
      <c r="T50" s="213">
        <f t="shared" si="0"/>
        <v>1</v>
      </c>
      <c r="U50" s="204">
        <f>COUNTIFS(Tablo16[SINAV TARİHİ],I50,Tablo16[SINAV SAATİ],J50)</f>
        <v>9</v>
      </c>
      <c r="V50" s="190"/>
    </row>
    <row r="51" spans="1:22" x14ac:dyDescent="0.25">
      <c r="A51" s="205">
        <v>41</v>
      </c>
      <c r="B51" s="206" t="s">
        <v>33</v>
      </c>
      <c r="C51" s="206">
        <v>2</v>
      </c>
      <c r="D51" s="207" t="s">
        <v>266</v>
      </c>
      <c r="E51" s="208" t="s">
        <v>24</v>
      </c>
      <c r="F51" s="209" t="s">
        <v>265</v>
      </c>
      <c r="G51" s="210" t="s">
        <v>42</v>
      </c>
      <c r="H51" s="206">
        <v>61</v>
      </c>
      <c r="I51" s="197">
        <v>45664</v>
      </c>
      <c r="J51" s="215">
        <v>0.4861111111111111</v>
      </c>
      <c r="K51" s="212" t="s">
        <v>62</v>
      </c>
      <c r="L51" s="212"/>
      <c r="M51" s="200">
        <v>6</v>
      </c>
      <c r="N51" s="200"/>
      <c r="O51" s="201" t="str">
        <f>IF(ISERROR(VLOOKUP(Tablo16[[#This Row],[G1]],Tablo11[[#All],[No]:[GÖZETMEN TABLOSU]],3,0)=TRUE),0,VLOOKUP(Tablo16[[#This Row],[G1]],Tablo11[[#All],[No]:[GÖZETMEN TABLOSU]],3,0))</f>
        <v>Uğur SARI</v>
      </c>
      <c r="P51" s="201">
        <f>IF(ISERROR(VLOOKUP(Tablo16[[#This Row],[G2]],Tablo11[[#All],[No]:[GÖZETMEN TABLOSU]],3,0)=TRUE),0,VLOOKUP(Tablo16[[#This Row],[G2]],Tablo11[[#All],[No]:[GÖZETMEN TABLOSU]],3,0))</f>
        <v>0</v>
      </c>
      <c r="Q51" s="201" cm="1">
        <f t="array" ref="Q51">_xlfn.IFS(Tablo16[[#This Row],[G1]]=$V$2,Tablo16[[#This Row],[Gözetmen 1]],Tablo16[[#This Row],[G2]]=$V$2,Tablo16[[#This Row],[Gözetmen 2]])</f>
        <v>0</v>
      </c>
      <c r="R51" s="201"/>
      <c r="S51" s="202">
        <f>COUNTIF($E$4:$E$312,Tablo16[[#This Row],[Dersin Adı]])</f>
        <v>7</v>
      </c>
      <c r="T51" s="213">
        <f t="shared" si="0"/>
        <v>2</v>
      </c>
      <c r="U51" s="204">
        <f>COUNTIFS(Tablo16[SINAV TARİHİ],I51,Tablo16[SINAV SAATİ],J51)</f>
        <v>9</v>
      </c>
      <c r="V51" s="190"/>
    </row>
    <row r="52" spans="1:22" x14ac:dyDescent="0.25">
      <c r="A52" s="205">
        <v>118</v>
      </c>
      <c r="B52" s="206" t="s">
        <v>33</v>
      </c>
      <c r="C52" s="206">
        <v>2</v>
      </c>
      <c r="D52" s="207" t="s">
        <v>231</v>
      </c>
      <c r="E52" s="208" t="s">
        <v>228</v>
      </c>
      <c r="F52" s="209" t="s">
        <v>229</v>
      </c>
      <c r="G52" s="210" t="s">
        <v>65</v>
      </c>
      <c r="H52" s="206">
        <v>49</v>
      </c>
      <c r="I52" s="197">
        <v>45665</v>
      </c>
      <c r="J52" s="215">
        <v>0.45833333333333331</v>
      </c>
      <c r="K52" s="212" t="s">
        <v>62</v>
      </c>
      <c r="L52" s="212"/>
      <c r="M52" s="200">
        <v>7</v>
      </c>
      <c r="N52" s="200"/>
      <c r="O52" s="201" t="str">
        <f>IF(ISERROR(VLOOKUP(Tablo16[[#This Row],[G1]],Tablo11[[#All],[No]:[GÖZETMEN TABLOSU]],3,0)=TRUE),0,VLOOKUP(Tablo16[[#This Row],[G1]],Tablo11[[#All],[No]:[GÖZETMEN TABLOSU]],3,0))</f>
        <v>C. Erdem BÜLBÜL</v>
      </c>
      <c r="P52" s="201">
        <f>IF(ISERROR(VLOOKUP(Tablo16[[#This Row],[G2]],Tablo11[[#All],[No]:[GÖZETMEN TABLOSU]],3,0)=TRUE),0,VLOOKUP(Tablo16[[#This Row],[G2]],Tablo11[[#All],[No]:[GÖZETMEN TABLOSU]],3,0))</f>
        <v>0</v>
      </c>
      <c r="Q52" s="201" cm="1">
        <f t="array" ref="Q52">_xlfn.IFS(Tablo16[[#This Row],[G1]]=$V$2,Tablo16[[#This Row],[Gözetmen 1]],Tablo16[[#This Row],[G2]]=$V$2,Tablo16[[#This Row],[Gözetmen 2]])</f>
        <v>0</v>
      </c>
      <c r="R52" s="201"/>
      <c r="S52" s="202">
        <f>COUNTIF($E$4:$E$312,Tablo16[[#This Row],[Dersin Adı]])</f>
        <v>6</v>
      </c>
      <c r="T52" s="213">
        <f t="shared" si="0"/>
        <v>5</v>
      </c>
      <c r="U52" s="204">
        <f>COUNTIFS(Tablo16[SINAV TARİHİ],I52,Tablo16[SINAV SAATİ],J52)</f>
        <v>9</v>
      </c>
      <c r="V52" s="190"/>
    </row>
    <row r="53" spans="1:22" x14ac:dyDescent="0.25">
      <c r="A53" s="205">
        <v>334</v>
      </c>
      <c r="B53" s="206" t="s">
        <v>33</v>
      </c>
      <c r="C53" s="206">
        <v>2</v>
      </c>
      <c r="D53" s="207" t="s">
        <v>343</v>
      </c>
      <c r="E53" s="208" t="s">
        <v>26</v>
      </c>
      <c r="F53" s="209" t="s">
        <v>344</v>
      </c>
      <c r="G53" s="210" t="s">
        <v>51</v>
      </c>
      <c r="H53" s="206">
        <v>46</v>
      </c>
      <c r="I53" s="197">
        <v>45665</v>
      </c>
      <c r="J53" s="215">
        <v>0.6875</v>
      </c>
      <c r="K53" s="212" t="s">
        <v>9</v>
      </c>
      <c r="L53" s="212" t="s">
        <v>21</v>
      </c>
      <c r="M53" s="200">
        <v>6</v>
      </c>
      <c r="N53" s="200">
        <v>8</v>
      </c>
      <c r="O53" s="201" t="str">
        <f>IF(ISERROR(VLOOKUP(Tablo16[[#This Row],[G1]],Tablo11[[#All],[No]:[GÖZETMEN TABLOSU]],3,0)=TRUE),0,VLOOKUP(Tablo16[[#This Row],[G1]],Tablo11[[#All],[No]:[GÖZETMEN TABLOSU]],3,0))</f>
        <v>Uğur SARI</v>
      </c>
      <c r="P53" s="201" t="str">
        <f>IF(ISERROR(VLOOKUP(Tablo16[[#This Row],[G2]],Tablo11[[#All],[No]:[GÖZETMEN TABLOSU]],3,0)=TRUE),0,VLOOKUP(Tablo16[[#This Row],[G2]],Tablo11[[#All],[No]:[GÖZETMEN TABLOSU]],3,0))</f>
        <v>Sema Ezgi YÜCEER</v>
      </c>
      <c r="Q53" s="201" t="e" cm="1">
        <f t="array" ref="Q53">_xlfn.IFS(Tablo16[[#This Row],[G1]]=$V$2,Tablo16[[#This Row],[Gözetmen 1]],Tablo16[[#This Row],[G2]]=$V$2,Tablo16[[#This Row],[Gözetmen 2]])</f>
        <v>#N/A</v>
      </c>
      <c r="R53" s="201" t="s">
        <v>662</v>
      </c>
      <c r="S53" s="202">
        <f>COUNTIF($E$4:$E$312,Tablo16[[#This Row],[Dersin Adı]])</f>
        <v>4</v>
      </c>
      <c r="T53" s="213">
        <f t="shared" si="0"/>
        <v>1</v>
      </c>
      <c r="U53" s="204">
        <f>COUNTIFS(Tablo16[SINAV TARİHİ],I53,Tablo16[SINAV SAATİ],J53)</f>
        <v>7</v>
      </c>
      <c r="V53" s="190"/>
    </row>
    <row r="54" spans="1:22" x14ac:dyDescent="0.25">
      <c r="A54" s="205">
        <v>282</v>
      </c>
      <c r="B54" s="206" t="s">
        <v>33</v>
      </c>
      <c r="C54" s="206">
        <v>2</v>
      </c>
      <c r="D54" s="207" t="s">
        <v>157</v>
      </c>
      <c r="E54" s="208" t="s">
        <v>17</v>
      </c>
      <c r="F54" s="209" t="s">
        <v>158</v>
      </c>
      <c r="G54" s="210" t="s">
        <v>47</v>
      </c>
      <c r="H54" s="206">
        <v>56</v>
      </c>
      <c r="I54" s="197">
        <v>45666</v>
      </c>
      <c r="J54" s="215">
        <v>0.45833333333333331</v>
      </c>
      <c r="K54" s="212" t="s">
        <v>16</v>
      </c>
      <c r="L54" s="212"/>
      <c r="M54" s="200"/>
      <c r="N54" s="200"/>
      <c r="O54" s="201">
        <f>IF(ISERROR(VLOOKUP(Tablo16[[#This Row],[G1]],Tablo11[[#All],[No]:[GÖZETMEN TABLOSU]],3,0)=TRUE),0,VLOOKUP(Tablo16[[#This Row],[G1]],Tablo11[[#All],[No]:[GÖZETMEN TABLOSU]],3,0))</f>
        <v>0</v>
      </c>
      <c r="P54" s="201">
        <f>IF(ISERROR(VLOOKUP(Tablo16[[#This Row],[G2]],Tablo11[[#All],[No]:[GÖZETMEN TABLOSU]],3,0)=TRUE),0,VLOOKUP(Tablo16[[#This Row],[G2]],Tablo11[[#All],[No]:[GÖZETMEN TABLOSU]],3,0))</f>
        <v>0</v>
      </c>
      <c r="Q54" s="201" cm="1">
        <f t="array" ref="Q54">_xlfn.IFS(Tablo16[[#This Row],[G1]]=$V$2,Tablo16[[#This Row],[Gözetmen 1]],Tablo16[[#This Row],[G2]]=$V$2,Tablo16[[#This Row],[Gözetmen 2]])</f>
        <v>0</v>
      </c>
      <c r="R54" s="201"/>
      <c r="S54" s="202">
        <f>COUNTIF($E$4:$E$312,Tablo16[[#This Row],[Dersin Adı]])</f>
        <v>6</v>
      </c>
      <c r="T54" s="213">
        <f t="shared" si="0"/>
        <v>1</v>
      </c>
      <c r="U54" s="204">
        <f>COUNTIFS(Tablo16[SINAV TARİHİ],I54,Tablo16[SINAV SAATİ],J54)</f>
        <v>9</v>
      </c>
      <c r="V54" s="190"/>
    </row>
    <row r="55" spans="1:22" x14ac:dyDescent="0.25">
      <c r="A55" s="205">
        <v>313</v>
      </c>
      <c r="B55" s="206" t="s">
        <v>33</v>
      </c>
      <c r="C55" s="206">
        <v>2</v>
      </c>
      <c r="D55" s="207" t="s">
        <v>385</v>
      </c>
      <c r="E55" s="208" t="s">
        <v>20</v>
      </c>
      <c r="F55" s="209" t="s">
        <v>101</v>
      </c>
      <c r="G55" s="210" t="s">
        <v>53</v>
      </c>
      <c r="H55" s="206">
        <v>54</v>
      </c>
      <c r="I55" s="197">
        <v>45670</v>
      </c>
      <c r="J55" s="215">
        <v>0.45833333333333331</v>
      </c>
      <c r="K55" s="212" t="s">
        <v>16</v>
      </c>
      <c r="L55" s="212"/>
      <c r="M55" s="200"/>
      <c r="N55" s="200"/>
      <c r="O55" s="201">
        <f>IF(ISERROR(VLOOKUP(Tablo16[[#This Row],[G1]],Tablo11[[#All],[No]:[GÖZETMEN TABLOSU]],3,0)=TRUE),0,VLOOKUP(Tablo16[[#This Row],[G1]],Tablo11[[#All],[No]:[GÖZETMEN TABLOSU]],3,0))</f>
        <v>0</v>
      </c>
      <c r="P55" s="201">
        <f>IF(ISERROR(VLOOKUP(Tablo16[[#This Row],[G2]],Tablo11[[#All],[No]:[GÖZETMEN TABLOSU]],3,0)=TRUE),0,VLOOKUP(Tablo16[[#This Row],[G2]],Tablo11[[#All],[No]:[GÖZETMEN TABLOSU]],3,0))</f>
        <v>0</v>
      </c>
      <c r="Q55" s="201" cm="1">
        <f t="array" ref="Q55">_xlfn.IFS(Tablo16[[#This Row],[G1]]=$V$2,Tablo16[[#This Row],[Gözetmen 1]],Tablo16[[#This Row],[G2]]=$V$2,Tablo16[[#This Row],[Gözetmen 2]])</f>
        <v>0</v>
      </c>
      <c r="R55" s="201"/>
      <c r="S55" s="202">
        <f>COUNTIF($E$4:$E$312,Tablo16[[#This Row],[Dersin Adı]])</f>
        <v>6</v>
      </c>
      <c r="T55" s="213">
        <f t="shared" si="0"/>
        <v>1</v>
      </c>
      <c r="U55" s="204">
        <f>COUNTIFS(Tablo16[SINAV TARİHİ],I55,Tablo16[SINAV SAATİ],J55)</f>
        <v>8</v>
      </c>
      <c r="V55" s="190"/>
    </row>
    <row r="56" spans="1:22" x14ac:dyDescent="0.25">
      <c r="A56" s="205">
        <v>109</v>
      </c>
      <c r="B56" s="206" t="s">
        <v>33</v>
      </c>
      <c r="C56" s="206">
        <v>2</v>
      </c>
      <c r="D56" s="207" t="s">
        <v>437</v>
      </c>
      <c r="E56" s="208" t="s">
        <v>328</v>
      </c>
      <c r="F56" s="209" t="s">
        <v>415</v>
      </c>
      <c r="G56" s="210" t="s">
        <v>7</v>
      </c>
      <c r="H56" s="206">
        <v>50</v>
      </c>
      <c r="I56" s="197">
        <v>45671</v>
      </c>
      <c r="J56" s="215">
        <v>0.45833333333333331</v>
      </c>
      <c r="K56" s="212" t="s">
        <v>16</v>
      </c>
      <c r="L56" s="212"/>
      <c r="M56" s="200"/>
      <c r="N56" s="200"/>
      <c r="O56" s="201">
        <f>IF(ISERROR(VLOOKUP(Tablo16[[#This Row],[G1]],Tablo11[[#All],[No]:[GÖZETMEN TABLOSU]],3,0)=TRUE),0,VLOOKUP(Tablo16[[#This Row],[G1]],Tablo11[[#All],[No]:[GÖZETMEN TABLOSU]],3,0))</f>
        <v>0</v>
      </c>
      <c r="P56" s="201">
        <f>IF(ISERROR(VLOOKUP(Tablo16[[#This Row],[G2]],Tablo11[[#All],[No]:[GÖZETMEN TABLOSU]],3,0)=TRUE),0,VLOOKUP(Tablo16[[#This Row],[G2]],Tablo11[[#All],[No]:[GÖZETMEN TABLOSU]],3,0))</f>
        <v>0</v>
      </c>
      <c r="Q56" s="201" cm="1">
        <f t="array" ref="Q56">_xlfn.IFS(Tablo16[[#This Row],[G1]]=$V$2,Tablo16[[#This Row],[Gözetmen 1]],Tablo16[[#This Row],[G2]]=$V$2,Tablo16[[#This Row],[Gözetmen 2]])</f>
        <v>0</v>
      </c>
      <c r="R56" s="201"/>
      <c r="S56" s="202">
        <f>COUNTIF($E$4:$E$312,Tablo16[[#This Row],[Dersin Adı]])</f>
        <v>3</v>
      </c>
      <c r="T56" s="213">
        <f t="shared" si="0"/>
        <v>1</v>
      </c>
      <c r="U56" s="204">
        <f>COUNTIFS(Tablo16[SINAV TARİHİ],I56,Tablo16[SINAV SAATİ],J56)</f>
        <v>7</v>
      </c>
      <c r="V56" s="190"/>
    </row>
    <row r="57" spans="1:22" x14ac:dyDescent="0.25">
      <c r="A57" s="205">
        <v>113</v>
      </c>
      <c r="B57" s="206" t="s">
        <v>33</v>
      </c>
      <c r="C57" s="206">
        <v>2</v>
      </c>
      <c r="D57" s="207" t="s">
        <v>525</v>
      </c>
      <c r="E57" s="208" t="s">
        <v>22</v>
      </c>
      <c r="F57" s="209" t="s">
        <v>152</v>
      </c>
      <c r="G57" s="210" t="s">
        <v>43</v>
      </c>
      <c r="H57" s="206">
        <v>85</v>
      </c>
      <c r="I57" s="197">
        <v>45672</v>
      </c>
      <c r="J57" s="215">
        <v>0.45833333333333331</v>
      </c>
      <c r="K57" s="212" t="s">
        <v>77</v>
      </c>
      <c r="L57" s="212" t="s">
        <v>27</v>
      </c>
      <c r="M57" s="200">
        <v>6</v>
      </c>
      <c r="N57" s="200">
        <v>7</v>
      </c>
      <c r="O57" s="201" t="str">
        <f>IF(ISERROR(VLOOKUP(Tablo16[[#This Row],[G1]],Tablo11[[#All],[No]:[GÖZETMEN TABLOSU]],3,0)=TRUE),0,VLOOKUP(Tablo16[[#This Row],[G1]],Tablo11[[#All],[No]:[GÖZETMEN TABLOSU]],3,0))</f>
        <v>Uğur SARI</v>
      </c>
      <c r="P57" s="201" t="str">
        <f>IF(ISERROR(VLOOKUP(Tablo16[[#This Row],[G2]],Tablo11[[#All],[No]:[GÖZETMEN TABLOSU]],3,0)=TRUE),0,VLOOKUP(Tablo16[[#This Row],[G2]],Tablo11[[#All],[No]:[GÖZETMEN TABLOSU]],3,0))</f>
        <v>C. Erdem BÜLBÜL</v>
      </c>
      <c r="Q57" s="201" t="e" cm="1">
        <f t="array" ref="Q57">_xlfn.IFS(Tablo16[[#This Row],[G1]]=$V$2,Tablo16[[#This Row],[Gözetmen 1]],Tablo16[[#This Row],[G2]]=$V$2,Tablo16[[#This Row],[Gözetmen 2]])</f>
        <v>#N/A</v>
      </c>
      <c r="R57" s="201"/>
      <c r="S57" s="202">
        <f>COUNTIF($E$4:$E$312,Tablo16[[#This Row],[Dersin Adı]])</f>
        <v>3</v>
      </c>
      <c r="T57" s="213">
        <f t="shared" si="0"/>
        <v>1</v>
      </c>
      <c r="U57" s="204">
        <f>COUNTIFS(Tablo16[SINAV TARİHİ],I57,Tablo16[SINAV SAATİ],J57)</f>
        <v>3</v>
      </c>
      <c r="V57" s="190"/>
    </row>
    <row r="58" spans="1:22" x14ac:dyDescent="0.25">
      <c r="A58" s="205">
        <v>69</v>
      </c>
      <c r="B58" s="206" t="s">
        <v>33</v>
      </c>
      <c r="C58" s="206">
        <v>3</v>
      </c>
      <c r="D58" s="207" t="s">
        <v>489</v>
      </c>
      <c r="E58" s="208" t="s">
        <v>490</v>
      </c>
      <c r="F58" s="209" t="s">
        <v>79</v>
      </c>
      <c r="G58" s="210" t="s">
        <v>33</v>
      </c>
      <c r="H58" s="206">
        <v>41</v>
      </c>
      <c r="I58" s="197">
        <v>45663</v>
      </c>
      <c r="J58" s="215">
        <v>0.54166666666666663</v>
      </c>
      <c r="K58" s="212" t="s">
        <v>16</v>
      </c>
      <c r="L58" s="212"/>
      <c r="M58" s="200"/>
      <c r="N58" s="200"/>
      <c r="O58" s="201">
        <f>IF(ISERROR(VLOOKUP(Tablo16[[#This Row],[G1]],Tablo11[[#All],[No]:[GÖZETMEN TABLOSU]],3,0)=TRUE),0,VLOOKUP(Tablo16[[#This Row],[G1]],Tablo11[[#All],[No]:[GÖZETMEN TABLOSU]],3,0))</f>
        <v>0</v>
      </c>
      <c r="P58" s="201">
        <f>IF(ISERROR(VLOOKUP(Tablo16[[#This Row],[G2]],Tablo11[[#All],[No]:[GÖZETMEN TABLOSU]],3,0)=TRUE),0,VLOOKUP(Tablo16[[#This Row],[G2]],Tablo11[[#All],[No]:[GÖZETMEN TABLOSU]],3,0))</f>
        <v>0</v>
      </c>
      <c r="Q58" s="201" cm="1">
        <f t="array" ref="Q58">_xlfn.IFS(Tablo16[[#This Row],[G1]]=$V$2,Tablo16[[#This Row],[Gözetmen 1]],Tablo16[[#This Row],[G2]]=$V$2,Tablo16[[#This Row],[Gözetmen 2]])</f>
        <v>0</v>
      </c>
      <c r="R58" s="201"/>
      <c r="S58" s="202">
        <f>COUNTIF($E$4:$E$312,Tablo16[[#This Row],[Dersin Adı]])</f>
        <v>1</v>
      </c>
      <c r="T58" s="213">
        <f t="shared" si="0"/>
        <v>1</v>
      </c>
      <c r="U58" s="204">
        <f>COUNTIFS(Tablo16[SINAV TARİHİ],I58,Tablo16[SINAV SAATİ],J58)</f>
        <v>9</v>
      </c>
      <c r="V58" s="190"/>
    </row>
    <row r="59" spans="1:22" x14ac:dyDescent="0.25">
      <c r="A59" s="205">
        <v>55</v>
      </c>
      <c r="B59" s="206" t="s">
        <v>33</v>
      </c>
      <c r="C59" s="206">
        <v>3</v>
      </c>
      <c r="D59" s="207" t="s">
        <v>290</v>
      </c>
      <c r="E59" s="208" t="s">
        <v>173</v>
      </c>
      <c r="F59" s="209" t="s">
        <v>174</v>
      </c>
      <c r="G59" s="210" t="s">
        <v>33</v>
      </c>
      <c r="H59" s="206">
        <v>46</v>
      </c>
      <c r="I59" s="197">
        <v>45664</v>
      </c>
      <c r="J59" s="215">
        <v>0.56944444444444442</v>
      </c>
      <c r="K59" s="212" t="s">
        <v>23</v>
      </c>
      <c r="L59" s="212"/>
      <c r="M59" s="200"/>
      <c r="N59" s="200"/>
      <c r="O59" s="201">
        <f>IF(ISERROR(VLOOKUP(Tablo16[[#This Row],[G1]],Tablo11[[#All],[No]:[GÖZETMEN TABLOSU]],3,0)=TRUE),0,VLOOKUP(Tablo16[[#This Row],[G1]],Tablo11[[#All],[No]:[GÖZETMEN TABLOSU]],3,0))</f>
        <v>0</v>
      </c>
      <c r="P59" s="201">
        <f>IF(ISERROR(VLOOKUP(Tablo16[[#This Row],[G2]],Tablo11[[#All],[No]:[GÖZETMEN TABLOSU]],3,0)=TRUE),0,VLOOKUP(Tablo16[[#This Row],[G2]],Tablo11[[#All],[No]:[GÖZETMEN TABLOSU]],3,0))</f>
        <v>0</v>
      </c>
      <c r="Q59" s="201" cm="1">
        <f t="array" ref="Q59">_xlfn.IFS(Tablo16[[#This Row],[G1]]=$V$2,Tablo16[[#This Row],[Gözetmen 1]],Tablo16[[#This Row],[G2]]=$V$2,Tablo16[[#This Row],[Gözetmen 2]])</f>
        <v>0</v>
      </c>
      <c r="R59" s="201"/>
      <c r="S59" s="202">
        <f>COUNTIF($E$4:$E$312,Tablo16[[#This Row],[Dersin Adı]])</f>
        <v>1</v>
      </c>
      <c r="T59" s="213">
        <f t="shared" si="0"/>
        <v>1</v>
      </c>
      <c r="U59" s="204">
        <f>COUNTIFS(Tablo16[SINAV TARİHİ],I59,Tablo16[SINAV SAATİ],J59)</f>
        <v>9</v>
      </c>
      <c r="V59" s="190"/>
    </row>
    <row r="60" spans="1:22" x14ac:dyDescent="0.25">
      <c r="A60" s="205">
        <v>37</v>
      </c>
      <c r="B60" s="206" t="s">
        <v>33</v>
      </c>
      <c r="C60" s="206">
        <v>3</v>
      </c>
      <c r="D60" s="207" t="s">
        <v>172</v>
      </c>
      <c r="E60" s="208" t="s">
        <v>291</v>
      </c>
      <c r="F60" s="209" t="s">
        <v>174</v>
      </c>
      <c r="G60" s="210" t="s">
        <v>33</v>
      </c>
      <c r="H60" s="206">
        <v>41</v>
      </c>
      <c r="I60" s="197">
        <v>45665</v>
      </c>
      <c r="J60" s="215">
        <v>0.54166666666666663</v>
      </c>
      <c r="K60" s="212" t="s">
        <v>16</v>
      </c>
      <c r="L60" s="212"/>
      <c r="M60" s="200"/>
      <c r="N60" s="200"/>
      <c r="O60" s="201">
        <f>IF(ISERROR(VLOOKUP(Tablo16[[#This Row],[G1]],Tablo11[[#All],[No]:[GÖZETMEN TABLOSU]],3,0)=TRUE),0,VLOOKUP(Tablo16[[#This Row],[G1]],Tablo11[[#All],[No]:[GÖZETMEN TABLOSU]],3,0))</f>
        <v>0</v>
      </c>
      <c r="P60" s="201">
        <f>IF(ISERROR(VLOOKUP(Tablo16[[#This Row],[G2]],Tablo11[[#All],[No]:[GÖZETMEN TABLOSU]],3,0)=TRUE),0,VLOOKUP(Tablo16[[#This Row],[G2]],Tablo11[[#All],[No]:[GÖZETMEN TABLOSU]],3,0))</f>
        <v>0</v>
      </c>
      <c r="Q60" s="201" cm="1">
        <f t="array" ref="Q60">_xlfn.IFS(Tablo16[[#This Row],[G1]]=$V$2,Tablo16[[#This Row],[Gözetmen 1]],Tablo16[[#This Row],[G2]]=$V$2,Tablo16[[#This Row],[Gözetmen 2]])</f>
        <v>0</v>
      </c>
      <c r="R60" s="201"/>
      <c r="S60" s="202">
        <f>COUNTIF($E$4:$E$312,Tablo16[[#This Row],[Dersin Adı]])</f>
        <v>1</v>
      </c>
      <c r="T60" s="213">
        <f t="shared" si="0"/>
        <v>1</v>
      </c>
      <c r="U60" s="204">
        <f>COUNTIFS(Tablo16[SINAV TARİHİ],I60,Tablo16[SINAV SAATİ],J60)</f>
        <v>10</v>
      </c>
      <c r="V60" s="190"/>
    </row>
    <row r="61" spans="1:22" x14ac:dyDescent="0.25">
      <c r="A61" s="205">
        <v>141</v>
      </c>
      <c r="B61" s="206" t="s">
        <v>33</v>
      </c>
      <c r="C61" s="206">
        <v>3</v>
      </c>
      <c r="D61" s="207" t="s">
        <v>359</v>
      </c>
      <c r="E61" s="208" t="s">
        <v>360</v>
      </c>
      <c r="F61" s="209" t="s">
        <v>361</v>
      </c>
      <c r="G61" s="210" t="s">
        <v>33</v>
      </c>
      <c r="H61" s="206">
        <v>40</v>
      </c>
      <c r="I61" s="197">
        <v>45666</v>
      </c>
      <c r="J61" s="215">
        <v>0.54166666666666663</v>
      </c>
      <c r="K61" s="212" t="s">
        <v>27</v>
      </c>
      <c r="L61" s="212"/>
      <c r="M61" s="200"/>
      <c r="N61" s="200"/>
      <c r="O61" s="201">
        <f>IF(ISERROR(VLOOKUP(Tablo16[[#This Row],[G1]],Tablo11[[#All],[No]:[GÖZETMEN TABLOSU]],3,0)=TRUE),0,VLOOKUP(Tablo16[[#This Row],[G1]],Tablo11[[#All],[No]:[GÖZETMEN TABLOSU]],3,0))</f>
        <v>0</v>
      </c>
      <c r="P61" s="201">
        <f>IF(ISERROR(VLOOKUP(Tablo16[[#This Row],[G2]],Tablo11[[#All],[No]:[GÖZETMEN TABLOSU]],3,0)=TRUE),0,VLOOKUP(Tablo16[[#This Row],[G2]],Tablo11[[#All],[No]:[GÖZETMEN TABLOSU]],3,0))</f>
        <v>0</v>
      </c>
      <c r="Q61" s="201" cm="1">
        <f t="array" ref="Q61">_xlfn.IFS(Tablo16[[#This Row],[G1]]=$V$2,Tablo16[[#This Row],[Gözetmen 1]],Tablo16[[#This Row],[G2]]=$V$2,Tablo16[[#This Row],[Gözetmen 2]])</f>
        <v>0</v>
      </c>
      <c r="R61" s="201"/>
      <c r="S61" s="202">
        <f>COUNTIF($E$4:$E$312,Tablo16[[#This Row],[Dersin Adı]])</f>
        <v>1</v>
      </c>
      <c r="T61" s="213">
        <f t="shared" si="0"/>
        <v>1</v>
      </c>
      <c r="U61" s="204">
        <f>COUNTIFS(Tablo16[SINAV TARİHİ],I61,Tablo16[SINAV SAATİ],J61)</f>
        <v>7</v>
      </c>
      <c r="V61" s="190"/>
    </row>
    <row r="62" spans="1:22" x14ac:dyDescent="0.25">
      <c r="A62" s="205">
        <v>70</v>
      </c>
      <c r="B62" s="206" t="s">
        <v>33</v>
      </c>
      <c r="C62" s="206">
        <v>3</v>
      </c>
      <c r="D62" s="207" t="s">
        <v>387</v>
      </c>
      <c r="E62" s="208" t="s">
        <v>388</v>
      </c>
      <c r="F62" s="209" t="s">
        <v>389</v>
      </c>
      <c r="G62" s="210" t="s">
        <v>33</v>
      </c>
      <c r="H62" s="206">
        <v>38</v>
      </c>
      <c r="I62" s="197">
        <v>45670</v>
      </c>
      <c r="J62" s="215">
        <v>0.54166666666666663</v>
      </c>
      <c r="K62" s="212" t="s">
        <v>23</v>
      </c>
      <c r="L62" s="212"/>
      <c r="M62" s="200"/>
      <c r="N62" s="200"/>
      <c r="O62" s="201">
        <f>IF(ISERROR(VLOOKUP(Tablo16[[#This Row],[G1]],Tablo11[[#All],[No]:[GÖZETMEN TABLOSU]],3,0)=TRUE),0,VLOOKUP(Tablo16[[#This Row],[G1]],Tablo11[[#All],[No]:[GÖZETMEN TABLOSU]],3,0))</f>
        <v>0</v>
      </c>
      <c r="P62" s="201">
        <f>IF(ISERROR(VLOOKUP(Tablo16[[#This Row],[G2]],Tablo11[[#All],[No]:[GÖZETMEN TABLOSU]],3,0)=TRUE),0,VLOOKUP(Tablo16[[#This Row],[G2]],Tablo11[[#All],[No]:[GÖZETMEN TABLOSU]],3,0))</f>
        <v>0</v>
      </c>
      <c r="Q62" s="201" cm="1">
        <f t="array" ref="Q62">_xlfn.IFS(Tablo16[[#This Row],[G1]]=$V$2,Tablo16[[#This Row],[Gözetmen 1]],Tablo16[[#This Row],[G2]]=$V$2,Tablo16[[#This Row],[Gözetmen 2]])</f>
        <v>0</v>
      </c>
      <c r="R62" s="201"/>
      <c r="S62" s="202">
        <f>COUNTIF($E$4:$E$312,Tablo16[[#This Row],[Dersin Adı]])</f>
        <v>1</v>
      </c>
      <c r="T62" s="213">
        <f t="shared" si="0"/>
        <v>1</v>
      </c>
      <c r="U62" s="204">
        <f>COUNTIFS(Tablo16[SINAV TARİHİ],I62,Tablo16[SINAV SAATİ],J62)</f>
        <v>7</v>
      </c>
      <c r="V62" s="190"/>
    </row>
    <row r="63" spans="1:22" x14ac:dyDescent="0.25">
      <c r="A63" s="205">
        <v>71</v>
      </c>
      <c r="B63" s="206" t="s">
        <v>33</v>
      </c>
      <c r="C63" s="206">
        <v>3</v>
      </c>
      <c r="D63" s="207" t="s">
        <v>450</v>
      </c>
      <c r="E63" s="208" t="s">
        <v>451</v>
      </c>
      <c r="F63" s="209" t="s">
        <v>371</v>
      </c>
      <c r="G63" s="210" t="s">
        <v>33</v>
      </c>
      <c r="H63" s="206">
        <v>40</v>
      </c>
      <c r="I63" s="197">
        <v>45671</v>
      </c>
      <c r="J63" s="215">
        <v>0.54166666666666663</v>
      </c>
      <c r="K63" s="212" t="s">
        <v>29</v>
      </c>
      <c r="L63" s="212"/>
      <c r="M63" s="200"/>
      <c r="N63" s="200"/>
      <c r="O63" s="201">
        <f>IF(ISERROR(VLOOKUP(Tablo16[[#This Row],[G1]],Tablo11[[#All],[No]:[GÖZETMEN TABLOSU]],3,0)=TRUE),0,VLOOKUP(Tablo16[[#This Row],[G1]],Tablo11[[#All],[No]:[GÖZETMEN TABLOSU]],3,0))</f>
        <v>0</v>
      </c>
      <c r="P63" s="201">
        <f>IF(ISERROR(VLOOKUP(Tablo16[[#This Row],[G2]],Tablo11[[#All],[No]:[GÖZETMEN TABLOSU]],3,0)=TRUE),0,VLOOKUP(Tablo16[[#This Row],[G2]],Tablo11[[#All],[No]:[GÖZETMEN TABLOSU]],3,0))</f>
        <v>0</v>
      </c>
      <c r="Q63" s="201" cm="1">
        <f t="array" ref="Q63">_xlfn.IFS(Tablo16[[#This Row],[G1]]=$V$2,Tablo16[[#This Row],[Gözetmen 1]],Tablo16[[#This Row],[G2]]=$V$2,Tablo16[[#This Row],[Gözetmen 2]])</f>
        <v>0</v>
      </c>
      <c r="R63" s="201"/>
      <c r="S63" s="202">
        <f>COUNTIF($E$4:$E$312,Tablo16[[#This Row],[Dersin Adı]])</f>
        <v>1</v>
      </c>
      <c r="T63" s="213">
        <f t="shared" si="0"/>
        <v>1</v>
      </c>
      <c r="U63" s="204">
        <f>COUNTIFS(Tablo16[SINAV TARİHİ],I63,Tablo16[SINAV SAATİ],J63)</f>
        <v>8</v>
      </c>
      <c r="V63" s="190"/>
    </row>
    <row r="64" spans="1:22" x14ac:dyDescent="0.25">
      <c r="A64" s="205">
        <v>309</v>
      </c>
      <c r="B64" s="206" t="s">
        <v>33</v>
      </c>
      <c r="C64" s="206">
        <v>3</v>
      </c>
      <c r="D64" s="207" t="s">
        <v>542</v>
      </c>
      <c r="E64" s="208" t="s">
        <v>543</v>
      </c>
      <c r="F64" s="209" t="s">
        <v>424</v>
      </c>
      <c r="G64" s="210" t="s">
        <v>33</v>
      </c>
      <c r="H64" s="206">
        <v>42</v>
      </c>
      <c r="I64" s="197">
        <v>45672</v>
      </c>
      <c r="J64" s="215">
        <v>0.58333333333333337</v>
      </c>
      <c r="K64" s="212" t="s">
        <v>9</v>
      </c>
      <c r="L64" s="212"/>
      <c r="M64" s="200"/>
      <c r="N64" s="200"/>
      <c r="O64" s="201">
        <f>IF(ISERROR(VLOOKUP(Tablo16[[#This Row],[G1]],Tablo11[[#All],[No]:[GÖZETMEN TABLOSU]],3,0)=TRUE),0,VLOOKUP(Tablo16[[#This Row],[G1]],Tablo11[[#All],[No]:[GÖZETMEN TABLOSU]],3,0))</f>
        <v>0</v>
      </c>
      <c r="P64" s="201">
        <f>IF(ISERROR(VLOOKUP(Tablo16[[#This Row],[G2]],Tablo11[[#All],[No]:[GÖZETMEN TABLOSU]],3,0)=TRUE),0,VLOOKUP(Tablo16[[#This Row],[G2]],Tablo11[[#All],[No]:[GÖZETMEN TABLOSU]],3,0))</f>
        <v>0</v>
      </c>
      <c r="Q64" s="201" cm="1">
        <f t="array" ref="Q64">_xlfn.IFS(Tablo16[[#This Row],[G1]]=$V$2,Tablo16[[#This Row],[Gözetmen 1]],Tablo16[[#This Row],[G2]]=$V$2,Tablo16[[#This Row],[Gözetmen 2]])</f>
        <v>0</v>
      </c>
      <c r="R64" s="201"/>
      <c r="S64" s="202">
        <f>COUNTIF($E$4:$E$312,Tablo16[[#This Row],[Dersin Adı]])</f>
        <v>1</v>
      </c>
      <c r="T64" s="213">
        <f t="shared" si="0"/>
        <v>1</v>
      </c>
      <c r="U64" s="204">
        <f>COUNTIFS(Tablo16[SINAV TARİHİ],I64,Tablo16[SINAV SAATİ],J64)</f>
        <v>1</v>
      </c>
      <c r="V64" s="190"/>
    </row>
    <row r="65" spans="1:22" x14ac:dyDescent="0.25">
      <c r="A65" s="205">
        <v>240</v>
      </c>
      <c r="B65" s="206" t="s">
        <v>33</v>
      </c>
      <c r="C65" s="206">
        <v>4</v>
      </c>
      <c r="D65" s="207" t="s">
        <v>495</v>
      </c>
      <c r="E65" s="208" t="s">
        <v>496</v>
      </c>
      <c r="F65" s="209" t="s">
        <v>79</v>
      </c>
      <c r="G65" s="210" t="s">
        <v>33</v>
      </c>
      <c r="H65" s="206">
        <v>12</v>
      </c>
      <c r="I65" s="197">
        <v>45663</v>
      </c>
      <c r="J65" s="215">
        <v>0.61458333333333337</v>
      </c>
      <c r="K65" s="212" t="s">
        <v>28</v>
      </c>
      <c r="L65" s="212"/>
      <c r="M65" s="200"/>
      <c r="N65" s="200"/>
      <c r="O65" s="201">
        <f>IF(ISERROR(VLOOKUP(Tablo16[[#This Row],[G1]],Tablo11[[#All],[No]:[GÖZETMEN TABLOSU]],3,0)=TRUE),0,VLOOKUP(Tablo16[[#This Row],[G1]],Tablo11[[#All],[No]:[GÖZETMEN TABLOSU]],3,0))</f>
        <v>0</v>
      </c>
      <c r="P65" s="201">
        <f>IF(ISERROR(VLOOKUP(Tablo16[[#This Row],[G2]],Tablo11[[#All],[No]:[GÖZETMEN TABLOSU]],3,0)=TRUE),0,VLOOKUP(Tablo16[[#This Row],[G2]],Tablo11[[#All],[No]:[GÖZETMEN TABLOSU]],3,0))</f>
        <v>0</v>
      </c>
      <c r="Q65" s="201" cm="1">
        <f t="array" ref="Q65">_xlfn.IFS(Tablo16[[#This Row],[G1]]=$V$2,Tablo16[[#This Row],[Gözetmen 1]],Tablo16[[#This Row],[G2]]=$V$2,Tablo16[[#This Row],[Gözetmen 2]])</f>
        <v>0</v>
      </c>
      <c r="R65" s="201"/>
      <c r="S65" s="202">
        <f>COUNTIF($E$4:$E$312,Tablo16[[#This Row],[Dersin Adı]])</f>
        <v>1</v>
      </c>
      <c r="T65" s="213">
        <f t="shared" si="0"/>
        <v>1</v>
      </c>
      <c r="U65" s="204">
        <f>COUNTIFS(Tablo16[SINAV TARİHİ],I65,Tablo16[SINAV SAATİ],J65)</f>
        <v>9</v>
      </c>
      <c r="V65" s="190"/>
    </row>
    <row r="66" spans="1:22" x14ac:dyDescent="0.25">
      <c r="A66" s="205">
        <v>50</v>
      </c>
      <c r="B66" s="206" t="s">
        <v>33</v>
      </c>
      <c r="C66" s="206">
        <v>4</v>
      </c>
      <c r="D66" s="207" t="s">
        <v>245</v>
      </c>
      <c r="E66" s="208" t="s">
        <v>246</v>
      </c>
      <c r="F66" s="209" t="s">
        <v>424</v>
      </c>
      <c r="G66" s="210" t="s">
        <v>33</v>
      </c>
      <c r="H66" s="206">
        <v>42</v>
      </c>
      <c r="I66" s="216">
        <v>45664</v>
      </c>
      <c r="J66" s="215">
        <v>0.375</v>
      </c>
      <c r="K66" s="212" t="s">
        <v>23</v>
      </c>
      <c r="L66" s="212"/>
      <c r="M66" s="200"/>
      <c r="N66" s="200"/>
      <c r="O66" s="201">
        <f>IF(ISERROR(VLOOKUP(Tablo16[[#This Row],[G1]],Tablo11[[#All],[No]:[GÖZETMEN TABLOSU]],3,0)=TRUE),0,VLOOKUP(Tablo16[[#This Row],[G1]],Tablo11[[#All],[No]:[GÖZETMEN TABLOSU]],3,0))</f>
        <v>0</v>
      </c>
      <c r="P66" s="201">
        <f>IF(ISERROR(VLOOKUP(Tablo16[[#This Row],[G2]],Tablo11[[#All],[No]:[GÖZETMEN TABLOSU]],3,0)=TRUE),0,VLOOKUP(Tablo16[[#This Row],[G2]],Tablo11[[#All],[No]:[GÖZETMEN TABLOSU]],3,0))</f>
        <v>0</v>
      </c>
      <c r="Q66" s="201" cm="1">
        <f t="array" ref="Q66">_xlfn.IFS(Tablo16[[#This Row],[G1]]=$V$2,Tablo16[[#This Row],[Gözetmen 1]],Tablo16[[#This Row],[G2]]=$V$2,Tablo16[[#This Row],[Gözetmen 2]])</f>
        <v>0</v>
      </c>
      <c r="R66" s="201"/>
      <c r="S66" s="202">
        <f>COUNTIF($E$4:$E$312,Tablo16[[#This Row],[Dersin Adı]])</f>
        <v>1</v>
      </c>
      <c r="T66" s="213">
        <f t="shared" si="0"/>
        <v>1</v>
      </c>
      <c r="U66" s="204">
        <f>COUNTIFS(Tablo16[SINAV TARİHİ],I66,Tablo16[SINAV SAATİ],J66)</f>
        <v>1</v>
      </c>
      <c r="V66" s="190"/>
    </row>
    <row r="67" spans="1:22" x14ac:dyDescent="0.25">
      <c r="A67" s="205">
        <v>226</v>
      </c>
      <c r="B67" s="206" t="s">
        <v>33</v>
      </c>
      <c r="C67" s="206">
        <v>4</v>
      </c>
      <c r="D67" s="207" t="s">
        <v>554</v>
      </c>
      <c r="E67" s="208" t="s">
        <v>555</v>
      </c>
      <c r="F67" s="209" t="s">
        <v>79</v>
      </c>
      <c r="G67" s="210" t="s">
        <v>33</v>
      </c>
      <c r="H67" s="206">
        <v>43</v>
      </c>
      <c r="I67" s="197">
        <v>45664</v>
      </c>
      <c r="J67" s="215">
        <v>0.65277777777777779</v>
      </c>
      <c r="K67" s="212" t="s">
        <v>16</v>
      </c>
      <c r="L67" s="212"/>
      <c r="M67" s="200"/>
      <c r="N67" s="200"/>
      <c r="O67" s="201">
        <f>IF(ISERROR(VLOOKUP(Tablo16[[#This Row],[G1]],Tablo11[[#All],[No]:[GÖZETMEN TABLOSU]],3,0)=TRUE),0,VLOOKUP(Tablo16[[#This Row],[G1]],Tablo11[[#All],[No]:[GÖZETMEN TABLOSU]],3,0))</f>
        <v>0</v>
      </c>
      <c r="P67" s="201">
        <f>IF(ISERROR(VLOOKUP(Tablo16[[#This Row],[G2]],Tablo11[[#All],[No]:[GÖZETMEN TABLOSU]],3,0)=TRUE),0,VLOOKUP(Tablo16[[#This Row],[G2]],Tablo11[[#All],[No]:[GÖZETMEN TABLOSU]],3,0))</f>
        <v>0</v>
      </c>
      <c r="Q67" s="201" cm="1">
        <f t="array" ref="Q67">_xlfn.IFS(Tablo16[[#This Row],[G1]]=$V$2,Tablo16[[#This Row],[Gözetmen 1]],Tablo16[[#This Row],[G2]]=$V$2,Tablo16[[#This Row],[Gözetmen 2]])</f>
        <v>0</v>
      </c>
      <c r="R67" s="201"/>
      <c r="S67" s="202">
        <f>COUNTIF($E$4:$E$312,Tablo16[[#This Row],[Dersin Adı]])</f>
        <v>1</v>
      </c>
      <c r="T67" s="213">
        <f t="shared" si="0"/>
        <v>1</v>
      </c>
      <c r="U67" s="204">
        <f>COUNTIFS(Tablo16[SINAV TARİHİ],I67,Tablo16[SINAV SAATİ],J67)</f>
        <v>9</v>
      </c>
      <c r="V67" s="190"/>
    </row>
    <row r="68" spans="1:22" x14ac:dyDescent="0.25">
      <c r="A68" s="205">
        <v>53</v>
      </c>
      <c r="B68" s="206" t="s">
        <v>33</v>
      </c>
      <c r="C68" s="206">
        <v>4</v>
      </c>
      <c r="D68" s="207" t="s">
        <v>189</v>
      </c>
      <c r="E68" s="208" t="s">
        <v>190</v>
      </c>
      <c r="F68" s="209" t="s">
        <v>191</v>
      </c>
      <c r="G68" s="210" t="s">
        <v>33</v>
      </c>
      <c r="H68" s="206">
        <v>15</v>
      </c>
      <c r="I68" s="197">
        <v>45665</v>
      </c>
      <c r="J68" s="215">
        <v>0.625</v>
      </c>
      <c r="K68" s="212" t="s">
        <v>31</v>
      </c>
      <c r="L68" s="212"/>
      <c r="M68" s="200"/>
      <c r="N68" s="200"/>
      <c r="O68" s="201">
        <f>IF(ISERROR(VLOOKUP(Tablo16[[#This Row],[G1]],Tablo11[[#All],[No]:[GÖZETMEN TABLOSU]],3,0)=TRUE),0,VLOOKUP(Tablo16[[#This Row],[G1]],Tablo11[[#All],[No]:[GÖZETMEN TABLOSU]],3,0))</f>
        <v>0</v>
      </c>
      <c r="P68" s="201">
        <f>IF(ISERROR(VLOOKUP(Tablo16[[#This Row],[G2]],Tablo11[[#All],[No]:[GÖZETMEN TABLOSU]],3,0)=TRUE),0,VLOOKUP(Tablo16[[#This Row],[G2]],Tablo11[[#All],[No]:[GÖZETMEN TABLOSU]],3,0))</f>
        <v>0</v>
      </c>
      <c r="Q68" s="201" cm="1">
        <f t="array" ref="Q68">_xlfn.IFS(Tablo16[[#This Row],[G1]]=$V$2,Tablo16[[#This Row],[Gözetmen 1]],Tablo16[[#This Row],[G2]]=$V$2,Tablo16[[#This Row],[Gözetmen 2]])</f>
        <v>0</v>
      </c>
      <c r="R68" s="201"/>
      <c r="S68" s="202">
        <f>COUNTIF($E$4:$E$312,Tablo16[[#This Row],[Dersin Adı]])</f>
        <v>1</v>
      </c>
      <c r="T68" s="213">
        <f t="shared" ref="T68:T131" si="1">COUNTIFS($E$4:$E$352,E68,$F$4:$F$352,F68)</f>
        <v>1</v>
      </c>
      <c r="U68" s="204">
        <f>COUNTIFS(Tablo16[SINAV TARİHİ],I68,Tablo16[SINAV SAATİ],J68)</f>
        <v>9</v>
      </c>
      <c r="V68" s="190"/>
    </row>
    <row r="69" spans="1:22" x14ac:dyDescent="0.25">
      <c r="A69" s="205">
        <v>80</v>
      </c>
      <c r="B69" s="206" t="s">
        <v>33</v>
      </c>
      <c r="C69" s="206">
        <v>4</v>
      </c>
      <c r="D69" s="207" t="s">
        <v>369</v>
      </c>
      <c r="E69" s="208" t="s">
        <v>370</v>
      </c>
      <c r="F69" s="209" t="s">
        <v>371</v>
      </c>
      <c r="G69" s="210" t="s">
        <v>33</v>
      </c>
      <c r="H69" s="206">
        <v>13</v>
      </c>
      <c r="I69" s="216">
        <v>45666</v>
      </c>
      <c r="J69" s="215">
        <v>0.61458333333333337</v>
      </c>
      <c r="K69" s="212" t="s">
        <v>19</v>
      </c>
      <c r="L69" s="212"/>
      <c r="M69" s="200"/>
      <c r="N69" s="200"/>
      <c r="O69" s="201">
        <f>IF(ISERROR(VLOOKUP(Tablo16[[#This Row],[G1]],Tablo11[[#All],[No]:[GÖZETMEN TABLOSU]],3,0)=TRUE),0,VLOOKUP(Tablo16[[#This Row],[G1]],Tablo11[[#All],[No]:[GÖZETMEN TABLOSU]],3,0))</f>
        <v>0</v>
      </c>
      <c r="P69" s="201">
        <f>IF(ISERROR(VLOOKUP(Tablo16[[#This Row],[G2]],Tablo11[[#All],[No]:[GÖZETMEN TABLOSU]],3,0)=TRUE),0,VLOOKUP(Tablo16[[#This Row],[G2]],Tablo11[[#All],[No]:[GÖZETMEN TABLOSU]],3,0))</f>
        <v>0</v>
      </c>
      <c r="Q69" s="201" cm="1">
        <f t="array" ref="Q69">_xlfn.IFS(Tablo16[[#This Row],[G1]]=$V$2,Tablo16[[#This Row],[Gözetmen 1]],Tablo16[[#This Row],[G2]]=$V$2,Tablo16[[#This Row],[Gözetmen 2]])</f>
        <v>0</v>
      </c>
      <c r="R69" s="201"/>
      <c r="S69" s="202">
        <f>COUNTIF($E$4:$E$312,Tablo16[[#This Row],[Dersin Adı]])</f>
        <v>1</v>
      </c>
      <c r="T69" s="213">
        <f t="shared" si="1"/>
        <v>1</v>
      </c>
      <c r="U69" s="204">
        <f>COUNTIFS(Tablo16[SINAV TARİHİ],I69,Tablo16[SINAV SAATİ],J69)</f>
        <v>9</v>
      </c>
      <c r="V69" s="190"/>
    </row>
    <row r="70" spans="1:22" x14ac:dyDescent="0.25">
      <c r="A70" s="205">
        <v>277</v>
      </c>
      <c r="B70" s="206" t="s">
        <v>33</v>
      </c>
      <c r="C70" s="206">
        <v>4</v>
      </c>
      <c r="D70" s="207" t="s">
        <v>568</v>
      </c>
      <c r="E70" s="208" t="s">
        <v>569</v>
      </c>
      <c r="F70" s="209" t="s">
        <v>424</v>
      </c>
      <c r="G70" s="210" t="s">
        <v>33</v>
      </c>
      <c r="H70" s="206">
        <v>42</v>
      </c>
      <c r="I70" s="197">
        <v>45666</v>
      </c>
      <c r="J70" s="215">
        <v>0.67708333333333337</v>
      </c>
      <c r="K70" s="212" t="s">
        <v>16</v>
      </c>
      <c r="L70" s="212"/>
      <c r="M70" s="200"/>
      <c r="N70" s="200"/>
      <c r="O70" s="201">
        <f>IF(ISERROR(VLOOKUP(Tablo16[[#This Row],[G1]],Tablo11[[#All],[No]:[GÖZETMEN TABLOSU]],3,0)=TRUE),0,VLOOKUP(Tablo16[[#This Row],[G1]],Tablo11[[#All],[No]:[GÖZETMEN TABLOSU]],3,0))</f>
        <v>0</v>
      </c>
      <c r="P70" s="201">
        <f>IF(ISERROR(VLOOKUP(Tablo16[[#This Row],[G2]],Tablo11[[#All],[No]:[GÖZETMEN TABLOSU]],3,0)=TRUE),0,VLOOKUP(Tablo16[[#This Row],[G2]],Tablo11[[#All],[No]:[GÖZETMEN TABLOSU]],3,0))</f>
        <v>0</v>
      </c>
      <c r="Q70" s="201" cm="1">
        <f t="array" ref="Q70">_xlfn.IFS(Tablo16[[#This Row],[G1]]=$V$2,Tablo16[[#This Row],[Gözetmen 1]],Tablo16[[#This Row],[G2]]=$V$2,Tablo16[[#This Row],[Gözetmen 2]])</f>
        <v>0</v>
      </c>
      <c r="R70" s="201" t="s">
        <v>662</v>
      </c>
      <c r="S70" s="202">
        <f>COUNTIF($E$4:$E$312,Tablo16[[#This Row],[Dersin Adı]])</f>
        <v>1</v>
      </c>
      <c r="T70" s="213">
        <f t="shared" si="1"/>
        <v>1</v>
      </c>
      <c r="U70" s="204">
        <f>COUNTIFS(Tablo16[SINAV TARİHİ],I70,Tablo16[SINAV SAATİ],J70)</f>
        <v>7</v>
      </c>
      <c r="V70" s="190"/>
    </row>
    <row r="71" spans="1:22" x14ac:dyDescent="0.25">
      <c r="A71" s="205">
        <v>88</v>
      </c>
      <c r="B71" s="206" t="s">
        <v>33</v>
      </c>
      <c r="C71" s="206">
        <v>4</v>
      </c>
      <c r="D71" s="207" t="s">
        <v>409</v>
      </c>
      <c r="E71" s="208" t="s">
        <v>410</v>
      </c>
      <c r="F71" s="209" t="s">
        <v>269</v>
      </c>
      <c r="G71" s="210" t="s">
        <v>33</v>
      </c>
      <c r="H71" s="206">
        <v>41</v>
      </c>
      <c r="I71" s="197">
        <v>45670</v>
      </c>
      <c r="J71" s="215">
        <v>0.625</v>
      </c>
      <c r="K71" s="212" t="s">
        <v>27</v>
      </c>
      <c r="L71" s="212"/>
      <c r="M71" s="200"/>
      <c r="N71" s="200"/>
      <c r="O71" s="201">
        <f>IF(ISERROR(VLOOKUP(Tablo16[[#This Row],[G1]],Tablo11[[#All],[No]:[GÖZETMEN TABLOSU]],3,0)=TRUE),0,VLOOKUP(Tablo16[[#This Row],[G1]],Tablo11[[#All],[No]:[GÖZETMEN TABLOSU]],3,0))</f>
        <v>0</v>
      </c>
      <c r="P71" s="201">
        <f>IF(ISERROR(VLOOKUP(Tablo16[[#This Row],[G2]],Tablo11[[#All],[No]:[GÖZETMEN TABLOSU]],3,0)=TRUE),0,VLOOKUP(Tablo16[[#This Row],[G2]],Tablo11[[#All],[No]:[GÖZETMEN TABLOSU]],3,0))</f>
        <v>0</v>
      </c>
      <c r="Q71" s="201" cm="1">
        <f t="array" ref="Q71">_xlfn.IFS(Tablo16[[#This Row],[G1]]=$V$2,Tablo16[[#This Row],[Gözetmen 1]],Tablo16[[#This Row],[G2]]=$V$2,Tablo16[[#This Row],[Gözetmen 2]])</f>
        <v>0</v>
      </c>
      <c r="R71" s="201"/>
      <c r="S71" s="202">
        <f>COUNTIF($E$4:$E$312,Tablo16[[#This Row],[Dersin Adı]])</f>
        <v>1</v>
      </c>
      <c r="T71" s="213">
        <f t="shared" si="1"/>
        <v>1</v>
      </c>
      <c r="U71" s="204">
        <f>COUNTIFS(Tablo16[SINAV TARİHİ],I71,Tablo16[SINAV SAATİ],J71)</f>
        <v>8</v>
      </c>
      <c r="V71" s="190"/>
    </row>
    <row r="72" spans="1:22" x14ac:dyDescent="0.25">
      <c r="A72" s="205">
        <v>273</v>
      </c>
      <c r="B72" s="206" t="s">
        <v>33</v>
      </c>
      <c r="C72" s="206">
        <v>4</v>
      </c>
      <c r="D72" s="207" t="s">
        <v>475</v>
      </c>
      <c r="E72" s="208" t="s">
        <v>476</v>
      </c>
      <c r="F72" s="209" t="s">
        <v>269</v>
      </c>
      <c r="G72" s="210" t="s">
        <v>33</v>
      </c>
      <c r="H72" s="206">
        <v>15</v>
      </c>
      <c r="I72" s="216">
        <v>45671</v>
      </c>
      <c r="J72" s="215">
        <v>0.625</v>
      </c>
      <c r="K72" s="212" t="s">
        <v>39</v>
      </c>
      <c r="L72" s="212"/>
      <c r="M72" s="200"/>
      <c r="N72" s="200"/>
      <c r="O72" s="201">
        <f>IF(ISERROR(VLOOKUP(Tablo16[[#This Row],[G1]],Tablo11[[#All],[No]:[GÖZETMEN TABLOSU]],3,0)=TRUE),0,VLOOKUP(Tablo16[[#This Row],[G1]],Tablo11[[#All],[No]:[GÖZETMEN TABLOSU]],3,0))</f>
        <v>0</v>
      </c>
      <c r="P72" s="201">
        <f>IF(ISERROR(VLOOKUP(Tablo16[[#This Row],[G2]],Tablo11[[#All],[No]:[GÖZETMEN TABLOSU]],3,0)=TRUE),0,VLOOKUP(Tablo16[[#This Row],[G2]],Tablo11[[#All],[No]:[GÖZETMEN TABLOSU]],3,0))</f>
        <v>0</v>
      </c>
      <c r="Q72" s="201" cm="1">
        <f t="array" ref="Q72">_xlfn.IFS(Tablo16[[#This Row],[G1]]=$V$2,Tablo16[[#This Row],[Gözetmen 1]],Tablo16[[#This Row],[G2]]=$V$2,Tablo16[[#This Row],[Gözetmen 2]])</f>
        <v>0</v>
      </c>
      <c r="R72" s="201"/>
      <c r="S72" s="202">
        <f>COUNTIF($E$4:$E$312,Tablo16[[#This Row],[Dersin Adı]])</f>
        <v>1</v>
      </c>
      <c r="T72" s="213">
        <f t="shared" si="1"/>
        <v>1</v>
      </c>
      <c r="U72" s="204">
        <f>COUNTIFS(Tablo16[SINAV TARİHİ],I72,Tablo16[SINAV SAATİ],J72)</f>
        <v>6</v>
      </c>
      <c r="V72" s="190"/>
    </row>
    <row r="73" spans="1:22" x14ac:dyDescent="0.25">
      <c r="A73" s="205">
        <v>52</v>
      </c>
      <c r="B73" s="206" t="s">
        <v>33</v>
      </c>
      <c r="C73" s="206">
        <v>4</v>
      </c>
      <c r="D73" s="207" t="s">
        <v>114</v>
      </c>
      <c r="E73" s="208" t="s">
        <v>115</v>
      </c>
      <c r="F73" s="209" t="s">
        <v>116</v>
      </c>
      <c r="G73" s="210" t="s">
        <v>33</v>
      </c>
      <c r="H73" s="206">
        <v>15</v>
      </c>
      <c r="I73" s="216">
        <v>45672</v>
      </c>
      <c r="J73" s="215">
        <v>0.625</v>
      </c>
      <c r="K73" s="212" t="s">
        <v>14</v>
      </c>
      <c r="L73" s="212"/>
      <c r="M73" s="200"/>
      <c r="N73" s="200"/>
      <c r="O73" s="201">
        <f>IF(ISERROR(VLOOKUP(Tablo16[[#This Row],[G1]],Tablo11[[#All],[No]:[GÖZETMEN TABLOSU]],3,0)=TRUE),0,VLOOKUP(Tablo16[[#This Row],[G1]],Tablo11[[#All],[No]:[GÖZETMEN TABLOSU]],3,0))</f>
        <v>0</v>
      </c>
      <c r="P73" s="201">
        <f>IF(ISERROR(VLOOKUP(Tablo16[[#This Row],[G2]],Tablo11[[#All],[No]:[GÖZETMEN TABLOSU]],3,0)=TRUE),0,VLOOKUP(Tablo16[[#This Row],[G2]],Tablo11[[#All],[No]:[GÖZETMEN TABLOSU]],3,0))</f>
        <v>0</v>
      </c>
      <c r="Q73" s="201" cm="1">
        <f t="array" ref="Q73">_xlfn.IFS(Tablo16[[#This Row],[G1]]=$V$2,Tablo16[[#This Row],[Gözetmen 1]],Tablo16[[#This Row],[G2]]=$V$2,Tablo16[[#This Row],[Gözetmen 2]])</f>
        <v>0</v>
      </c>
      <c r="R73" s="201"/>
      <c r="S73" s="202">
        <f>COUNTIF($E$4:$E$312,Tablo16[[#This Row],[Dersin Adı]])</f>
        <v>1</v>
      </c>
      <c r="T73" s="213">
        <f t="shared" si="1"/>
        <v>1</v>
      </c>
      <c r="U73" s="204">
        <f>COUNTIFS(Tablo16[SINAV TARİHİ],I73,Tablo16[SINAV SAATİ],J73)</f>
        <v>7</v>
      </c>
      <c r="V73" s="190"/>
    </row>
    <row r="74" spans="1:22" x14ac:dyDescent="0.25">
      <c r="A74" s="205">
        <v>79</v>
      </c>
      <c r="B74" s="206" t="s">
        <v>33</v>
      </c>
      <c r="C74" s="206">
        <v>4</v>
      </c>
      <c r="D74" s="207" t="s">
        <v>302</v>
      </c>
      <c r="E74" s="208" t="s">
        <v>303</v>
      </c>
      <c r="F74" s="209" t="s">
        <v>361</v>
      </c>
      <c r="G74" s="210" t="s">
        <v>33</v>
      </c>
      <c r="H74" s="206">
        <v>12</v>
      </c>
      <c r="I74" s="216">
        <v>45673</v>
      </c>
      <c r="J74" s="215">
        <v>0.625</v>
      </c>
      <c r="K74" s="212" t="s">
        <v>27</v>
      </c>
      <c r="L74" s="212"/>
      <c r="M74" s="200"/>
      <c r="N74" s="200"/>
      <c r="O74" s="201">
        <f>IF(ISERROR(VLOOKUP(Tablo16[[#This Row],[G1]],Tablo11[[#All],[No]:[GÖZETMEN TABLOSU]],3,0)=TRUE),0,VLOOKUP(Tablo16[[#This Row],[G1]],Tablo11[[#All],[No]:[GÖZETMEN TABLOSU]],3,0))</f>
        <v>0</v>
      </c>
      <c r="P74" s="201">
        <f>IF(ISERROR(VLOOKUP(Tablo16[[#This Row],[G2]],Tablo11[[#All],[No]:[GÖZETMEN TABLOSU]],3,0)=TRUE),0,VLOOKUP(Tablo16[[#This Row],[G2]],Tablo11[[#All],[No]:[GÖZETMEN TABLOSU]],3,0))</f>
        <v>0</v>
      </c>
      <c r="Q74" s="201" cm="1">
        <f t="array" ref="Q74">_xlfn.IFS(Tablo16[[#This Row],[G1]]=$V$2,Tablo16[[#This Row],[Gözetmen 1]],Tablo16[[#This Row],[G2]]=$V$2,Tablo16[[#This Row],[Gözetmen 2]])</f>
        <v>0</v>
      </c>
      <c r="R74" s="201"/>
      <c r="S74" s="202">
        <f>COUNTIF($E$4:$E$312,Tablo16[[#This Row],[Dersin Adı]])</f>
        <v>1</v>
      </c>
      <c r="T74" s="213">
        <f t="shared" si="1"/>
        <v>1</v>
      </c>
      <c r="U74" s="204">
        <f>COUNTIFS(Tablo16[SINAV TARİHİ],I74,Tablo16[SINAV SAATİ],J74)</f>
        <v>2</v>
      </c>
      <c r="V74" s="190"/>
    </row>
    <row r="75" spans="1:22" x14ac:dyDescent="0.25">
      <c r="A75" s="205">
        <v>48</v>
      </c>
      <c r="B75" s="206" t="s">
        <v>38</v>
      </c>
      <c r="C75" s="206">
        <v>3</v>
      </c>
      <c r="D75" s="207" t="s">
        <v>584</v>
      </c>
      <c r="E75" s="208" t="s">
        <v>585</v>
      </c>
      <c r="F75" s="209" t="s">
        <v>174</v>
      </c>
      <c r="G75" s="210" t="s">
        <v>33</v>
      </c>
      <c r="H75" s="206">
        <v>11</v>
      </c>
      <c r="I75" s="216">
        <v>45667</v>
      </c>
      <c r="J75" s="215">
        <v>0.625</v>
      </c>
      <c r="K75" s="217" t="s">
        <v>28</v>
      </c>
      <c r="L75" s="212"/>
      <c r="M75" s="200"/>
      <c r="N75" s="200"/>
      <c r="O75" s="201">
        <f>IF(ISERROR(VLOOKUP(Tablo16[[#This Row],[G1]],Tablo11[[#All],[No]:[GÖZETMEN TABLOSU]],3,0)=TRUE),0,VLOOKUP(Tablo16[[#This Row],[G1]],Tablo11[[#All],[No]:[GÖZETMEN TABLOSU]],3,0))</f>
        <v>0</v>
      </c>
      <c r="P75" s="201">
        <f>IF(ISERROR(VLOOKUP(Tablo16[[#This Row],[G2]],Tablo11[[#All],[No]:[GÖZETMEN TABLOSU]],3,0)=TRUE),0,VLOOKUP(Tablo16[[#This Row],[G2]],Tablo11[[#All],[No]:[GÖZETMEN TABLOSU]],3,0))</f>
        <v>0</v>
      </c>
      <c r="Q75" s="201" cm="1">
        <f t="array" ref="Q75">_xlfn.IFS(Tablo16[[#This Row],[G1]]=$V$2,Tablo16[[#This Row],[Gözetmen 1]],Tablo16[[#This Row],[G2]]=$V$2,Tablo16[[#This Row],[Gözetmen 2]])</f>
        <v>0</v>
      </c>
      <c r="R75" s="201"/>
      <c r="S75" s="202">
        <f>COUNTIF($E$4:$E$312,Tablo16[[#This Row],[Dersin Adı]])</f>
        <v>1</v>
      </c>
      <c r="T75" s="213">
        <f t="shared" si="1"/>
        <v>1</v>
      </c>
      <c r="U75" s="204">
        <f>COUNTIFS(Tablo16[SINAV TARİHİ],I75,Tablo16[SINAV SAATİ],J75)</f>
        <v>12</v>
      </c>
      <c r="V75" s="190"/>
    </row>
    <row r="76" spans="1:22" x14ac:dyDescent="0.25">
      <c r="A76" s="205">
        <v>54</v>
      </c>
      <c r="B76" s="206" t="s">
        <v>38</v>
      </c>
      <c r="C76" s="206">
        <v>3</v>
      </c>
      <c r="D76" s="207" t="s">
        <v>586</v>
      </c>
      <c r="E76" s="208" t="s">
        <v>587</v>
      </c>
      <c r="F76" s="209" t="s">
        <v>191</v>
      </c>
      <c r="G76" s="210" t="s">
        <v>33</v>
      </c>
      <c r="H76" s="206">
        <v>20</v>
      </c>
      <c r="I76" s="216">
        <v>45667</v>
      </c>
      <c r="J76" s="198">
        <v>0.625</v>
      </c>
      <c r="K76" s="212" t="s">
        <v>31</v>
      </c>
      <c r="L76" s="212"/>
      <c r="M76" s="200"/>
      <c r="N76" s="200"/>
      <c r="O76" s="201">
        <f>IF(ISERROR(VLOOKUP(Tablo16[[#This Row],[G1]],Tablo11[[#All],[No]:[GÖZETMEN TABLOSU]],3,0)=TRUE),0,VLOOKUP(Tablo16[[#This Row],[G1]],Tablo11[[#All],[No]:[GÖZETMEN TABLOSU]],3,0))</f>
        <v>0</v>
      </c>
      <c r="P76" s="201">
        <f>IF(ISERROR(VLOOKUP(Tablo16[[#This Row],[G2]],Tablo11[[#All],[No]:[GÖZETMEN TABLOSU]],3,0)=TRUE),0,VLOOKUP(Tablo16[[#This Row],[G2]],Tablo11[[#All],[No]:[GÖZETMEN TABLOSU]],3,0))</f>
        <v>0</v>
      </c>
      <c r="Q76" s="201" cm="1">
        <f t="array" ref="Q76">_xlfn.IFS(Tablo16[[#This Row],[G1]]=$V$2,Tablo16[[#This Row],[Gözetmen 1]],Tablo16[[#This Row],[G2]]=$V$2,Tablo16[[#This Row],[Gözetmen 2]])</f>
        <v>0</v>
      </c>
      <c r="R76" s="201"/>
      <c r="S76" s="202">
        <f>COUNTIF($E$4:$E$312,Tablo16[[#This Row],[Dersin Adı]])</f>
        <v>1</v>
      </c>
      <c r="T76" s="213">
        <f t="shared" si="1"/>
        <v>1</v>
      </c>
      <c r="U76" s="204">
        <f>COUNTIFS(Tablo16[SINAV TARİHİ],I76,Tablo16[SINAV SAATİ],J76)</f>
        <v>12</v>
      </c>
      <c r="V76" s="190"/>
    </row>
    <row r="77" spans="1:22" x14ac:dyDescent="0.25">
      <c r="A77" s="205">
        <v>75</v>
      </c>
      <c r="B77" s="206" t="s">
        <v>38</v>
      </c>
      <c r="C77" s="206">
        <v>3</v>
      </c>
      <c r="D77" s="207" t="s">
        <v>588</v>
      </c>
      <c r="E77" s="208" t="s">
        <v>589</v>
      </c>
      <c r="F77" s="209" t="s">
        <v>417</v>
      </c>
      <c r="G77" s="210" t="s">
        <v>51</v>
      </c>
      <c r="H77" s="206">
        <v>8</v>
      </c>
      <c r="I77" s="216">
        <v>45667</v>
      </c>
      <c r="J77" s="198">
        <v>0.625</v>
      </c>
      <c r="K77" s="212" t="s">
        <v>25</v>
      </c>
      <c r="L77" s="212"/>
      <c r="M77" s="200"/>
      <c r="N77" s="200"/>
      <c r="O77" s="201">
        <f>IF(ISERROR(VLOOKUP(Tablo16[[#This Row],[G1]],Tablo11[[#All],[No]:[GÖZETMEN TABLOSU]],3,0)=TRUE),0,VLOOKUP(Tablo16[[#This Row],[G1]],Tablo11[[#All],[No]:[GÖZETMEN TABLOSU]],3,0))</f>
        <v>0</v>
      </c>
      <c r="P77" s="201">
        <f>IF(ISERROR(VLOOKUP(Tablo16[[#This Row],[G2]],Tablo11[[#All],[No]:[GÖZETMEN TABLOSU]],3,0)=TRUE),0,VLOOKUP(Tablo16[[#This Row],[G2]],Tablo11[[#All],[No]:[GÖZETMEN TABLOSU]],3,0))</f>
        <v>0</v>
      </c>
      <c r="Q77" s="201" cm="1">
        <f t="array" ref="Q77">_xlfn.IFS(Tablo16[[#This Row],[G1]]=$V$2,Tablo16[[#This Row],[Gözetmen 1]],Tablo16[[#This Row],[G2]]=$V$2,Tablo16[[#This Row],[Gözetmen 2]])</f>
        <v>0</v>
      </c>
      <c r="R77" s="201"/>
      <c r="S77" s="202">
        <f>COUNTIF($E$4:$E$312,Tablo16[[#This Row],[Dersin Adı]])</f>
        <v>1</v>
      </c>
      <c r="T77" s="213">
        <f t="shared" si="1"/>
        <v>1</v>
      </c>
      <c r="U77" s="204">
        <f>COUNTIFS(Tablo16[SINAV TARİHİ],I77,Tablo16[SINAV SAATİ],J77)</f>
        <v>12</v>
      </c>
      <c r="V77" s="190"/>
    </row>
    <row r="78" spans="1:22" x14ac:dyDescent="0.25">
      <c r="A78" s="205">
        <v>124</v>
      </c>
      <c r="B78" s="206" t="s">
        <v>38</v>
      </c>
      <c r="C78" s="206">
        <v>3</v>
      </c>
      <c r="D78" s="207" t="s">
        <v>590</v>
      </c>
      <c r="E78" s="208" t="s">
        <v>591</v>
      </c>
      <c r="F78" s="209" t="s">
        <v>289</v>
      </c>
      <c r="G78" s="210" t="s">
        <v>51</v>
      </c>
      <c r="H78" s="206">
        <v>6</v>
      </c>
      <c r="I78" s="216">
        <v>45667</v>
      </c>
      <c r="J78" s="198">
        <v>0.625</v>
      </c>
      <c r="K78" s="212" t="s">
        <v>37</v>
      </c>
      <c r="L78" s="212"/>
      <c r="M78" s="200"/>
      <c r="N78" s="200"/>
      <c r="O78" s="201">
        <f>IF(ISERROR(VLOOKUP(Tablo16[[#This Row],[G1]],Tablo11[[#All],[No]:[GÖZETMEN TABLOSU]],3,0)=TRUE),0,VLOOKUP(Tablo16[[#This Row],[G1]],Tablo11[[#All],[No]:[GÖZETMEN TABLOSU]],3,0))</f>
        <v>0</v>
      </c>
      <c r="P78" s="201">
        <f>IF(ISERROR(VLOOKUP(Tablo16[[#This Row],[G2]],Tablo11[[#All],[No]:[GÖZETMEN TABLOSU]],3,0)=TRUE),0,VLOOKUP(Tablo16[[#This Row],[G2]],Tablo11[[#All],[No]:[GÖZETMEN TABLOSU]],3,0))</f>
        <v>0</v>
      </c>
      <c r="Q78" s="201" cm="1">
        <f t="array" ref="Q78">_xlfn.IFS(Tablo16[[#This Row],[G1]]=$V$2,Tablo16[[#This Row],[Gözetmen 1]],Tablo16[[#This Row],[G2]]=$V$2,Tablo16[[#This Row],[Gözetmen 2]])</f>
        <v>0</v>
      </c>
      <c r="R78" s="201"/>
      <c r="S78" s="202">
        <f>COUNTIF($E$4:$E$312,Tablo16[[#This Row],[Dersin Adı]])</f>
        <v>1</v>
      </c>
      <c r="T78" s="213">
        <f t="shared" si="1"/>
        <v>1</v>
      </c>
      <c r="U78" s="204">
        <f>COUNTIFS(Tablo16[SINAV TARİHİ],I78,Tablo16[SINAV SAATİ],J78)</f>
        <v>12</v>
      </c>
      <c r="V78" s="190"/>
    </row>
    <row r="79" spans="1:22" x14ac:dyDescent="0.25">
      <c r="A79" s="205">
        <v>168</v>
      </c>
      <c r="B79" s="206" t="s">
        <v>38</v>
      </c>
      <c r="C79" s="206">
        <v>3</v>
      </c>
      <c r="D79" s="207" t="s">
        <v>592</v>
      </c>
      <c r="E79" s="208" t="s">
        <v>593</v>
      </c>
      <c r="F79" s="209" t="s">
        <v>356</v>
      </c>
      <c r="G79" s="210" t="s">
        <v>7</v>
      </c>
      <c r="H79" s="206">
        <v>21</v>
      </c>
      <c r="I79" s="216">
        <v>45667</v>
      </c>
      <c r="J79" s="198">
        <v>0.625</v>
      </c>
      <c r="K79" s="212" t="s">
        <v>23</v>
      </c>
      <c r="L79" s="212"/>
      <c r="M79" s="200"/>
      <c r="N79" s="200"/>
      <c r="O79" s="201">
        <f>IF(ISERROR(VLOOKUP(Tablo16[[#This Row],[G1]],Tablo11[[#All],[No]:[GÖZETMEN TABLOSU]],3,0)=TRUE),0,VLOOKUP(Tablo16[[#This Row],[G1]],Tablo11[[#All],[No]:[GÖZETMEN TABLOSU]],3,0))</f>
        <v>0</v>
      </c>
      <c r="P79" s="201">
        <f>IF(ISERROR(VLOOKUP(Tablo16[[#This Row],[G2]],Tablo11[[#All],[No]:[GÖZETMEN TABLOSU]],3,0)=TRUE),0,VLOOKUP(Tablo16[[#This Row],[G2]],Tablo11[[#All],[No]:[GÖZETMEN TABLOSU]],3,0))</f>
        <v>0</v>
      </c>
      <c r="Q79" s="201" cm="1">
        <f t="array" ref="Q79">_xlfn.IFS(Tablo16[[#This Row],[G1]]=$V$2,Tablo16[[#This Row],[Gözetmen 1]],Tablo16[[#This Row],[G2]]=$V$2,Tablo16[[#This Row],[Gözetmen 2]])</f>
        <v>0</v>
      </c>
      <c r="R79" s="201"/>
      <c r="S79" s="202">
        <f>COUNTIF($E$4:$E$312,Tablo16[[#This Row],[Dersin Adı]])</f>
        <v>1</v>
      </c>
      <c r="T79" s="213">
        <f t="shared" si="1"/>
        <v>1</v>
      </c>
      <c r="U79" s="204">
        <f>COUNTIFS(Tablo16[SINAV TARİHİ],I79,Tablo16[SINAV SAATİ],J79)</f>
        <v>12</v>
      </c>
      <c r="V79" s="190"/>
    </row>
    <row r="80" spans="1:22" x14ac:dyDescent="0.25">
      <c r="A80" s="205">
        <v>198</v>
      </c>
      <c r="B80" s="206" t="s">
        <v>38</v>
      </c>
      <c r="C80" s="206">
        <v>3</v>
      </c>
      <c r="D80" s="207" t="s">
        <v>594</v>
      </c>
      <c r="E80" s="208" t="s">
        <v>595</v>
      </c>
      <c r="F80" s="209" t="s">
        <v>188</v>
      </c>
      <c r="G80" s="210" t="s">
        <v>51</v>
      </c>
      <c r="H80" s="206">
        <v>20</v>
      </c>
      <c r="I80" s="216">
        <v>45667</v>
      </c>
      <c r="J80" s="198">
        <v>0.625</v>
      </c>
      <c r="K80" s="212" t="s">
        <v>29</v>
      </c>
      <c r="L80" s="212"/>
      <c r="M80" s="200"/>
      <c r="N80" s="200"/>
      <c r="O80" s="201">
        <f>IF(ISERROR(VLOOKUP(Tablo16[[#This Row],[G1]],Tablo11[[#All],[No]:[GÖZETMEN TABLOSU]],3,0)=TRUE),0,VLOOKUP(Tablo16[[#This Row],[G1]],Tablo11[[#All],[No]:[GÖZETMEN TABLOSU]],3,0))</f>
        <v>0</v>
      </c>
      <c r="P80" s="201">
        <f>IF(ISERROR(VLOOKUP(Tablo16[[#This Row],[G2]],Tablo11[[#All],[No]:[GÖZETMEN TABLOSU]],3,0)=TRUE),0,VLOOKUP(Tablo16[[#This Row],[G2]],Tablo11[[#All],[No]:[GÖZETMEN TABLOSU]],3,0))</f>
        <v>0</v>
      </c>
      <c r="Q80" s="201" cm="1">
        <f t="array" ref="Q80">_xlfn.IFS(Tablo16[[#This Row],[G1]]=$V$2,Tablo16[[#This Row],[Gözetmen 1]],Tablo16[[#This Row],[G2]]=$V$2,Tablo16[[#This Row],[Gözetmen 2]])</f>
        <v>0</v>
      </c>
      <c r="R80" s="201"/>
      <c r="S80" s="202">
        <f>COUNTIF($E$4:$E$312,Tablo16[[#This Row],[Dersin Adı]])</f>
        <v>1</v>
      </c>
      <c r="T80" s="213">
        <f t="shared" si="1"/>
        <v>1</v>
      </c>
      <c r="U80" s="204">
        <f>COUNTIFS(Tablo16[SINAV TARİHİ],I80,Tablo16[SINAV SAATİ],J80)</f>
        <v>12</v>
      </c>
      <c r="V80" s="190"/>
    </row>
    <row r="81" spans="1:22" x14ac:dyDescent="0.25">
      <c r="A81" s="205">
        <v>241</v>
      </c>
      <c r="B81" s="206" t="s">
        <v>38</v>
      </c>
      <c r="C81" s="206">
        <v>3</v>
      </c>
      <c r="D81" s="207" t="s">
        <v>596</v>
      </c>
      <c r="E81" s="208" t="s">
        <v>597</v>
      </c>
      <c r="F81" s="209" t="s">
        <v>287</v>
      </c>
      <c r="G81" s="210" t="s">
        <v>7</v>
      </c>
      <c r="H81" s="206">
        <v>42</v>
      </c>
      <c r="I81" s="216">
        <v>45667</v>
      </c>
      <c r="J81" s="198">
        <v>0.625</v>
      </c>
      <c r="K81" s="212" t="s">
        <v>77</v>
      </c>
      <c r="L81" s="212"/>
      <c r="M81" s="200"/>
      <c r="N81" s="200"/>
      <c r="O81" s="201">
        <f>IF(ISERROR(VLOOKUP(Tablo16[[#This Row],[G1]],Tablo11[[#All],[No]:[GÖZETMEN TABLOSU]],3,0)=TRUE),0,VLOOKUP(Tablo16[[#This Row],[G1]],Tablo11[[#All],[No]:[GÖZETMEN TABLOSU]],3,0))</f>
        <v>0</v>
      </c>
      <c r="P81" s="201">
        <f>IF(ISERROR(VLOOKUP(Tablo16[[#This Row],[G2]],Tablo11[[#All],[No]:[GÖZETMEN TABLOSU]],3,0)=TRUE),0,VLOOKUP(Tablo16[[#This Row],[G2]],Tablo11[[#All],[No]:[GÖZETMEN TABLOSU]],3,0))</f>
        <v>0</v>
      </c>
      <c r="Q81" s="201" cm="1">
        <f t="array" ref="Q81">_xlfn.IFS(Tablo16[[#This Row],[G1]]=$V$2,Tablo16[[#This Row],[Gözetmen 1]],Tablo16[[#This Row],[G2]]=$V$2,Tablo16[[#This Row],[Gözetmen 2]])</f>
        <v>0</v>
      </c>
      <c r="R81" s="201"/>
      <c r="S81" s="202">
        <f>COUNTIF($E$4:$E$312,Tablo16[[#This Row],[Dersin Adı]])</f>
        <v>1</v>
      </c>
      <c r="T81" s="213">
        <f t="shared" si="1"/>
        <v>1</v>
      </c>
      <c r="U81" s="204">
        <f>COUNTIFS(Tablo16[SINAV TARİHİ],I81,Tablo16[SINAV SAATİ],J81)</f>
        <v>12</v>
      </c>
      <c r="V81" s="190"/>
    </row>
    <row r="82" spans="1:22" x14ac:dyDescent="0.25">
      <c r="A82" s="205">
        <v>296</v>
      </c>
      <c r="B82" s="206" t="s">
        <v>38</v>
      </c>
      <c r="C82" s="206">
        <v>3</v>
      </c>
      <c r="D82" s="207" t="s">
        <v>594</v>
      </c>
      <c r="E82" s="208" t="s">
        <v>598</v>
      </c>
      <c r="F82" s="209" t="s">
        <v>152</v>
      </c>
      <c r="G82" s="210" t="s">
        <v>43</v>
      </c>
      <c r="H82" s="206">
        <v>9</v>
      </c>
      <c r="I82" s="216">
        <v>45667</v>
      </c>
      <c r="J82" s="198">
        <v>0.625</v>
      </c>
      <c r="K82" s="212" t="s">
        <v>19</v>
      </c>
      <c r="L82" s="212"/>
      <c r="M82" s="200"/>
      <c r="N82" s="200"/>
      <c r="O82" s="201">
        <f>IF(ISERROR(VLOOKUP(Tablo16[[#This Row],[G1]],Tablo11[[#All],[No]:[GÖZETMEN TABLOSU]],3,0)=TRUE),0,VLOOKUP(Tablo16[[#This Row],[G1]],Tablo11[[#All],[No]:[GÖZETMEN TABLOSU]],3,0))</f>
        <v>0</v>
      </c>
      <c r="P82" s="201">
        <f>IF(ISERROR(VLOOKUP(Tablo16[[#This Row],[G2]],Tablo11[[#All],[No]:[GÖZETMEN TABLOSU]],3,0)=TRUE),0,VLOOKUP(Tablo16[[#This Row],[G2]],Tablo11[[#All],[No]:[GÖZETMEN TABLOSU]],3,0))</f>
        <v>0</v>
      </c>
      <c r="Q82" s="201" cm="1">
        <f t="array" ref="Q82">_xlfn.IFS(Tablo16[[#This Row],[G1]]=$V$2,Tablo16[[#This Row],[Gözetmen 1]],Tablo16[[#This Row],[G2]]=$V$2,Tablo16[[#This Row],[Gözetmen 2]])</f>
        <v>0</v>
      </c>
      <c r="R82" s="201"/>
      <c r="S82" s="202">
        <f>COUNTIF($E$4:$E$312,Tablo16[[#This Row],[Dersin Adı]])</f>
        <v>1</v>
      </c>
      <c r="T82" s="213">
        <f t="shared" si="1"/>
        <v>1</v>
      </c>
      <c r="U82" s="204">
        <f>COUNTIFS(Tablo16[SINAV TARİHİ],I82,Tablo16[SINAV SAATİ],J82)</f>
        <v>12</v>
      </c>
      <c r="V82" s="190"/>
    </row>
    <row r="83" spans="1:22" x14ac:dyDescent="0.25">
      <c r="A83" s="205">
        <v>308</v>
      </c>
      <c r="B83" s="206" t="s">
        <v>38</v>
      </c>
      <c r="C83" s="206">
        <v>3</v>
      </c>
      <c r="D83" s="207" t="s">
        <v>599</v>
      </c>
      <c r="E83" s="208" t="s">
        <v>600</v>
      </c>
      <c r="F83" s="209" t="s">
        <v>448</v>
      </c>
      <c r="G83" s="210" t="s">
        <v>48</v>
      </c>
      <c r="H83" s="206">
        <v>7</v>
      </c>
      <c r="I83" s="216">
        <v>45667</v>
      </c>
      <c r="J83" s="198">
        <v>0.625</v>
      </c>
      <c r="K83" s="212" t="s">
        <v>36</v>
      </c>
      <c r="L83" s="212"/>
      <c r="M83" s="200"/>
      <c r="N83" s="200"/>
      <c r="O83" s="201">
        <f>IF(ISERROR(VLOOKUP(Tablo16[[#This Row],[G1]],Tablo11[[#All],[No]:[GÖZETMEN TABLOSU]],3,0)=TRUE),0,VLOOKUP(Tablo16[[#This Row],[G1]],Tablo11[[#All],[No]:[GÖZETMEN TABLOSU]],3,0))</f>
        <v>0</v>
      </c>
      <c r="P83" s="201">
        <f>IF(ISERROR(VLOOKUP(Tablo16[[#This Row],[G2]],Tablo11[[#All],[No]:[GÖZETMEN TABLOSU]],3,0)=TRUE),0,VLOOKUP(Tablo16[[#This Row],[G2]],Tablo11[[#All],[No]:[GÖZETMEN TABLOSU]],3,0))</f>
        <v>0</v>
      </c>
      <c r="Q83" s="201" cm="1">
        <f t="array" ref="Q83">_xlfn.IFS(Tablo16[[#This Row],[G1]]=$V$2,Tablo16[[#This Row],[Gözetmen 1]],Tablo16[[#This Row],[G2]]=$V$2,Tablo16[[#This Row],[Gözetmen 2]])</f>
        <v>0</v>
      </c>
      <c r="R83" s="201"/>
      <c r="S83" s="202">
        <f>COUNTIF($E$4:$E$312,Tablo16[[#This Row],[Dersin Adı]])</f>
        <v>1</v>
      </c>
      <c r="T83" s="213">
        <f t="shared" si="1"/>
        <v>1</v>
      </c>
      <c r="U83" s="204">
        <f>COUNTIFS(Tablo16[SINAV TARİHİ],I83,Tablo16[SINAV SAATİ],J83)</f>
        <v>12</v>
      </c>
      <c r="V83" s="190"/>
    </row>
    <row r="84" spans="1:22" x14ac:dyDescent="0.25">
      <c r="A84" s="205">
        <v>342</v>
      </c>
      <c r="B84" s="206" t="s">
        <v>38</v>
      </c>
      <c r="C84" s="206">
        <v>3</v>
      </c>
      <c r="D84" s="207" t="s">
        <v>601</v>
      </c>
      <c r="E84" s="208" t="s">
        <v>602</v>
      </c>
      <c r="F84" s="209" t="s">
        <v>160</v>
      </c>
      <c r="G84" s="210" t="s">
        <v>51</v>
      </c>
      <c r="H84" s="206">
        <v>18</v>
      </c>
      <c r="I84" s="216">
        <v>45667</v>
      </c>
      <c r="J84" s="198">
        <v>0.625</v>
      </c>
      <c r="K84" s="217" t="s">
        <v>35</v>
      </c>
      <c r="L84" s="212"/>
      <c r="M84" s="200"/>
      <c r="N84" s="200"/>
      <c r="O84" s="201">
        <f>IF(ISERROR(VLOOKUP(Tablo16[[#This Row],[G1]],Tablo11[[#All],[No]:[GÖZETMEN TABLOSU]],3,0)=TRUE),0,VLOOKUP(Tablo16[[#This Row],[G1]],Tablo11[[#All],[No]:[GÖZETMEN TABLOSU]],3,0))</f>
        <v>0</v>
      </c>
      <c r="P84" s="201">
        <f>IF(ISERROR(VLOOKUP(Tablo16[[#This Row],[G2]],Tablo11[[#All],[No]:[GÖZETMEN TABLOSU]],3,0)=TRUE),0,VLOOKUP(Tablo16[[#This Row],[G2]],Tablo11[[#All],[No]:[GÖZETMEN TABLOSU]],3,0))</f>
        <v>0</v>
      </c>
      <c r="Q84" s="201" cm="1">
        <f t="array" ref="Q84">_xlfn.IFS(Tablo16[[#This Row],[G1]]=$V$2,Tablo16[[#This Row],[Gözetmen 1]],Tablo16[[#This Row],[G2]]=$V$2,Tablo16[[#This Row],[Gözetmen 2]])</f>
        <v>0</v>
      </c>
      <c r="R84" s="201"/>
      <c r="S84" s="202">
        <f>COUNTIF($E$4:$E$312,Tablo16[[#This Row],[Dersin Adı]])</f>
        <v>1</v>
      </c>
      <c r="T84" s="213">
        <f t="shared" si="1"/>
        <v>1</v>
      </c>
      <c r="U84" s="204">
        <f>COUNTIFS(Tablo16[SINAV TARİHİ],I84,Tablo16[SINAV SAATİ],J84)</f>
        <v>12</v>
      </c>
      <c r="V84" s="190"/>
    </row>
    <row r="85" spans="1:22" ht="30" x14ac:dyDescent="0.25">
      <c r="A85" s="205">
        <v>370</v>
      </c>
      <c r="B85" s="206" t="s">
        <v>38</v>
      </c>
      <c r="C85" s="206">
        <v>3</v>
      </c>
      <c r="D85" s="207" t="s">
        <v>605</v>
      </c>
      <c r="E85" s="194" t="s">
        <v>606</v>
      </c>
      <c r="F85" s="195" t="s">
        <v>571</v>
      </c>
      <c r="G85" s="210" t="s">
        <v>7</v>
      </c>
      <c r="H85" s="206">
        <v>12</v>
      </c>
      <c r="I85" s="216">
        <v>45667</v>
      </c>
      <c r="J85" s="215">
        <v>0.625</v>
      </c>
      <c r="K85" s="212" t="s">
        <v>34</v>
      </c>
      <c r="L85" s="212"/>
      <c r="M85" s="200"/>
      <c r="N85" s="200"/>
      <c r="O85" s="201">
        <f>IF(ISERROR(VLOOKUP(Tablo16[[#This Row],[G1]],Tablo11[[#All],[No]:[GÖZETMEN TABLOSU]],3,0)=TRUE),0,VLOOKUP(Tablo16[[#This Row],[G1]],Tablo11[[#All],[No]:[GÖZETMEN TABLOSU]],3,0))</f>
        <v>0</v>
      </c>
      <c r="P85" s="201">
        <f>IF(ISERROR(VLOOKUP(Tablo16[[#This Row],[G2]],Tablo11[[#All],[No]:[GÖZETMEN TABLOSU]],3,0)=TRUE),0,VLOOKUP(Tablo16[[#This Row],[G2]],Tablo11[[#All],[No]:[GÖZETMEN TABLOSU]],3,0))</f>
        <v>0</v>
      </c>
      <c r="Q85" s="201" cm="1">
        <f t="array" ref="Q85">_xlfn.IFS(Tablo16[[#This Row],[G1]]=$V$2,Tablo16[[#This Row],[Gözetmen 1]],Tablo16[[#This Row],[G2]]=$V$2,Tablo16[[#This Row],[Gözetmen 2]])</f>
        <v>0</v>
      </c>
      <c r="R85" s="201"/>
      <c r="S85" s="202">
        <f>COUNTIF($E$4:$E$312,Tablo16[[#This Row],[Dersin Adı]])</f>
        <v>1</v>
      </c>
      <c r="T85" s="213">
        <f t="shared" si="1"/>
        <v>1</v>
      </c>
      <c r="U85" s="204">
        <f>COUNTIFS(Tablo16[SINAV TARİHİ],I85,Tablo16[SINAV SAATİ],J85)</f>
        <v>12</v>
      </c>
      <c r="V85" s="190"/>
    </row>
    <row r="86" spans="1:22" x14ac:dyDescent="0.25">
      <c r="A86" s="205">
        <v>346</v>
      </c>
      <c r="B86" s="206" t="s">
        <v>38</v>
      </c>
      <c r="C86" s="206">
        <v>3</v>
      </c>
      <c r="D86" s="207" t="s">
        <v>603</v>
      </c>
      <c r="E86" s="208" t="s">
        <v>604</v>
      </c>
      <c r="F86" s="209" t="s">
        <v>289</v>
      </c>
      <c r="G86" s="210" t="s">
        <v>51</v>
      </c>
      <c r="H86" s="206">
        <v>17</v>
      </c>
      <c r="I86" s="216">
        <v>45667</v>
      </c>
      <c r="J86" s="215">
        <v>0.67361111111111116</v>
      </c>
      <c r="K86" s="212" t="s">
        <v>14</v>
      </c>
      <c r="L86" s="212"/>
      <c r="M86" s="200"/>
      <c r="N86" s="200"/>
      <c r="O86" s="201">
        <f>IF(ISERROR(VLOOKUP(Tablo16[[#This Row],[G1]],Tablo11[[#All],[No]:[GÖZETMEN TABLOSU]],3,0)=TRUE),0,VLOOKUP(Tablo16[[#This Row],[G1]],Tablo11[[#All],[No]:[GÖZETMEN TABLOSU]],3,0))</f>
        <v>0</v>
      </c>
      <c r="P86" s="201">
        <f>IF(ISERROR(VLOOKUP(Tablo16[[#This Row],[G2]],Tablo11[[#All],[No]:[GÖZETMEN TABLOSU]],3,0)=TRUE),0,VLOOKUP(Tablo16[[#This Row],[G2]],Tablo11[[#All],[No]:[GÖZETMEN TABLOSU]],3,0))</f>
        <v>0</v>
      </c>
      <c r="Q86" s="201" cm="1">
        <f t="array" ref="Q86">_xlfn.IFS(Tablo16[[#This Row],[G1]]=$V$2,Tablo16[[#This Row],[Gözetmen 1]],Tablo16[[#This Row],[G2]]=$V$2,Tablo16[[#This Row],[Gözetmen 2]])</f>
        <v>0</v>
      </c>
      <c r="R86" s="201"/>
      <c r="S86" s="202">
        <f>COUNTIF($E$4:$E$312,Tablo16[[#This Row],[Dersin Adı]])</f>
        <v>1</v>
      </c>
      <c r="T86" s="213">
        <f t="shared" si="1"/>
        <v>1</v>
      </c>
      <c r="U86" s="204">
        <f>COUNTIFS(Tablo16[SINAV TARİHİ],I86,Tablo16[SINAV SAATİ],J86)</f>
        <v>2</v>
      </c>
      <c r="V86" s="190"/>
    </row>
    <row r="87" spans="1:22" x14ac:dyDescent="0.25">
      <c r="A87" s="205">
        <v>4</v>
      </c>
      <c r="B87" s="206" t="s">
        <v>40</v>
      </c>
      <c r="C87" s="206">
        <v>4</v>
      </c>
      <c r="D87" s="207" t="s">
        <v>607</v>
      </c>
      <c r="E87" s="208" t="s">
        <v>608</v>
      </c>
      <c r="F87" s="209" t="s">
        <v>609</v>
      </c>
      <c r="G87" s="210" t="s">
        <v>65</v>
      </c>
      <c r="H87" s="206">
        <v>8</v>
      </c>
      <c r="I87" s="216">
        <v>45674</v>
      </c>
      <c r="J87" s="215">
        <v>0.45833333333333331</v>
      </c>
      <c r="K87" s="212" t="s">
        <v>25</v>
      </c>
      <c r="L87" s="212"/>
      <c r="M87" s="200"/>
      <c r="N87" s="200"/>
      <c r="O87" s="201">
        <f>IF(ISERROR(VLOOKUP(Tablo16[[#This Row],[G1]],Tablo11[[#All],[No]:[GÖZETMEN TABLOSU]],3,0)=TRUE),0,VLOOKUP(Tablo16[[#This Row],[G1]],Tablo11[[#All],[No]:[GÖZETMEN TABLOSU]],3,0))</f>
        <v>0</v>
      </c>
      <c r="P87" s="201">
        <f>IF(ISERROR(VLOOKUP(Tablo16[[#This Row],[G2]],Tablo11[[#All],[No]:[GÖZETMEN TABLOSU]],3,0)=TRUE),0,VLOOKUP(Tablo16[[#This Row],[G2]],Tablo11[[#All],[No]:[GÖZETMEN TABLOSU]],3,0))</f>
        <v>0</v>
      </c>
      <c r="Q87" s="201" cm="1">
        <f t="array" ref="Q87">_xlfn.IFS(Tablo16[[#This Row],[G1]]=$V$2,Tablo16[[#This Row],[Gözetmen 1]],Tablo16[[#This Row],[G2]]=$V$2,Tablo16[[#This Row],[Gözetmen 2]])</f>
        <v>0</v>
      </c>
      <c r="R87" s="201"/>
      <c r="S87" s="202">
        <f>COUNTIF($E$4:$E$312,Tablo16[[#This Row],[Dersin Adı]])</f>
        <v>1</v>
      </c>
      <c r="T87" s="213">
        <f t="shared" si="1"/>
        <v>1</v>
      </c>
      <c r="U87" s="204">
        <f>COUNTIFS(Tablo16[SINAV TARİHİ],I87,Tablo16[SINAV SAATİ],J87)</f>
        <v>8</v>
      </c>
      <c r="V87" s="190"/>
    </row>
    <row r="88" spans="1:22" x14ac:dyDescent="0.25">
      <c r="A88" s="205">
        <v>72</v>
      </c>
      <c r="B88" s="206" t="s">
        <v>40</v>
      </c>
      <c r="C88" s="206">
        <v>4</v>
      </c>
      <c r="D88" s="207" t="s">
        <v>610</v>
      </c>
      <c r="E88" s="208" t="s">
        <v>41</v>
      </c>
      <c r="F88" s="209" t="s">
        <v>663</v>
      </c>
      <c r="G88" s="210" t="s">
        <v>33</v>
      </c>
      <c r="H88" s="206">
        <v>17</v>
      </c>
      <c r="I88" s="216">
        <v>45674</v>
      </c>
      <c r="J88" s="215">
        <v>0.45833333333333331</v>
      </c>
      <c r="K88" s="212" t="s">
        <v>27</v>
      </c>
      <c r="L88" s="212"/>
      <c r="M88" s="200"/>
      <c r="N88" s="200"/>
      <c r="O88" s="201">
        <f>IF(ISERROR(VLOOKUP(Tablo16[[#This Row],[G1]],Tablo11[[#All],[No]:[GÖZETMEN TABLOSU]],3,0)=TRUE),0,VLOOKUP(Tablo16[[#This Row],[G1]],Tablo11[[#All],[No]:[GÖZETMEN TABLOSU]],3,0))</f>
        <v>0</v>
      </c>
      <c r="P88" s="201">
        <f>IF(ISERROR(VLOOKUP(Tablo16[[#This Row],[G2]],Tablo11[[#All],[No]:[GÖZETMEN TABLOSU]],3,0)=TRUE),0,VLOOKUP(Tablo16[[#This Row],[G2]],Tablo11[[#All],[No]:[GÖZETMEN TABLOSU]],3,0))</f>
        <v>0</v>
      </c>
      <c r="Q88" s="201" cm="1">
        <f t="array" ref="Q88">_xlfn.IFS(Tablo16[[#This Row],[G1]]=$V$2,Tablo16[[#This Row],[Gözetmen 1]],Tablo16[[#This Row],[G2]]=$V$2,Tablo16[[#This Row],[Gözetmen 2]])</f>
        <v>0</v>
      </c>
      <c r="R88" s="201"/>
      <c r="S88" s="202">
        <f>COUNTIF($E$4:$E$312,Tablo16[[#This Row],[Dersin Adı]])</f>
        <v>1</v>
      </c>
      <c r="T88" s="213">
        <f t="shared" si="1"/>
        <v>1</v>
      </c>
      <c r="U88" s="204">
        <f>COUNTIFS(Tablo16[SINAV TARİHİ],I88,Tablo16[SINAV SAATİ],J88)</f>
        <v>8</v>
      </c>
      <c r="V88" s="190"/>
    </row>
    <row r="89" spans="1:22" x14ac:dyDescent="0.25">
      <c r="A89" s="205">
        <v>95</v>
      </c>
      <c r="B89" s="206" t="s">
        <v>40</v>
      </c>
      <c r="C89" s="206">
        <v>4</v>
      </c>
      <c r="D89" s="207" t="s">
        <v>611</v>
      </c>
      <c r="E89" s="208" t="s">
        <v>612</v>
      </c>
      <c r="F89" s="209" t="s">
        <v>613</v>
      </c>
      <c r="G89" s="210" t="s">
        <v>65</v>
      </c>
      <c r="H89" s="206">
        <v>8</v>
      </c>
      <c r="I89" s="216">
        <v>45674</v>
      </c>
      <c r="J89" s="215">
        <v>0.45833333333333331</v>
      </c>
      <c r="K89" s="212" t="s">
        <v>36</v>
      </c>
      <c r="L89" s="212"/>
      <c r="M89" s="200"/>
      <c r="N89" s="200"/>
      <c r="O89" s="201">
        <f>IF(ISERROR(VLOOKUP(Tablo16[[#This Row],[G1]],Tablo11[[#All],[No]:[GÖZETMEN TABLOSU]],3,0)=TRUE),0,VLOOKUP(Tablo16[[#This Row],[G1]],Tablo11[[#All],[No]:[GÖZETMEN TABLOSU]],3,0))</f>
        <v>0</v>
      </c>
      <c r="P89" s="201">
        <f>IF(ISERROR(VLOOKUP(Tablo16[[#This Row],[G2]],Tablo11[[#All],[No]:[GÖZETMEN TABLOSU]],3,0)=TRUE),0,VLOOKUP(Tablo16[[#This Row],[G2]],Tablo11[[#All],[No]:[GÖZETMEN TABLOSU]],3,0))</f>
        <v>0</v>
      </c>
      <c r="Q89" s="201" cm="1">
        <f t="array" ref="Q89">_xlfn.IFS(Tablo16[[#This Row],[G1]]=$V$2,Tablo16[[#This Row],[Gözetmen 1]],Tablo16[[#This Row],[G2]]=$V$2,Tablo16[[#This Row],[Gözetmen 2]])</f>
        <v>0</v>
      </c>
      <c r="R89" s="201"/>
      <c r="S89" s="202">
        <f>COUNTIF($E$4:$E$312,Tablo16[[#This Row],[Dersin Adı]])</f>
        <v>1</v>
      </c>
      <c r="T89" s="213">
        <f t="shared" si="1"/>
        <v>1</v>
      </c>
      <c r="U89" s="204">
        <f>COUNTIFS(Tablo16[SINAV TARİHİ],I89,Tablo16[SINAV SAATİ],J89)</f>
        <v>8</v>
      </c>
      <c r="V89" s="190"/>
    </row>
    <row r="90" spans="1:22" ht="30" x14ac:dyDescent="0.25">
      <c r="A90" s="205">
        <v>227</v>
      </c>
      <c r="B90" s="206" t="s">
        <v>40</v>
      </c>
      <c r="C90" s="206">
        <v>4</v>
      </c>
      <c r="D90" s="207" t="s">
        <v>614</v>
      </c>
      <c r="E90" s="208" t="s">
        <v>615</v>
      </c>
      <c r="F90" s="209" t="s">
        <v>356</v>
      </c>
      <c r="G90" s="210" t="s">
        <v>7</v>
      </c>
      <c r="H90" s="206">
        <v>27</v>
      </c>
      <c r="I90" s="216">
        <v>45674</v>
      </c>
      <c r="J90" s="215">
        <v>0.45833333333333331</v>
      </c>
      <c r="K90" s="212" t="s">
        <v>23</v>
      </c>
      <c r="L90" s="212"/>
      <c r="M90" s="200"/>
      <c r="N90" s="200"/>
      <c r="O90" s="201">
        <f>IF(ISERROR(VLOOKUP(Tablo16[[#This Row],[G1]],Tablo11[[#All],[No]:[GÖZETMEN TABLOSU]],3,0)=TRUE),0,VLOOKUP(Tablo16[[#This Row],[G1]],Tablo11[[#All],[No]:[GÖZETMEN TABLOSU]],3,0))</f>
        <v>0</v>
      </c>
      <c r="P90" s="201">
        <f>IF(ISERROR(VLOOKUP(Tablo16[[#This Row],[G2]],Tablo11[[#All],[No]:[GÖZETMEN TABLOSU]],3,0)=TRUE),0,VLOOKUP(Tablo16[[#This Row],[G2]],Tablo11[[#All],[No]:[GÖZETMEN TABLOSU]],3,0))</f>
        <v>0</v>
      </c>
      <c r="Q90" s="201" cm="1">
        <f t="array" ref="Q90">_xlfn.IFS(Tablo16[[#This Row],[G1]]=$V$2,Tablo16[[#This Row],[Gözetmen 1]],Tablo16[[#This Row],[G2]]=$V$2,Tablo16[[#This Row],[Gözetmen 2]])</f>
        <v>0</v>
      </c>
      <c r="R90" s="201"/>
      <c r="S90" s="202">
        <f>COUNTIF($E$4:$E$312,Tablo16[[#This Row],[Dersin Adı]])</f>
        <v>1</v>
      </c>
      <c r="T90" s="213">
        <f t="shared" si="1"/>
        <v>1</v>
      </c>
      <c r="U90" s="204">
        <f>COUNTIFS(Tablo16[SINAV TARİHİ],I90,Tablo16[SINAV SAATİ],J90)</f>
        <v>8</v>
      </c>
      <c r="V90" s="190"/>
    </row>
    <row r="91" spans="1:22" x14ac:dyDescent="0.25">
      <c r="A91" s="205">
        <v>251</v>
      </c>
      <c r="B91" s="206" t="s">
        <v>40</v>
      </c>
      <c r="C91" s="206">
        <v>4</v>
      </c>
      <c r="D91" s="207" t="s">
        <v>64</v>
      </c>
      <c r="E91" s="208" t="s">
        <v>616</v>
      </c>
      <c r="F91" s="209" t="s">
        <v>78</v>
      </c>
      <c r="G91" s="210" t="s">
        <v>65</v>
      </c>
      <c r="H91" s="206">
        <v>48</v>
      </c>
      <c r="I91" s="216">
        <v>45674</v>
      </c>
      <c r="J91" s="215">
        <v>0.45833333333333331</v>
      </c>
      <c r="K91" s="220" t="s">
        <v>617</v>
      </c>
      <c r="L91" s="212"/>
      <c r="M91" s="200"/>
      <c r="N91" s="200"/>
      <c r="O91" s="201">
        <f>IF(ISERROR(VLOOKUP(Tablo16[[#This Row],[G1]],Tablo11[[#All],[No]:[GÖZETMEN TABLOSU]],3,0)=TRUE),0,VLOOKUP(Tablo16[[#This Row],[G1]],Tablo11[[#All],[No]:[GÖZETMEN TABLOSU]],3,0))</f>
        <v>0</v>
      </c>
      <c r="P91" s="201">
        <f>IF(ISERROR(VLOOKUP(Tablo16[[#This Row],[G2]],Tablo11[[#All],[No]:[GÖZETMEN TABLOSU]],3,0)=TRUE),0,VLOOKUP(Tablo16[[#This Row],[G2]],Tablo11[[#All],[No]:[GÖZETMEN TABLOSU]],3,0))</f>
        <v>0</v>
      </c>
      <c r="Q91" s="201" cm="1">
        <f t="array" ref="Q91">_xlfn.IFS(Tablo16[[#This Row],[G1]]=$V$2,Tablo16[[#This Row],[Gözetmen 1]],Tablo16[[#This Row],[G2]]=$V$2,Tablo16[[#This Row],[Gözetmen 2]])</f>
        <v>0</v>
      </c>
      <c r="R91" s="201"/>
      <c r="S91" s="202">
        <f>COUNTIF($E$4:$E$312,Tablo16[[#This Row],[Dersin Adı]])</f>
        <v>1</v>
      </c>
      <c r="T91" s="213">
        <f t="shared" si="1"/>
        <v>1</v>
      </c>
      <c r="U91" s="204">
        <f>COUNTIFS(Tablo16[SINAV TARİHİ],I91,Tablo16[SINAV SAATİ],J91)</f>
        <v>8</v>
      </c>
      <c r="V91" s="190"/>
    </row>
    <row r="92" spans="1:22" x14ac:dyDescent="0.25">
      <c r="A92" s="205">
        <v>252</v>
      </c>
      <c r="B92" s="206" t="s">
        <v>40</v>
      </c>
      <c r="C92" s="206">
        <v>4</v>
      </c>
      <c r="D92" s="207" t="s">
        <v>618</v>
      </c>
      <c r="E92" s="208" t="s">
        <v>619</v>
      </c>
      <c r="F92" s="209" t="s">
        <v>620</v>
      </c>
      <c r="G92" s="210" t="s">
        <v>65</v>
      </c>
      <c r="H92" s="206">
        <v>14</v>
      </c>
      <c r="I92" s="216">
        <v>45674</v>
      </c>
      <c r="J92" s="215">
        <v>0.45833333333333331</v>
      </c>
      <c r="K92" s="212" t="s">
        <v>31</v>
      </c>
      <c r="L92" s="212"/>
      <c r="M92" s="200"/>
      <c r="N92" s="200"/>
      <c r="O92" s="201">
        <f>IF(ISERROR(VLOOKUP(Tablo16[[#This Row],[G1]],Tablo11[[#All],[No]:[GÖZETMEN TABLOSU]],3,0)=TRUE),0,VLOOKUP(Tablo16[[#This Row],[G1]],Tablo11[[#All],[No]:[GÖZETMEN TABLOSU]],3,0))</f>
        <v>0</v>
      </c>
      <c r="P92" s="201">
        <f>IF(ISERROR(VLOOKUP(Tablo16[[#This Row],[G2]],Tablo11[[#All],[No]:[GÖZETMEN TABLOSU]],3,0)=TRUE),0,VLOOKUP(Tablo16[[#This Row],[G2]],Tablo11[[#All],[No]:[GÖZETMEN TABLOSU]],3,0))</f>
        <v>0</v>
      </c>
      <c r="Q92" s="201" cm="1">
        <f t="array" ref="Q92">_xlfn.IFS(Tablo16[[#This Row],[G1]]=$V$2,Tablo16[[#This Row],[Gözetmen 1]],Tablo16[[#This Row],[G2]]=$V$2,Tablo16[[#This Row],[Gözetmen 2]])</f>
        <v>0</v>
      </c>
      <c r="R92" s="201"/>
      <c r="S92" s="202">
        <f>COUNTIF($E$4:$E$312,Tablo16[[#This Row],[Dersin Adı]])</f>
        <v>1</v>
      </c>
      <c r="T92" s="213">
        <f t="shared" si="1"/>
        <v>1</v>
      </c>
      <c r="U92" s="204">
        <f>COUNTIFS(Tablo16[SINAV TARİHİ],I92,Tablo16[SINAV SAATİ],J92)</f>
        <v>8</v>
      </c>
      <c r="V92" s="190"/>
    </row>
    <row r="93" spans="1:22" x14ac:dyDescent="0.25">
      <c r="A93" s="205">
        <v>293</v>
      </c>
      <c r="B93" s="206" t="s">
        <v>40</v>
      </c>
      <c r="C93" s="206">
        <v>4</v>
      </c>
      <c r="D93" s="207" t="s">
        <v>621</v>
      </c>
      <c r="E93" s="208" t="s">
        <v>622</v>
      </c>
      <c r="F93" s="209" t="s">
        <v>623</v>
      </c>
      <c r="G93" s="210" t="s">
        <v>65</v>
      </c>
      <c r="H93" s="206">
        <v>1</v>
      </c>
      <c r="I93" s="216">
        <v>45674</v>
      </c>
      <c r="J93" s="215">
        <v>0.45833333333333331</v>
      </c>
      <c r="K93" s="212" t="s">
        <v>8</v>
      </c>
      <c r="L93" s="212"/>
      <c r="M93" s="200"/>
      <c r="N93" s="200"/>
      <c r="O93" s="201">
        <f>IF(ISERROR(VLOOKUP(Tablo16[[#This Row],[G1]],Tablo11[[#All],[No]:[GÖZETMEN TABLOSU]],3,0)=TRUE),0,VLOOKUP(Tablo16[[#This Row],[G1]],Tablo11[[#All],[No]:[GÖZETMEN TABLOSU]],3,0))</f>
        <v>0</v>
      </c>
      <c r="P93" s="201">
        <f>IF(ISERROR(VLOOKUP(Tablo16[[#This Row],[G2]],Tablo11[[#All],[No]:[GÖZETMEN TABLOSU]],3,0)=TRUE),0,VLOOKUP(Tablo16[[#This Row],[G2]],Tablo11[[#All],[No]:[GÖZETMEN TABLOSU]],3,0))</f>
        <v>0</v>
      </c>
      <c r="Q93" s="201" cm="1">
        <f t="array" ref="Q93">_xlfn.IFS(Tablo16[[#This Row],[G1]]=$V$2,Tablo16[[#This Row],[Gözetmen 1]],Tablo16[[#This Row],[G2]]=$V$2,Tablo16[[#This Row],[Gözetmen 2]])</f>
        <v>0</v>
      </c>
      <c r="R93" s="201"/>
      <c r="S93" s="202">
        <f>COUNTIF($E$4:$E$312,Tablo16[[#This Row],[Dersin Adı]])</f>
        <v>1</v>
      </c>
      <c r="T93" s="213">
        <f t="shared" si="1"/>
        <v>1</v>
      </c>
      <c r="U93" s="204">
        <f>COUNTIFS(Tablo16[SINAV TARİHİ],I93,Tablo16[SINAV SAATİ],J93)</f>
        <v>8</v>
      </c>
      <c r="V93" s="190"/>
    </row>
    <row r="94" spans="1:22" x14ac:dyDescent="0.25">
      <c r="A94" s="205">
        <v>327</v>
      </c>
      <c r="B94" s="206" t="s">
        <v>40</v>
      </c>
      <c r="C94" s="206">
        <v>4</v>
      </c>
      <c r="D94" s="207" t="s">
        <v>624</v>
      </c>
      <c r="E94" s="208" t="s">
        <v>625</v>
      </c>
      <c r="F94" s="209" t="s">
        <v>626</v>
      </c>
      <c r="G94" s="210" t="s">
        <v>65</v>
      </c>
      <c r="H94" s="206">
        <v>11</v>
      </c>
      <c r="I94" s="216">
        <v>45674</v>
      </c>
      <c r="J94" s="215">
        <v>0.45833333333333331</v>
      </c>
      <c r="K94" s="212" t="s">
        <v>37</v>
      </c>
      <c r="L94" s="212"/>
      <c r="M94" s="200"/>
      <c r="N94" s="200"/>
      <c r="O94" s="201">
        <f>IF(ISERROR(VLOOKUP(Tablo16[[#This Row],[G1]],Tablo11[[#All],[No]:[GÖZETMEN TABLOSU]],3,0)=TRUE),0,VLOOKUP(Tablo16[[#This Row],[G1]],Tablo11[[#All],[No]:[GÖZETMEN TABLOSU]],3,0))</f>
        <v>0</v>
      </c>
      <c r="P94" s="201">
        <f>IF(ISERROR(VLOOKUP(Tablo16[[#This Row],[G2]],Tablo11[[#All],[No]:[GÖZETMEN TABLOSU]],3,0)=TRUE),0,VLOOKUP(Tablo16[[#This Row],[G2]],Tablo11[[#All],[No]:[GÖZETMEN TABLOSU]],3,0))</f>
        <v>0</v>
      </c>
      <c r="Q94" s="201" cm="1">
        <f t="array" ref="Q94">_xlfn.IFS(Tablo16[[#This Row],[G1]]=$V$2,Tablo16[[#This Row],[Gözetmen 1]],Tablo16[[#This Row],[G2]]=$V$2,Tablo16[[#This Row],[Gözetmen 2]])</f>
        <v>0</v>
      </c>
      <c r="R94" s="201"/>
      <c r="S94" s="202">
        <f>COUNTIF($E$4:$E$312,Tablo16[[#This Row],[Dersin Adı]])</f>
        <v>1</v>
      </c>
      <c r="T94" s="213">
        <f t="shared" si="1"/>
        <v>1</v>
      </c>
      <c r="U94" s="204">
        <f>COUNTIFS(Tablo16[SINAV TARİHİ],I94,Tablo16[SINAV SAATİ],J94)</f>
        <v>8</v>
      </c>
      <c r="V94" s="190"/>
    </row>
    <row r="95" spans="1:22" x14ac:dyDescent="0.25">
      <c r="A95" s="205">
        <v>176</v>
      </c>
      <c r="B95" s="206" t="s">
        <v>42</v>
      </c>
      <c r="C95" s="206">
        <v>1</v>
      </c>
      <c r="D95" s="207" t="s">
        <v>135</v>
      </c>
      <c r="E95" s="208" t="s">
        <v>15</v>
      </c>
      <c r="F95" s="209" t="s">
        <v>136</v>
      </c>
      <c r="G95" s="210" t="s">
        <v>42</v>
      </c>
      <c r="H95" s="206">
        <v>46</v>
      </c>
      <c r="I95" s="216">
        <v>45663</v>
      </c>
      <c r="J95" s="215">
        <v>0.375</v>
      </c>
      <c r="K95" s="212" t="s">
        <v>16</v>
      </c>
      <c r="L95" s="212"/>
      <c r="M95" s="200"/>
      <c r="N95" s="200"/>
      <c r="O95" s="201">
        <f>IF(ISERROR(VLOOKUP(Tablo16[[#This Row],[G1]],Tablo11[[#All],[No]:[GÖZETMEN TABLOSU]],3,0)=TRUE),0,VLOOKUP(Tablo16[[#This Row],[G1]],Tablo11[[#All],[No]:[GÖZETMEN TABLOSU]],3,0))</f>
        <v>0</v>
      </c>
      <c r="P95" s="201">
        <f>IF(ISERROR(VLOOKUP(Tablo16[[#This Row],[G2]],Tablo11[[#All],[No]:[GÖZETMEN TABLOSU]],3,0)=TRUE),0,VLOOKUP(Tablo16[[#This Row],[G2]],Tablo11[[#All],[No]:[GÖZETMEN TABLOSU]],3,0))</f>
        <v>0</v>
      </c>
      <c r="Q95" s="201" cm="1">
        <f t="array" ref="Q95">_xlfn.IFS(Tablo16[[#This Row],[G1]]=$V$2,Tablo16[[#This Row],[Gözetmen 1]],Tablo16[[#This Row],[G2]]=$V$2,Tablo16[[#This Row],[Gözetmen 2]])</f>
        <v>0</v>
      </c>
      <c r="R95" s="201"/>
      <c r="S95" s="202">
        <f>COUNTIF($E$4:$E$312,Tablo16[[#This Row],[Dersin Adı]])</f>
        <v>7</v>
      </c>
      <c r="T95" s="213">
        <f t="shared" si="1"/>
        <v>1</v>
      </c>
      <c r="U95" s="204">
        <f>COUNTIFS(Tablo16[SINAV TARİHİ],I95,Tablo16[SINAV SAATİ],J95)</f>
        <v>9</v>
      </c>
      <c r="V95" s="190"/>
    </row>
    <row r="96" spans="1:22" x14ac:dyDescent="0.25">
      <c r="A96" s="205">
        <v>350</v>
      </c>
      <c r="B96" s="206" t="s">
        <v>42</v>
      </c>
      <c r="C96" s="206">
        <v>1</v>
      </c>
      <c r="D96" s="207" t="s">
        <v>325</v>
      </c>
      <c r="E96" s="208" t="s">
        <v>326</v>
      </c>
      <c r="F96" s="209" t="s">
        <v>12</v>
      </c>
      <c r="G96" s="210" t="s">
        <v>65</v>
      </c>
      <c r="H96" s="206">
        <v>40</v>
      </c>
      <c r="I96" s="216">
        <v>45664</v>
      </c>
      <c r="J96" s="215">
        <v>0.41666666666666669</v>
      </c>
      <c r="K96" s="212" t="s">
        <v>62</v>
      </c>
      <c r="L96" s="212"/>
      <c r="M96" s="200">
        <v>12</v>
      </c>
      <c r="N96" s="200"/>
      <c r="O96" s="201" t="str">
        <f>IF(ISERROR(VLOOKUP(Tablo16[[#This Row],[G1]],Tablo11[[#All],[No]:[GÖZETMEN TABLOSU]],3,0)=TRUE),0,VLOOKUP(Tablo16[[#This Row],[G1]],Tablo11[[#All],[No]:[GÖZETMEN TABLOSU]],3,0))</f>
        <v>Çağrı KINIK</v>
      </c>
      <c r="P96" s="201">
        <f>IF(ISERROR(VLOOKUP(Tablo16[[#This Row],[G2]],Tablo11[[#All],[No]:[GÖZETMEN TABLOSU]],3,0)=TRUE),0,VLOOKUP(Tablo16[[#This Row],[G2]],Tablo11[[#All],[No]:[GÖZETMEN TABLOSU]],3,0))</f>
        <v>0</v>
      </c>
      <c r="Q96" s="201" cm="1">
        <f t="array" ref="Q96">_xlfn.IFS(Tablo16[[#This Row],[G1]]=$V$2,Tablo16[[#This Row],[Gözetmen 1]],Tablo16[[#This Row],[G2]]=$V$2,Tablo16[[#This Row],[Gözetmen 2]])</f>
        <v>0</v>
      </c>
      <c r="R96" s="201"/>
      <c r="S96" s="202">
        <f>COUNTIF($E$4:$E$312,Tablo16[[#This Row],[Dersin Adı]])</f>
        <v>9</v>
      </c>
      <c r="T96" s="213">
        <f t="shared" si="1"/>
        <v>9</v>
      </c>
      <c r="U96" s="204">
        <f>COUNTIFS(Tablo16[SINAV TARİHİ],I96,Tablo16[SINAV SAATİ],J96)</f>
        <v>9</v>
      </c>
      <c r="V96" s="190"/>
    </row>
    <row r="97" spans="1:22" x14ac:dyDescent="0.25">
      <c r="A97" s="205">
        <v>15</v>
      </c>
      <c r="B97" s="206" t="s">
        <v>42</v>
      </c>
      <c r="C97" s="206">
        <v>1</v>
      </c>
      <c r="D97" s="207" t="s">
        <v>278</v>
      </c>
      <c r="E97" s="208" t="s">
        <v>279</v>
      </c>
      <c r="F97" s="209" t="s">
        <v>10</v>
      </c>
      <c r="G97" s="210" t="s">
        <v>65</v>
      </c>
      <c r="H97" s="206">
        <v>261</v>
      </c>
      <c r="I97" s="216">
        <v>45664</v>
      </c>
      <c r="J97" s="215">
        <v>0.45833333333333331</v>
      </c>
      <c r="K97" s="212" t="s">
        <v>62</v>
      </c>
      <c r="L97" s="212"/>
      <c r="M97" s="200">
        <v>5</v>
      </c>
      <c r="N97" s="200"/>
      <c r="O97" s="201" t="str">
        <f>IF(ISERROR(VLOOKUP(Tablo16[[#This Row],[G1]],Tablo11[[#All],[No]:[GÖZETMEN TABLOSU]],3,0)=TRUE),0,VLOOKUP(Tablo16[[#This Row],[G1]],Tablo11[[#All],[No]:[GÖZETMEN TABLOSU]],3,0))</f>
        <v>İrem POYRAZ</v>
      </c>
      <c r="P97" s="201">
        <f>IF(ISERROR(VLOOKUP(Tablo16[[#This Row],[G2]],Tablo11[[#All],[No]:[GÖZETMEN TABLOSU]],3,0)=TRUE),0,VLOOKUP(Tablo16[[#This Row],[G2]],Tablo11[[#All],[No]:[GÖZETMEN TABLOSU]],3,0))</f>
        <v>0</v>
      </c>
      <c r="Q97" s="201" cm="1">
        <f t="array" ref="Q97">_xlfn.IFS(Tablo16[[#This Row],[G1]]=$V$2,Tablo16[[#This Row],[Gözetmen 1]],Tablo16[[#This Row],[G2]]=$V$2,Tablo16[[#This Row],[Gözetmen 2]])</f>
        <v>0</v>
      </c>
      <c r="R97" s="201"/>
      <c r="S97" s="202">
        <f>COUNTIF($E$4:$E$312,Tablo16[[#This Row],[Dersin Adı]])</f>
        <v>9</v>
      </c>
      <c r="T97" s="213">
        <f t="shared" si="1"/>
        <v>6</v>
      </c>
      <c r="U97" s="204">
        <f>COUNTIFS(Tablo16[SINAV TARİHİ],I97,Tablo16[SINAV SAATİ],J97)</f>
        <v>9</v>
      </c>
      <c r="V97" s="190"/>
    </row>
    <row r="98" spans="1:22" x14ac:dyDescent="0.25">
      <c r="A98" s="205">
        <v>99</v>
      </c>
      <c r="B98" s="206" t="s">
        <v>42</v>
      </c>
      <c r="C98" s="206">
        <v>1</v>
      </c>
      <c r="D98" s="207" t="s">
        <v>213</v>
      </c>
      <c r="E98" s="208" t="s">
        <v>210</v>
      </c>
      <c r="F98" s="209" t="s">
        <v>214</v>
      </c>
      <c r="G98" s="210" t="s">
        <v>65</v>
      </c>
      <c r="H98" s="206">
        <v>49</v>
      </c>
      <c r="I98" s="216">
        <v>45665</v>
      </c>
      <c r="J98" s="215">
        <v>0.375</v>
      </c>
      <c r="K98" s="212" t="s">
        <v>16</v>
      </c>
      <c r="L98" s="212"/>
      <c r="M98" s="200"/>
      <c r="N98" s="200"/>
      <c r="O98" s="201">
        <f>IF(ISERROR(VLOOKUP(Tablo16[[#This Row],[G1]],Tablo11[[#All],[No]:[GÖZETMEN TABLOSU]],3,0)=TRUE),0,VLOOKUP(Tablo16[[#This Row],[G1]],Tablo11[[#All],[No]:[GÖZETMEN TABLOSU]],3,0))</f>
        <v>0</v>
      </c>
      <c r="P98" s="201">
        <f>IF(ISERROR(VLOOKUP(Tablo16[[#This Row],[G2]],Tablo11[[#All],[No]:[GÖZETMEN TABLOSU]],3,0)=TRUE),0,VLOOKUP(Tablo16[[#This Row],[G2]],Tablo11[[#All],[No]:[GÖZETMEN TABLOSU]],3,0))</f>
        <v>0</v>
      </c>
      <c r="Q98" s="201" cm="1">
        <f t="array" ref="Q98">_xlfn.IFS(Tablo16[[#This Row],[G1]]=$V$2,Tablo16[[#This Row],[Gözetmen 1]],Tablo16[[#This Row],[G2]]=$V$2,Tablo16[[#This Row],[Gözetmen 2]])</f>
        <v>0</v>
      </c>
      <c r="R98" s="201"/>
      <c r="S98" s="202">
        <f>COUNTIF($E$4:$E$312,Tablo16[[#This Row],[Dersin Adı]])</f>
        <v>9</v>
      </c>
      <c r="T98" s="213">
        <f t="shared" si="1"/>
        <v>1</v>
      </c>
      <c r="U98" s="204">
        <f>COUNTIFS(Tablo16[SINAV TARİHİ],I98,Tablo16[SINAV SAATİ],J98)</f>
        <v>9</v>
      </c>
      <c r="V98" s="190"/>
    </row>
    <row r="99" spans="1:22" x14ac:dyDescent="0.25">
      <c r="A99" s="205">
        <v>210</v>
      </c>
      <c r="B99" s="206" t="s">
        <v>42</v>
      </c>
      <c r="C99" s="206">
        <v>1</v>
      </c>
      <c r="D99" s="207" t="s">
        <v>260</v>
      </c>
      <c r="E99" s="208" t="s">
        <v>138</v>
      </c>
      <c r="F99" s="209" t="s">
        <v>261</v>
      </c>
      <c r="G99" s="210" t="s">
        <v>65</v>
      </c>
      <c r="H99" s="206">
        <v>61</v>
      </c>
      <c r="I99" s="216">
        <v>45666</v>
      </c>
      <c r="J99" s="215">
        <v>0.67708333333333337</v>
      </c>
      <c r="K99" s="212" t="s">
        <v>27</v>
      </c>
      <c r="L99" s="212" t="s">
        <v>37</v>
      </c>
      <c r="M99" s="200">
        <v>8</v>
      </c>
      <c r="N99" s="200">
        <v>11</v>
      </c>
      <c r="O99" s="201" t="str">
        <f>IF(ISERROR(VLOOKUP(Tablo16[[#This Row],[G1]],Tablo11[[#All],[No]:[GÖZETMEN TABLOSU]],3,0)=TRUE),0,VLOOKUP(Tablo16[[#This Row],[G1]],Tablo11[[#All],[No]:[GÖZETMEN TABLOSU]],3,0))</f>
        <v>Sema Ezgi YÜCEER</v>
      </c>
      <c r="P99" s="201" t="str">
        <f>IF(ISERROR(VLOOKUP(Tablo16[[#This Row],[G2]],Tablo11[[#All],[No]:[GÖZETMEN TABLOSU]],3,0)=TRUE),0,VLOOKUP(Tablo16[[#This Row],[G2]],Tablo11[[#All],[No]:[GÖZETMEN TABLOSU]],3,0))</f>
        <v>Serkan ÖZDEMİR</v>
      </c>
      <c r="Q99" s="201" t="e" cm="1">
        <f t="array" ref="Q99">_xlfn.IFS(Tablo16[[#This Row],[G1]]=$V$2,Tablo16[[#This Row],[Gözetmen 1]],Tablo16[[#This Row],[G2]]=$V$2,Tablo16[[#This Row],[Gözetmen 2]])</f>
        <v>#N/A</v>
      </c>
      <c r="R99" s="201" t="s">
        <v>662</v>
      </c>
      <c r="S99" s="202">
        <f>COUNTIF($E$4:$E$312,Tablo16[[#This Row],[Dersin Adı]])</f>
        <v>9</v>
      </c>
      <c r="T99" s="213">
        <f t="shared" si="1"/>
        <v>1</v>
      </c>
      <c r="U99" s="204">
        <f>COUNTIFS(Tablo16[SINAV TARİHİ],I99,Tablo16[SINAV SAATİ],J99)</f>
        <v>7</v>
      </c>
      <c r="V99" s="190"/>
    </row>
    <row r="100" spans="1:22" x14ac:dyDescent="0.25">
      <c r="A100" s="205">
        <v>192</v>
      </c>
      <c r="B100" s="206" t="s">
        <v>42</v>
      </c>
      <c r="C100" s="206">
        <v>1</v>
      </c>
      <c r="D100" s="207" t="s">
        <v>574</v>
      </c>
      <c r="E100" s="208" t="s">
        <v>257</v>
      </c>
      <c r="F100" s="209" t="s">
        <v>575</v>
      </c>
      <c r="G100" s="210" t="s">
        <v>65</v>
      </c>
      <c r="H100" s="206">
        <v>62</v>
      </c>
      <c r="I100" s="216">
        <v>45667</v>
      </c>
      <c r="J100" s="215">
        <v>0.375</v>
      </c>
      <c r="K100" s="212" t="s">
        <v>23</v>
      </c>
      <c r="L100" s="212" t="s">
        <v>29</v>
      </c>
      <c r="M100" s="200">
        <v>9</v>
      </c>
      <c r="N100" s="200">
        <v>2</v>
      </c>
      <c r="O100" s="201" t="str">
        <f>IF(ISERROR(VLOOKUP(Tablo16[[#This Row],[G1]],Tablo11[[#All],[No]:[GÖZETMEN TABLOSU]],3,0)=TRUE),0,VLOOKUP(Tablo16[[#This Row],[G1]],Tablo11[[#All],[No]:[GÖZETMEN TABLOSU]],3,0))</f>
        <v>Eylem DURMUŞ</v>
      </c>
      <c r="P100" s="201" t="str">
        <f>IF(ISERROR(VLOOKUP(Tablo16[[#This Row],[G2]],Tablo11[[#All],[No]:[GÖZETMEN TABLOSU]],3,0)=TRUE),0,VLOOKUP(Tablo16[[#This Row],[G2]],Tablo11[[#All],[No]:[GÖZETMEN TABLOSU]],3,0))</f>
        <v>Esra ŞAHİN</v>
      </c>
      <c r="Q100" s="201" t="e" cm="1">
        <f t="array" ref="Q100">_xlfn.IFS(Tablo16[[#This Row],[G1]]=$V$2,Tablo16[[#This Row],[Gözetmen 1]],Tablo16[[#This Row],[G2]]=$V$2,Tablo16[[#This Row],[Gözetmen 2]])</f>
        <v>#N/A</v>
      </c>
      <c r="R100" s="201"/>
      <c r="S100" s="202">
        <f>COUNTIF($E$4:$E$312,Tablo16[[#This Row],[Dersin Adı]])</f>
        <v>8</v>
      </c>
      <c r="T100" s="213">
        <f t="shared" si="1"/>
        <v>1</v>
      </c>
      <c r="U100" s="204">
        <f>COUNTIFS(Tablo16[SINAV TARİHİ],I100,Tablo16[SINAV SAATİ],J100)</f>
        <v>2</v>
      </c>
      <c r="V100" s="190"/>
    </row>
    <row r="101" spans="1:22" x14ac:dyDescent="0.25">
      <c r="A101" s="205">
        <v>65</v>
      </c>
      <c r="B101" s="206" t="s">
        <v>42</v>
      </c>
      <c r="C101" s="206">
        <v>1</v>
      </c>
      <c r="D101" s="207" t="s">
        <v>429</v>
      </c>
      <c r="E101" s="208" t="s">
        <v>132</v>
      </c>
      <c r="F101" s="209" t="s">
        <v>430</v>
      </c>
      <c r="G101" s="210" t="s">
        <v>65</v>
      </c>
      <c r="H101" s="206">
        <v>42</v>
      </c>
      <c r="I101" s="216">
        <v>45670</v>
      </c>
      <c r="J101" s="215">
        <v>0.375</v>
      </c>
      <c r="K101" s="212" t="s">
        <v>62</v>
      </c>
      <c r="L101" s="212"/>
      <c r="M101" s="200">
        <v>4</v>
      </c>
      <c r="N101" s="200"/>
      <c r="O101" s="201" t="str">
        <f>IF(ISERROR(VLOOKUP(Tablo16[[#This Row],[G1]],Tablo11[[#All],[No]:[GÖZETMEN TABLOSU]],3,0)=TRUE),0,VLOOKUP(Tablo16[[#This Row],[G1]],Tablo11[[#All],[No]:[GÖZETMEN TABLOSU]],3,0))</f>
        <v>İpek YAŞAR</v>
      </c>
      <c r="P101" s="201">
        <f>IF(ISERROR(VLOOKUP(Tablo16[[#This Row],[G2]],Tablo11[[#All],[No]:[GÖZETMEN TABLOSU]],3,0)=TRUE),0,VLOOKUP(Tablo16[[#This Row],[G2]],Tablo11[[#All],[No]:[GÖZETMEN TABLOSU]],3,0))</f>
        <v>0</v>
      </c>
      <c r="Q101" s="201" cm="1">
        <f t="array" ref="Q101">_xlfn.IFS(Tablo16[[#This Row],[G1]]=$V$2,Tablo16[[#This Row],[Gözetmen 1]],Tablo16[[#This Row],[G2]]=$V$2,Tablo16[[#This Row],[Gözetmen 2]])</f>
        <v>0</v>
      </c>
      <c r="R101" s="201"/>
      <c r="S101" s="202">
        <f>COUNTIF($E$4:$E$312,Tablo16[[#This Row],[Dersin Adı]])</f>
        <v>8</v>
      </c>
      <c r="T101" s="213">
        <f t="shared" si="1"/>
        <v>3</v>
      </c>
      <c r="U101" s="204">
        <f>COUNTIFS(Tablo16[SINAV TARİHİ],I101,Tablo16[SINAV SAATİ],J101)</f>
        <v>9</v>
      </c>
      <c r="V101" s="190"/>
    </row>
    <row r="102" spans="1:22" x14ac:dyDescent="0.25">
      <c r="A102" s="205">
        <v>285</v>
      </c>
      <c r="B102" s="206" t="s">
        <v>42</v>
      </c>
      <c r="C102" s="206">
        <v>1</v>
      </c>
      <c r="D102" s="207" t="s">
        <v>521</v>
      </c>
      <c r="E102" s="208" t="s">
        <v>74</v>
      </c>
      <c r="F102" s="209" t="s">
        <v>522</v>
      </c>
      <c r="G102" s="210" t="s">
        <v>65</v>
      </c>
      <c r="H102" s="206">
        <v>32</v>
      </c>
      <c r="I102" s="216">
        <v>45672</v>
      </c>
      <c r="J102" s="215">
        <v>0.375</v>
      </c>
      <c r="K102" s="212" t="s">
        <v>23</v>
      </c>
      <c r="L102" s="212"/>
      <c r="M102" s="200"/>
      <c r="N102" s="200"/>
      <c r="O102" s="201">
        <f>IF(ISERROR(VLOOKUP(Tablo16[[#This Row],[G1]],Tablo11[[#All],[No]:[GÖZETMEN TABLOSU]],3,0)=TRUE),0,VLOOKUP(Tablo16[[#This Row],[G1]],Tablo11[[#All],[No]:[GÖZETMEN TABLOSU]],3,0))</f>
        <v>0</v>
      </c>
      <c r="P102" s="201">
        <f>IF(ISERROR(VLOOKUP(Tablo16[[#This Row],[G2]],Tablo11[[#All],[No]:[GÖZETMEN TABLOSU]],3,0)=TRUE),0,VLOOKUP(Tablo16[[#This Row],[G2]],Tablo11[[#All],[No]:[GÖZETMEN TABLOSU]],3,0))</f>
        <v>0</v>
      </c>
      <c r="Q102" s="201" cm="1">
        <f t="array" ref="Q102">_xlfn.IFS(Tablo16[[#This Row],[G1]]=$V$2,Tablo16[[#This Row],[Gözetmen 1]],Tablo16[[#This Row],[G2]]=$V$2,Tablo16[[#This Row],[Gözetmen 2]])</f>
        <v>0</v>
      </c>
      <c r="R102" s="201"/>
      <c r="S102" s="202">
        <f>COUNTIF($E$4:$E$312,Tablo16[[#This Row],[Dersin Adı]])</f>
        <v>1</v>
      </c>
      <c r="T102" s="213">
        <f t="shared" si="1"/>
        <v>1</v>
      </c>
      <c r="U102" s="204">
        <f>COUNTIFS(Tablo16[SINAV TARİHİ],I102,Tablo16[SINAV SAATİ],J102)</f>
        <v>9</v>
      </c>
      <c r="V102" s="190"/>
    </row>
    <row r="103" spans="1:22" x14ac:dyDescent="0.25">
      <c r="A103" s="205">
        <v>162</v>
      </c>
      <c r="B103" s="206" t="s">
        <v>42</v>
      </c>
      <c r="C103" s="206">
        <v>1</v>
      </c>
      <c r="D103" s="207" t="s">
        <v>563</v>
      </c>
      <c r="E103" s="208" t="s">
        <v>564</v>
      </c>
      <c r="F103" s="209" t="s">
        <v>565</v>
      </c>
      <c r="G103" s="210" t="s">
        <v>65</v>
      </c>
      <c r="H103" s="206">
        <v>41</v>
      </c>
      <c r="I103" s="216">
        <v>45673</v>
      </c>
      <c r="J103" s="215">
        <v>0.375</v>
      </c>
      <c r="K103" s="212" t="s">
        <v>62</v>
      </c>
      <c r="L103" s="212"/>
      <c r="M103" s="200">
        <v>12</v>
      </c>
      <c r="N103" s="200"/>
      <c r="O103" s="201" t="str">
        <f>IF(ISERROR(VLOOKUP(Tablo16[[#This Row],[G1]],Tablo11[[#All],[No]:[GÖZETMEN TABLOSU]],3,0)=TRUE),0,VLOOKUP(Tablo16[[#This Row],[G1]],Tablo11[[#All],[No]:[GÖZETMEN TABLOSU]],3,0))</f>
        <v>Çağrı KINIK</v>
      </c>
      <c r="P103" s="201">
        <f>IF(ISERROR(VLOOKUP(Tablo16[[#This Row],[G2]],Tablo11[[#All],[No]:[GÖZETMEN TABLOSU]],3,0)=TRUE),0,VLOOKUP(Tablo16[[#This Row],[G2]],Tablo11[[#All],[No]:[GÖZETMEN TABLOSU]],3,0))</f>
        <v>0</v>
      </c>
      <c r="Q103" s="201" cm="1">
        <f t="array" ref="Q103">_xlfn.IFS(Tablo16[[#This Row],[G1]]=$V$2,Tablo16[[#This Row],[Gözetmen 1]],Tablo16[[#This Row],[G2]]=$V$2,Tablo16[[#This Row],[Gözetmen 2]])</f>
        <v>0</v>
      </c>
      <c r="R103" s="201"/>
      <c r="S103" s="202">
        <f>COUNTIF($E$4:$E$312,Tablo16[[#This Row],[Dersin Adı]])</f>
        <v>9</v>
      </c>
      <c r="T103" s="213">
        <f t="shared" si="1"/>
        <v>8</v>
      </c>
      <c r="U103" s="204">
        <f>COUNTIFS(Tablo16[SINAV TARİHİ],I103,Tablo16[SINAV SAATİ],J103)</f>
        <v>9</v>
      </c>
      <c r="V103" s="190"/>
    </row>
    <row r="104" spans="1:22" x14ac:dyDescent="0.25">
      <c r="A104" s="205">
        <v>406</v>
      </c>
      <c r="B104" s="206" t="s">
        <v>42</v>
      </c>
      <c r="C104" s="206">
        <v>1</v>
      </c>
      <c r="D104" s="207" t="s">
        <v>325</v>
      </c>
      <c r="E104" s="208" t="s">
        <v>653</v>
      </c>
      <c r="F104" s="209" t="s">
        <v>654</v>
      </c>
      <c r="G104" s="210" t="s">
        <v>65</v>
      </c>
      <c r="H104" s="206">
        <v>19</v>
      </c>
      <c r="I104" s="216">
        <v>45674</v>
      </c>
      <c r="J104" s="215">
        <v>0.625</v>
      </c>
      <c r="K104" s="212" t="s">
        <v>62</v>
      </c>
      <c r="L104" s="212"/>
      <c r="M104" s="200">
        <v>5</v>
      </c>
      <c r="N104" s="200"/>
      <c r="O104" s="201" t="str">
        <f>IF(ISERROR(VLOOKUP(Tablo16[[#This Row],[G1]],Tablo11[[#All],[No]:[GÖZETMEN TABLOSU]],3,0)=TRUE),0,VLOOKUP(Tablo16[[#This Row],[G1]],Tablo11[[#All],[No]:[GÖZETMEN TABLOSU]],3,0))</f>
        <v>İrem POYRAZ</v>
      </c>
      <c r="P104" s="201">
        <f>IF(ISERROR(VLOOKUP(Tablo16[[#This Row],[G2]],Tablo11[[#All],[No]:[GÖZETMEN TABLOSU]],3,0)=TRUE),0,VLOOKUP(Tablo16[[#This Row],[G2]],Tablo11[[#All],[No]:[GÖZETMEN TABLOSU]],3,0))</f>
        <v>0</v>
      </c>
      <c r="Q104" s="201" cm="1">
        <f t="array" ref="Q104">_xlfn.IFS(Tablo16[[#This Row],[G1]]=$V$2,Tablo16[[#This Row],[Gözetmen 1]],Tablo16[[#This Row],[G2]]=$V$2,Tablo16[[#This Row],[Gözetmen 2]])</f>
        <v>0</v>
      </c>
      <c r="R104" s="201"/>
      <c r="S104" s="202"/>
      <c r="T104" s="213">
        <f t="shared" si="1"/>
        <v>9</v>
      </c>
      <c r="U104" s="204">
        <f>COUNTIFS(Tablo16[SINAV TARİHİ],I104,Tablo16[SINAV SAATİ],J104)</f>
        <v>9</v>
      </c>
      <c r="V104" s="190"/>
    </row>
    <row r="105" spans="1:22" x14ac:dyDescent="0.25">
      <c r="A105" s="205">
        <v>281</v>
      </c>
      <c r="B105" s="206" t="s">
        <v>42</v>
      </c>
      <c r="C105" s="206">
        <v>2</v>
      </c>
      <c r="D105" s="207" t="s">
        <v>156</v>
      </c>
      <c r="E105" s="208" t="s">
        <v>17</v>
      </c>
      <c r="F105" s="209" t="s">
        <v>155</v>
      </c>
      <c r="G105" s="210" t="s">
        <v>47</v>
      </c>
      <c r="H105" s="206">
        <v>50</v>
      </c>
      <c r="I105" s="216">
        <v>45663</v>
      </c>
      <c r="J105" s="215">
        <v>0.45833333333333331</v>
      </c>
      <c r="K105" s="212" t="s">
        <v>16</v>
      </c>
      <c r="L105" s="212"/>
      <c r="M105" s="200"/>
      <c r="N105" s="200"/>
      <c r="O105" s="201">
        <f>IF(ISERROR(VLOOKUP(Tablo16[[#This Row],[G1]],Tablo11[[#All],[No]:[GÖZETMEN TABLOSU]],3,0)=TRUE),0,VLOOKUP(Tablo16[[#This Row],[G1]],Tablo11[[#All],[No]:[GÖZETMEN TABLOSU]],3,0))</f>
        <v>0</v>
      </c>
      <c r="P105" s="201">
        <f>IF(ISERROR(VLOOKUP(Tablo16[[#This Row],[G2]],Tablo11[[#All],[No]:[GÖZETMEN TABLOSU]],3,0)=TRUE),0,VLOOKUP(Tablo16[[#This Row],[G2]],Tablo11[[#All],[No]:[GÖZETMEN TABLOSU]],3,0))</f>
        <v>0</v>
      </c>
      <c r="Q105" s="201" cm="1">
        <f t="array" ref="Q105">_xlfn.IFS(Tablo16[[#This Row],[G1]]=$V$2,Tablo16[[#This Row],[Gözetmen 1]],Tablo16[[#This Row],[G2]]=$V$2,Tablo16[[#This Row],[Gözetmen 2]])</f>
        <v>0</v>
      </c>
      <c r="R105" s="201"/>
      <c r="S105" s="202">
        <f>COUNTIF($E$4:$E$312,Tablo16[[#This Row],[Dersin Adı]])</f>
        <v>6</v>
      </c>
      <c r="T105" s="213">
        <f t="shared" si="1"/>
        <v>1</v>
      </c>
      <c r="U105" s="204">
        <f>COUNTIFS(Tablo16[SINAV TARİHİ],I105,Tablo16[SINAV SAATİ],J105)</f>
        <v>9</v>
      </c>
      <c r="V105" s="190"/>
    </row>
    <row r="106" spans="1:22" x14ac:dyDescent="0.25">
      <c r="A106" s="205">
        <v>42</v>
      </c>
      <c r="B106" s="206" t="s">
        <v>42</v>
      </c>
      <c r="C106" s="206">
        <v>2</v>
      </c>
      <c r="D106" s="207" t="s">
        <v>264</v>
      </c>
      <c r="E106" s="208" t="s">
        <v>24</v>
      </c>
      <c r="F106" s="209" t="s">
        <v>265</v>
      </c>
      <c r="G106" s="210" t="s">
        <v>42</v>
      </c>
      <c r="H106" s="206">
        <v>73</v>
      </c>
      <c r="I106" s="216">
        <v>45664</v>
      </c>
      <c r="J106" s="215">
        <v>0.4861111111111111</v>
      </c>
      <c r="K106" s="217" t="s">
        <v>62</v>
      </c>
      <c r="L106" s="212" t="s">
        <v>62</v>
      </c>
      <c r="M106" s="200">
        <v>11</v>
      </c>
      <c r="N106" s="200"/>
      <c r="O106" s="201" t="str">
        <f>IF(ISERROR(VLOOKUP(Tablo16[[#This Row],[G1]],Tablo11[[#All],[No]:[GÖZETMEN TABLOSU]],3,0)=TRUE),0,VLOOKUP(Tablo16[[#This Row],[G1]],Tablo11[[#All],[No]:[GÖZETMEN TABLOSU]],3,0))</f>
        <v>Serkan ÖZDEMİR</v>
      </c>
      <c r="P106" s="201">
        <f>IF(ISERROR(VLOOKUP(Tablo16[[#This Row],[G2]],Tablo11[[#All],[No]:[GÖZETMEN TABLOSU]],3,0)=TRUE),0,VLOOKUP(Tablo16[[#This Row],[G2]],Tablo11[[#All],[No]:[GÖZETMEN TABLOSU]],3,0))</f>
        <v>0</v>
      </c>
      <c r="Q106" s="201" cm="1">
        <f t="array" ref="Q106">_xlfn.IFS(Tablo16[[#This Row],[G1]]=$V$2,Tablo16[[#This Row],[Gözetmen 1]],Tablo16[[#This Row],[G2]]=$V$2,Tablo16[[#This Row],[Gözetmen 2]])</f>
        <v>0</v>
      </c>
      <c r="R106" s="201"/>
      <c r="S106" s="202">
        <f>COUNTIF($E$4:$E$312,Tablo16[[#This Row],[Dersin Adı]])</f>
        <v>7</v>
      </c>
      <c r="T106" s="213">
        <f t="shared" si="1"/>
        <v>2</v>
      </c>
      <c r="U106" s="204">
        <f>COUNTIFS(Tablo16[SINAV TARİHİ],I106,Tablo16[SINAV SAATİ],J106)</f>
        <v>9</v>
      </c>
      <c r="V106" s="190"/>
    </row>
    <row r="107" spans="1:22" x14ac:dyDescent="0.25">
      <c r="A107" s="205">
        <v>119</v>
      </c>
      <c r="B107" s="206" t="s">
        <v>42</v>
      </c>
      <c r="C107" s="206">
        <v>2</v>
      </c>
      <c r="D107" s="207" t="s">
        <v>232</v>
      </c>
      <c r="E107" s="208" t="s">
        <v>228</v>
      </c>
      <c r="F107" s="209" t="s">
        <v>229</v>
      </c>
      <c r="G107" s="210" t="s">
        <v>65</v>
      </c>
      <c r="H107" s="206">
        <v>49</v>
      </c>
      <c r="I107" s="216">
        <v>45665</v>
      </c>
      <c r="J107" s="215">
        <v>0.45833333333333331</v>
      </c>
      <c r="K107" s="212" t="s">
        <v>62</v>
      </c>
      <c r="L107" s="212"/>
      <c r="M107" s="200">
        <v>12</v>
      </c>
      <c r="N107" s="200"/>
      <c r="O107" s="201" t="str">
        <f>IF(ISERROR(VLOOKUP(Tablo16[[#This Row],[G1]],Tablo11[[#All],[No]:[GÖZETMEN TABLOSU]],3,0)=TRUE),0,VLOOKUP(Tablo16[[#This Row],[G1]],Tablo11[[#All],[No]:[GÖZETMEN TABLOSU]],3,0))</f>
        <v>Çağrı KINIK</v>
      </c>
      <c r="P107" s="201">
        <f>IF(ISERROR(VLOOKUP(Tablo16[[#This Row],[G2]],Tablo11[[#All],[No]:[GÖZETMEN TABLOSU]],3,0)=TRUE),0,VLOOKUP(Tablo16[[#This Row],[G2]],Tablo11[[#All],[No]:[GÖZETMEN TABLOSU]],3,0))</f>
        <v>0</v>
      </c>
      <c r="Q107" s="201" cm="1">
        <f t="array" ref="Q107">_xlfn.IFS(Tablo16[[#This Row],[G1]]=$V$2,Tablo16[[#This Row],[Gözetmen 1]],Tablo16[[#This Row],[G2]]=$V$2,Tablo16[[#This Row],[Gözetmen 2]])</f>
        <v>0</v>
      </c>
      <c r="R107" s="201"/>
      <c r="S107" s="202">
        <f>COUNTIF($E$4:$E$312,Tablo16[[#This Row],[Dersin Adı]])</f>
        <v>6</v>
      </c>
      <c r="T107" s="213">
        <f t="shared" si="1"/>
        <v>5</v>
      </c>
      <c r="U107" s="204">
        <f>COUNTIFS(Tablo16[SINAV TARİHİ],I107,Tablo16[SINAV SAATİ],J107)</f>
        <v>9</v>
      </c>
      <c r="V107" s="190"/>
    </row>
    <row r="108" spans="1:22" x14ac:dyDescent="0.25">
      <c r="A108" s="205">
        <v>110</v>
      </c>
      <c r="B108" s="206" t="s">
        <v>42</v>
      </c>
      <c r="C108" s="206">
        <v>2</v>
      </c>
      <c r="D108" s="207" t="s">
        <v>327</v>
      </c>
      <c r="E108" s="208" t="s">
        <v>328</v>
      </c>
      <c r="F108" s="209" t="s">
        <v>287</v>
      </c>
      <c r="G108" s="210" t="s">
        <v>7</v>
      </c>
      <c r="H108" s="206">
        <v>48</v>
      </c>
      <c r="I108" s="216">
        <v>45666</v>
      </c>
      <c r="J108" s="215">
        <v>0.45833333333333331</v>
      </c>
      <c r="K108" s="212" t="s">
        <v>23</v>
      </c>
      <c r="L108" s="212"/>
      <c r="M108" s="200">
        <v>1</v>
      </c>
      <c r="N108" s="200"/>
      <c r="O108" s="201" t="str">
        <f>IF(ISERROR(VLOOKUP(Tablo16[[#This Row],[G1]],Tablo11[[#All],[No]:[GÖZETMEN TABLOSU]],3,0)=TRUE),0,VLOOKUP(Tablo16[[#This Row],[G1]],Tablo11[[#All],[No]:[GÖZETMEN TABLOSU]],3,0))</f>
        <v>Tolga SARIYER</v>
      </c>
      <c r="P108" s="201">
        <f>IF(ISERROR(VLOOKUP(Tablo16[[#This Row],[G2]],Tablo11[[#All],[No]:[GÖZETMEN TABLOSU]],3,0)=TRUE),0,VLOOKUP(Tablo16[[#This Row],[G2]],Tablo11[[#All],[No]:[GÖZETMEN TABLOSU]],3,0))</f>
        <v>0</v>
      </c>
      <c r="Q108" s="201" cm="1">
        <f t="array" ref="Q108">_xlfn.IFS(Tablo16[[#This Row],[G1]]=$V$2,Tablo16[[#This Row],[Gözetmen 1]],Tablo16[[#This Row],[G2]]=$V$2,Tablo16[[#This Row],[Gözetmen 2]])</f>
        <v>0</v>
      </c>
      <c r="R108" s="201"/>
      <c r="S108" s="202">
        <f>COUNTIF($E$4:$E$312,Tablo16[[#This Row],[Dersin Adı]])</f>
        <v>3</v>
      </c>
      <c r="T108" s="213">
        <f t="shared" si="1"/>
        <v>2</v>
      </c>
      <c r="U108" s="204">
        <f>COUNTIFS(Tablo16[SINAV TARİHİ],I108,Tablo16[SINAV SAATİ],J108)</f>
        <v>9</v>
      </c>
      <c r="V108" s="190"/>
    </row>
    <row r="109" spans="1:22" x14ac:dyDescent="0.25">
      <c r="A109" s="205">
        <v>311</v>
      </c>
      <c r="B109" s="206" t="s">
        <v>42</v>
      </c>
      <c r="C109" s="206">
        <v>2</v>
      </c>
      <c r="D109" s="207" t="s">
        <v>449</v>
      </c>
      <c r="E109" s="208" t="s">
        <v>20</v>
      </c>
      <c r="F109" s="209" t="s">
        <v>107</v>
      </c>
      <c r="G109" s="210" t="s">
        <v>53</v>
      </c>
      <c r="H109" s="206">
        <v>49</v>
      </c>
      <c r="I109" s="216">
        <v>45667</v>
      </c>
      <c r="J109" s="215">
        <v>0.67361111111111116</v>
      </c>
      <c r="K109" s="212" t="s">
        <v>39</v>
      </c>
      <c r="L109" s="212" t="s">
        <v>21</v>
      </c>
      <c r="M109" s="200">
        <v>4</v>
      </c>
      <c r="N109" s="200">
        <v>5</v>
      </c>
      <c r="O109" s="201" t="str">
        <f>IF(ISERROR(VLOOKUP(Tablo16[[#This Row],[G1]],Tablo11[[#All],[No]:[GÖZETMEN TABLOSU]],3,0)=TRUE),0,VLOOKUP(Tablo16[[#This Row],[G1]],Tablo11[[#All],[No]:[GÖZETMEN TABLOSU]],3,0))</f>
        <v>İpek YAŞAR</v>
      </c>
      <c r="P109" s="201" t="str">
        <f>IF(ISERROR(VLOOKUP(Tablo16[[#This Row],[G2]],Tablo11[[#All],[No]:[GÖZETMEN TABLOSU]],3,0)=TRUE),0,VLOOKUP(Tablo16[[#This Row],[G2]],Tablo11[[#All],[No]:[GÖZETMEN TABLOSU]],3,0))</f>
        <v>İrem POYRAZ</v>
      </c>
      <c r="Q109" s="201" t="e" cm="1">
        <f t="array" ref="Q109">_xlfn.IFS(Tablo16[[#This Row],[G1]]=$V$2,Tablo16[[#This Row],[Gözetmen 1]],Tablo16[[#This Row],[G2]]=$V$2,Tablo16[[#This Row],[Gözetmen 2]])</f>
        <v>#N/A</v>
      </c>
      <c r="R109" s="201"/>
      <c r="S109" s="202">
        <f>COUNTIF($E$4:$E$312,Tablo16[[#This Row],[Dersin Adı]])</f>
        <v>6</v>
      </c>
      <c r="T109" s="213">
        <f t="shared" si="1"/>
        <v>1</v>
      </c>
      <c r="U109" s="204">
        <f>COUNTIFS(Tablo16[SINAV TARİHİ],I109,Tablo16[SINAV SAATİ],J109)</f>
        <v>2</v>
      </c>
      <c r="V109" s="190"/>
    </row>
    <row r="110" spans="1:22" x14ac:dyDescent="0.25">
      <c r="A110" s="205">
        <v>155</v>
      </c>
      <c r="B110" s="206" t="s">
        <v>42</v>
      </c>
      <c r="C110" s="206">
        <v>2</v>
      </c>
      <c r="D110" s="207" t="s">
        <v>381</v>
      </c>
      <c r="E110" s="208" t="s">
        <v>18</v>
      </c>
      <c r="F110" s="209" t="s">
        <v>265</v>
      </c>
      <c r="G110" s="210" t="s">
        <v>42</v>
      </c>
      <c r="H110" s="206">
        <v>66</v>
      </c>
      <c r="I110" s="216">
        <v>45670</v>
      </c>
      <c r="J110" s="215">
        <v>0.45833333333333331</v>
      </c>
      <c r="K110" s="212" t="s">
        <v>31</v>
      </c>
      <c r="L110" s="212" t="s">
        <v>25</v>
      </c>
      <c r="M110" s="200"/>
      <c r="N110" s="200"/>
      <c r="O110" s="201">
        <f>IF(ISERROR(VLOOKUP(Tablo16[[#This Row],[G1]],Tablo11[[#All],[No]:[GÖZETMEN TABLOSU]],3,0)=TRUE),0,VLOOKUP(Tablo16[[#This Row],[G1]],Tablo11[[#All],[No]:[GÖZETMEN TABLOSU]],3,0))</f>
        <v>0</v>
      </c>
      <c r="P110" s="201">
        <f>IF(ISERROR(VLOOKUP(Tablo16[[#This Row],[G2]],Tablo11[[#All],[No]:[GÖZETMEN TABLOSU]],3,0)=TRUE),0,VLOOKUP(Tablo16[[#This Row],[G2]],Tablo11[[#All],[No]:[GÖZETMEN TABLOSU]],3,0))</f>
        <v>0</v>
      </c>
      <c r="Q110" s="201" cm="1">
        <f t="array" ref="Q110">_xlfn.IFS(Tablo16[[#This Row],[G1]]=$V$2,Tablo16[[#This Row],[Gözetmen 1]],Tablo16[[#This Row],[G2]]=$V$2,Tablo16[[#This Row],[Gözetmen 2]])</f>
        <v>0</v>
      </c>
      <c r="R110" s="201"/>
      <c r="S110" s="202">
        <f>COUNTIF($E$4:$E$312,Tablo16[[#This Row],[Dersin Adı]])</f>
        <v>3</v>
      </c>
      <c r="T110" s="213">
        <f t="shared" si="1"/>
        <v>1</v>
      </c>
      <c r="U110" s="204">
        <f>COUNTIFS(Tablo16[SINAV TARİHİ],I110,Tablo16[SINAV SAATİ],J110)</f>
        <v>8</v>
      </c>
      <c r="V110" s="190"/>
    </row>
    <row r="111" spans="1:22" ht="30" x14ac:dyDescent="0.25">
      <c r="A111" s="205">
        <v>300</v>
      </c>
      <c r="B111" s="206" t="s">
        <v>42</v>
      </c>
      <c r="C111" s="206">
        <v>2</v>
      </c>
      <c r="D111" s="207" t="s">
        <v>528</v>
      </c>
      <c r="E111" s="208" t="s">
        <v>240</v>
      </c>
      <c r="F111" s="209" t="s">
        <v>185</v>
      </c>
      <c r="G111" s="210" t="s">
        <v>48</v>
      </c>
      <c r="H111" s="206">
        <v>52</v>
      </c>
      <c r="I111" s="216">
        <v>45672</v>
      </c>
      <c r="J111" s="215">
        <v>0.45833333333333331</v>
      </c>
      <c r="K111" s="212" t="s">
        <v>31</v>
      </c>
      <c r="L111" s="212" t="s">
        <v>25</v>
      </c>
      <c r="M111" s="200">
        <v>10</v>
      </c>
      <c r="N111" s="200">
        <v>7</v>
      </c>
      <c r="O111" s="201" t="str">
        <f>IF(ISERROR(VLOOKUP(Tablo16[[#This Row],[G1]],Tablo11[[#All],[No]:[GÖZETMEN TABLOSU]],3,0)=TRUE),0,VLOOKUP(Tablo16[[#This Row],[G1]],Tablo11[[#All],[No]:[GÖZETMEN TABLOSU]],3,0))</f>
        <v>Ünal ÜRKMEZ</v>
      </c>
      <c r="P111" s="201" t="str">
        <f>IF(ISERROR(VLOOKUP(Tablo16[[#This Row],[G2]],Tablo11[[#All],[No]:[GÖZETMEN TABLOSU]],3,0)=TRUE),0,VLOOKUP(Tablo16[[#This Row],[G2]],Tablo11[[#All],[No]:[GÖZETMEN TABLOSU]],3,0))</f>
        <v>C. Erdem BÜLBÜL</v>
      </c>
      <c r="Q111" s="201" t="e" cm="1">
        <f t="array" ref="Q111">_xlfn.IFS(Tablo16[[#This Row],[G1]]=$V$2,Tablo16[[#This Row],[Gözetmen 1]],Tablo16[[#This Row],[G2]]=$V$2,Tablo16[[#This Row],[Gözetmen 2]])</f>
        <v>#N/A</v>
      </c>
      <c r="R111" s="201" t="s">
        <v>662</v>
      </c>
      <c r="S111" s="202">
        <f>COUNTIF($E$4:$E$312,Tablo16[[#This Row],[Dersin Adı]])</f>
        <v>5</v>
      </c>
      <c r="T111" s="213">
        <f t="shared" si="1"/>
        <v>1</v>
      </c>
      <c r="U111" s="204">
        <f>COUNTIFS(Tablo16[SINAV TARİHİ],I111,Tablo16[SINAV SAATİ],J111)</f>
        <v>3</v>
      </c>
      <c r="V111" s="190"/>
    </row>
    <row r="112" spans="1:22" x14ac:dyDescent="0.25">
      <c r="A112" s="205">
        <v>10</v>
      </c>
      <c r="B112" s="206" t="s">
        <v>42</v>
      </c>
      <c r="C112" s="206">
        <v>3</v>
      </c>
      <c r="D112" s="207" t="s">
        <v>284</v>
      </c>
      <c r="E112" s="208" t="s">
        <v>168</v>
      </c>
      <c r="F112" s="209" t="s">
        <v>166</v>
      </c>
      <c r="G112" s="210" t="s">
        <v>42</v>
      </c>
      <c r="H112" s="206">
        <v>40</v>
      </c>
      <c r="I112" s="216">
        <v>45663</v>
      </c>
      <c r="J112" s="215">
        <v>0.54166666666666663</v>
      </c>
      <c r="K112" s="212" t="s">
        <v>62</v>
      </c>
      <c r="L112" s="212"/>
      <c r="M112" s="200"/>
      <c r="N112" s="200"/>
      <c r="O112" s="201">
        <f>IF(ISERROR(VLOOKUP(Tablo16[[#This Row],[G1]],Tablo11[[#All],[No]:[GÖZETMEN TABLOSU]],3,0)=TRUE),0,VLOOKUP(Tablo16[[#This Row],[G1]],Tablo11[[#All],[No]:[GÖZETMEN TABLOSU]],3,0))</f>
        <v>0</v>
      </c>
      <c r="P112" s="201">
        <f>IF(ISERROR(VLOOKUP(Tablo16[[#This Row],[G2]],Tablo11[[#All],[No]:[GÖZETMEN TABLOSU]],3,0)=TRUE),0,VLOOKUP(Tablo16[[#This Row],[G2]],Tablo11[[#All],[No]:[GÖZETMEN TABLOSU]],3,0))</f>
        <v>0</v>
      </c>
      <c r="Q112" s="201" cm="1">
        <f t="array" ref="Q112">_xlfn.IFS(Tablo16[[#This Row],[G1]]=$V$2,Tablo16[[#This Row],[Gözetmen 1]],Tablo16[[#This Row],[G2]]=$V$2,Tablo16[[#This Row],[Gözetmen 2]])</f>
        <v>0</v>
      </c>
      <c r="R112" s="201"/>
      <c r="S112" s="202">
        <f>COUNTIF($E$4:$E$312,Tablo16[[#This Row],[Dersin Adı]])</f>
        <v>2</v>
      </c>
      <c r="T112" s="213">
        <f t="shared" si="1"/>
        <v>1</v>
      </c>
      <c r="U112" s="204">
        <f>COUNTIFS(Tablo16[SINAV TARİHİ],I112,Tablo16[SINAV SAATİ],J112)</f>
        <v>9</v>
      </c>
      <c r="V112" s="190"/>
    </row>
    <row r="113" spans="1:22" x14ac:dyDescent="0.25">
      <c r="A113" s="205">
        <v>316</v>
      </c>
      <c r="B113" s="206" t="s">
        <v>42</v>
      </c>
      <c r="C113" s="206">
        <v>3</v>
      </c>
      <c r="D113" s="207" t="s">
        <v>182</v>
      </c>
      <c r="E113" s="208" t="s">
        <v>75</v>
      </c>
      <c r="F113" s="209" t="s">
        <v>155</v>
      </c>
      <c r="G113" s="210" t="s">
        <v>47</v>
      </c>
      <c r="H113" s="206">
        <v>27</v>
      </c>
      <c r="I113" s="216">
        <v>45664</v>
      </c>
      <c r="J113" s="215">
        <v>0.56944444444444442</v>
      </c>
      <c r="K113" s="212" t="s">
        <v>29</v>
      </c>
      <c r="L113" s="212"/>
      <c r="M113" s="200"/>
      <c r="N113" s="200"/>
      <c r="O113" s="201">
        <f>IF(ISERROR(VLOOKUP(Tablo16[[#This Row],[G1]],Tablo11[[#All],[No]:[GÖZETMEN TABLOSU]],3,0)=TRUE),0,VLOOKUP(Tablo16[[#This Row],[G1]],Tablo11[[#All],[No]:[GÖZETMEN TABLOSU]],3,0))</f>
        <v>0</v>
      </c>
      <c r="P113" s="201">
        <f>IF(ISERROR(VLOOKUP(Tablo16[[#This Row],[G2]],Tablo11[[#All],[No]:[GÖZETMEN TABLOSU]],3,0)=TRUE),0,VLOOKUP(Tablo16[[#This Row],[G2]],Tablo11[[#All],[No]:[GÖZETMEN TABLOSU]],3,0))</f>
        <v>0</v>
      </c>
      <c r="Q113" s="201" cm="1">
        <f t="array" ref="Q113">_xlfn.IFS(Tablo16[[#This Row],[G1]]=$V$2,Tablo16[[#This Row],[Gözetmen 1]],Tablo16[[#This Row],[G2]]=$V$2,Tablo16[[#This Row],[Gözetmen 2]])</f>
        <v>0</v>
      </c>
      <c r="R113" s="201"/>
      <c r="S113" s="202">
        <f>COUNTIF($E$4:$E$312,Tablo16[[#This Row],[Dersin Adı]])</f>
        <v>1</v>
      </c>
      <c r="T113" s="213">
        <f t="shared" si="1"/>
        <v>1</v>
      </c>
      <c r="U113" s="204">
        <f>COUNTIFS(Tablo16[SINAV TARİHİ],I113,Tablo16[SINAV SAATİ],J113)</f>
        <v>9</v>
      </c>
      <c r="V113" s="190"/>
    </row>
    <row r="114" spans="1:22" x14ac:dyDescent="0.25">
      <c r="A114" s="205">
        <v>278</v>
      </c>
      <c r="B114" s="206" t="s">
        <v>42</v>
      </c>
      <c r="C114" s="206">
        <v>3</v>
      </c>
      <c r="D114" s="207" t="s">
        <v>536</v>
      </c>
      <c r="E114" s="194" t="s">
        <v>537</v>
      </c>
      <c r="F114" s="195" t="s">
        <v>166</v>
      </c>
      <c r="G114" s="210" t="s">
        <v>42</v>
      </c>
      <c r="H114" s="206">
        <v>37</v>
      </c>
      <c r="I114" s="216">
        <v>45665</v>
      </c>
      <c r="J114" s="215">
        <v>0.54166666666666663</v>
      </c>
      <c r="K114" s="212" t="s">
        <v>29</v>
      </c>
      <c r="L114" s="212"/>
      <c r="M114" s="200"/>
      <c r="N114" s="200"/>
      <c r="O114" s="201">
        <f>IF(ISERROR(VLOOKUP(Tablo16[[#This Row],[G1]],Tablo11[[#All],[No]:[GÖZETMEN TABLOSU]],3,0)=TRUE),0,VLOOKUP(Tablo16[[#This Row],[G1]],Tablo11[[#All],[No]:[GÖZETMEN TABLOSU]],3,0))</f>
        <v>0</v>
      </c>
      <c r="P114" s="201">
        <f>IF(ISERROR(VLOOKUP(Tablo16[[#This Row],[G2]],Tablo11[[#All],[No]:[GÖZETMEN TABLOSU]],3,0)=TRUE),0,VLOOKUP(Tablo16[[#This Row],[G2]],Tablo11[[#All],[No]:[GÖZETMEN TABLOSU]],3,0))</f>
        <v>0</v>
      </c>
      <c r="Q114" s="201" cm="1">
        <f t="array" ref="Q114">_xlfn.IFS(Tablo16[[#This Row],[G1]]=$V$2,Tablo16[[#This Row],[Gözetmen 1]],Tablo16[[#This Row],[G2]]=$V$2,Tablo16[[#This Row],[Gözetmen 2]])</f>
        <v>0</v>
      </c>
      <c r="R114" s="201"/>
      <c r="S114" s="202">
        <f>COUNTIF($E$4:$E$312,Tablo16[[#This Row],[Dersin Adı]])</f>
        <v>1</v>
      </c>
      <c r="T114" s="213">
        <f t="shared" si="1"/>
        <v>1</v>
      </c>
      <c r="U114" s="204">
        <f>COUNTIFS(Tablo16[SINAV TARİHİ],I114,Tablo16[SINAV SAATİ],J114)</f>
        <v>10</v>
      </c>
      <c r="V114" s="190"/>
    </row>
    <row r="115" spans="1:22" x14ac:dyDescent="0.25">
      <c r="A115" s="205">
        <v>89</v>
      </c>
      <c r="B115" s="206" t="s">
        <v>42</v>
      </c>
      <c r="C115" s="206">
        <v>3</v>
      </c>
      <c r="D115" s="207" t="s">
        <v>390</v>
      </c>
      <c r="E115" s="208" t="s">
        <v>391</v>
      </c>
      <c r="F115" s="209" t="s">
        <v>392</v>
      </c>
      <c r="G115" s="210" t="s">
        <v>42</v>
      </c>
      <c r="H115" s="206">
        <v>29</v>
      </c>
      <c r="I115" s="216">
        <v>45670</v>
      </c>
      <c r="J115" s="215">
        <v>0.54166666666666663</v>
      </c>
      <c r="K115" s="212" t="s">
        <v>29</v>
      </c>
      <c r="L115" s="212"/>
      <c r="M115" s="200"/>
      <c r="N115" s="200"/>
      <c r="O115" s="201">
        <f>IF(ISERROR(VLOOKUP(Tablo16[[#This Row],[G1]],Tablo11[[#All],[No]:[GÖZETMEN TABLOSU]],3,0)=TRUE),0,VLOOKUP(Tablo16[[#This Row],[G1]],Tablo11[[#All],[No]:[GÖZETMEN TABLOSU]],3,0))</f>
        <v>0</v>
      </c>
      <c r="P115" s="201">
        <f>IF(ISERROR(VLOOKUP(Tablo16[[#This Row],[G2]],Tablo11[[#All],[No]:[GÖZETMEN TABLOSU]],3,0)=TRUE),0,VLOOKUP(Tablo16[[#This Row],[G2]],Tablo11[[#All],[No]:[GÖZETMEN TABLOSU]],3,0))</f>
        <v>0</v>
      </c>
      <c r="Q115" s="201" cm="1">
        <f t="array" ref="Q115">_xlfn.IFS(Tablo16[[#This Row],[G1]]=$V$2,Tablo16[[#This Row],[Gözetmen 1]],Tablo16[[#This Row],[G2]]=$V$2,Tablo16[[#This Row],[Gözetmen 2]])</f>
        <v>0</v>
      </c>
      <c r="R115" s="201"/>
      <c r="S115" s="202">
        <f>COUNTIF($E$4:$E$312,Tablo16[[#This Row],[Dersin Adı]])</f>
        <v>1</v>
      </c>
      <c r="T115" s="213">
        <f t="shared" si="1"/>
        <v>1</v>
      </c>
      <c r="U115" s="204">
        <f>COUNTIFS(Tablo16[SINAV TARİHİ],I115,Tablo16[SINAV SAATİ],J115)</f>
        <v>7</v>
      </c>
      <c r="V115" s="190"/>
    </row>
    <row r="116" spans="1:22" x14ac:dyDescent="0.25">
      <c r="A116" s="205">
        <v>217</v>
      </c>
      <c r="B116" s="206" t="s">
        <v>42</v>
      </c>
      <c r="C116" s="206">
        <v>3</v>
      </c>
      <c r="D116" s="207" t="s">
        <v>454</v>
      </c>
      <c r="E116" s="208" t="s">
        <v>124</v>
      </c>
      <c r="F116" s="209" t="s">
        <v>166</v>
      </c>
      <c r="G116" s="210" t="s">
        <v>42</v>
      </c>
      <c r="H116" s="206">
        <v>27</v>
      </c>
      <c r="I116" s="216">
        <v>45671</v>
      </c>
      <c r="J116" s="215">
        <v>0.54166666666666663</v>
      </c>
      <c r="K116" s="212" t="s">
        <v>9</v>
      </c>
      <c r="L116" s="212"/>
      <c r="M116" s="200"/>
      <c r="N116" s="200"/>
      <c r="O116" s="201">
        <f>IF(ISERROR(VLOOKUP(Tablo16[[#This Row],[G1]],Tablo11[[#All],[No]:[GÖZETMEN TABLOSU]],3,0)=TRUE),0,VLOOKUP(Tablo16[[#This Row],[G1]],Tablo11[[#All],[No]:[GÖZETMEN TABLOSU]],3,0))</f>
        <v>0</v>
      </c>
      <c r="P116" s="201">
        <f>IF(ISERROR(VLOOKUP(Tablo16[[#This Row],[G2]],Tablo11[[#All],[No]:[GÖZETMEN TABLOSU]],3,0)=TRUE),0,VLOOKUP(Tablo16[[#This Row],[G2]],Tablo11[[#All],[No]:[GÖZETMEN TABLOSU]],3,0))</f>
        <v>0</v>
      </c>
      <c r="Q116" s="201" cm="1">
        <f t="array" ref="Q116">_xlfn.IFS(Tablo16[[#This Row],[G1]]=$V$2,Tablo16[[#This Row],[Gözetmen 1]],Tablo16[[#This Row],[G2]]=$V$2,Tablo16[[#This Row],[Gözetmen 2]])</f>
        <v>0</v>
      </c>
      <c r="R116" s="201"/>
      <c r="S116" s="202">
        <f>COUNTIF($E$4:$E$312,Tablo16[[#This Row],[Dersin Adı]])</f>
        <v>7</v>
      </c>
      <c r="T116" s="213">
        <f t="shared" si="1"/>
        <v>1</v>
      </c>
      <c r="U116" s="204">
        <f>COUNTIFS(Tablo16[SINAV TARİHİ],I116,Tablo16[SINAV SAATİ],J116)</f>
        <v>8</v>
      </c>
      <c r="V116" s="190"/>
    </row>
    <row r="117" spans="1:22" x14ac:dyDescent="0.25">
      <c r="A117" s="205">
        <v>59</v>
      </c>
      <c r="B117" s="206" t="s">
        <v>42</v>
      </c>
      <c r="C117" s="206">
        <v>3</v>
      </c>
      <c r="D117" s="207" t="s">
        <v>345</v>
      </c>
      <c r="E117" s="208" t="s">
        <v>346</v>
      </c>
      <c r="F117" s="209" t="s">
        <v>347</v>
      </c>
      <c r="G117" s="210" t="s">
        <v>42</v>
      </c>
      <c r="H117" s="206">
        <v>32</v>
      </c>
      <c r="I117" s="216">
        <v>45672</v>
      </c>
      <c r="J117" s="215">
        <v>0.54166666666666663</v>
      </c>
      <c r="K117" s="212" t="s">
        <v>9</v>
      </c>
      <c r="L117" s="212"/>
      <c r="M117" s="200"/>
      <c r="N117" s="200"/>
      <c r="O117" s="201">
        <f>IF(ISERROR(VLOOKUP(Tablo16[[#This Row],[G1]],Tablo11[[#All],[No]:[GÖZETMEN TABLOSU]],3,0)=TRUE),0,VLOOKUP(Tablo16[[#This Row],[G1]],Tablo11[[#All],[No]:[GÖZETMEN TABLOSU]],3,0))</f>
        <v>0</v>
      </c>
      <c r="P117" s="201">
        <f>IF(ISERROR(VLOOKUP(Tablo16[[#This Row],[G2]],Tablo11[[#All],[No]:[GÖZETMEN TABLOSU]],3,0)=TRUE),0,VLOOKUP(Tablo16[[#This Row],[G2]],Tablo11[[#All],[No]:[GÖZETMEN TABLOSU]],3,0))</f>
        <v>0</v>
      </c>
      <c r="Q117" s="201" cm="1">
        <f t="array" ref="Q117">_xlfn.IFS(Tablo16[[#This Row],[G1]]=$V$2,Tablo16[[#This Row],[Gözetmen 1]],Tablo16[[#This Row],[G2]]=$V$2,Tablo16[[#This Row],[Gözetmen 2]])</f>
        <v>0</v>
      </c>
      <c r="R117" s="201"/>
      <c r="S117" s="202">
        <f>COUNTIF($E$4:$E$312,Tablo16[[#This Row],[Dersin Adı]])</f>
        <v>1</v>
      </c>
      <c r="T117" s="213">
        <f t="shared" si="1"/>
        <v>1</v>
      </c>
      <c r="U117" s="204">
        <f>COUNTIFS(Tablo16[SINAV TARİHİ],I117,Tablo16[SINAV SAATİ],J117)</f>
        <v>3</v>
      </c>
      <c r="V117" s="190"/>
    </row>
    <row r="118" spans="1:22" x14ac:dyDescent="0.25">
      <c r="A118" s="205">
        <v>74</v>
      </c>
      <c r="B118" s="206" t="s">
        <v>42</v>
      </c>
      <c r="C118" s="206">
        <v>4</v>
      </c>
      <c r="D118" s="207" t="s">
        <v>117</v>
      </c>
      <c r="E118" s="208" t="s">
        <v>118</v>
      </c>
      <c r="F118" s="209" t="s">
        <v>119</v>
      </c>
      <c r="G118" s="210" t="s">
        <v>42</v>
      </c>
      <c r="H118" s="206">
        <v>16</v>
      </c>
      <c r="I118" s="216">
        <v>45663</v>
      </c>
      <c r="J118" s="215">
        <v>0.61458333333333337</v>
      </c>
      <c r="K118" s="212" t="s">
        <v>19</v>
      </c>
      <c r="L118" s="212"/>
      <c r="M118" s="200"/>
      <c r="N118" s="200"/>
      <c r="O118" s="201">
        <f>IF(ISERROR(VLOOKUP(Tablo16[[#This Row],[G1]],Tablo11[[#All],[No]:[GÖZETMEN TABLOSU]],3,0)=TRUE),0,VLOOKUP(Tablo16[[#This Row],[G1]],Tablo11[[#All],[No]:[GÖZETMEN TABLOSU]],3,0))</f>
        <v>0</v>
      </c>
      <c r="P118" s="201">
        <f>IF(ISERROR(VLOOKUP(Tablo16[[#This Row],[G2]],Tablo11[[#All],[No]:[GÖZETMEN TABLOSU]],3,0)=TRUE),0,VLOOKUP(Tablo16[[#This Row],[G2]],Tablo11[[#All],[No]:[GÖZETMEN TABLOSU]],3,0))</f>
        <v>0</v>
      </c>
      <c r="Q118" s="201" cm="1">
        <f t="array" ref="Q118">_xlfn.IFS(Tablo16[[#This Row],[G1]]=$V$2,Tablo16[[#This Row],[Gözetmen 1]],Tablo16[[#This Row],[G2]]=$V$2,Tablo16[[#This Row],[Gözetmen 2]])</f>
        <v>0</v>
      </c>
      <c r="R118" s="201"/>
      <c r="S118" s="202">
        <f>COUNTIF($E$4:$E$312,Tablo16[[#This Row],[Dersin Adı]])</f>
        <v>1</v>
      </c>
      <c r="T118" s="213">
        <f t="shared" si="1"/>
        <v>1</v>
      </c>
      <c r="U118" s="204">
        <f>COUNTIFS(Tablo16[SINAV TARİHİ],I118,Tablo16[SINAV SAATİ],J118)</f>
        <v>9</v>
      </c>
      <c r="V118" s="190"/>
    </row>
    <row r="119" spans="1:22" x14ac:dyDescent="0.25">
      <c r="A119" s="205">
        <v>271</v>
      </c>
      <c r="B119" s="206" t="s">
        <v>42</v>
      </c>
      <c r="C119" s="206">
        <v>4</v>
      </c>
      <c r="D119" s="207" t="s">
        <v>317</v>
      </c>
      <c r="E119" s="208" t="s">
        <v>318</v>
      </c>
      <c r="F119" s="209" t="s">
        <v>194</v>
      </c>
      <c r="G119" s="210" t="s">
        <v>42</v>
      </c>
      <c r="H119" s="206">
        <v>11</v>
      </c>
      <c r="I119" s="216">
        <v>45664</v>
      </c>
      <c r="J119" s="215">
        <v>0.65277777777777779</v>
      </c>
      <c r="K119" s="212" t="s">
        <v>25</v>
      </c>
      <c r="L119" s="212"/>
      <c r="M119" s="200"/>
      <c r="N119" s="200"/>
      <c r="O119" s="201">
        <f>IF(ISERROR(VLOOKUP(Tablo16[[#This Row],[G1]],Tablo11[[#All],[No]:[GÖZETMEN TABLOSU]],3,0)=TRUE),0,VLOOKUP(Tablo16[[#This Row],[G1]],Tablo11[[#All],[No]:[GÖZETMEN TABLOSU]],3,0))</f>
        <v>0</v>
      </c>
      <c r="P119" s="201">
        <f>IF(ISERROR(VLOOKUP(Tablo16[[#This Row],[G2]],Tablo11[[#All],[No]:[GÖZETMEN TABLOSU]],3,0)=TRUE),0,VLOOKUP(Tablo16[[#This Row],[G2]],Tablo11[[#All],[No]:[GÖZETMEN TABLOSU]],3,0))</f>
        <v>0</v>
      </c>
      <c r="Q119" s="201" cm="1">
        <f t="array" ref="Q119">_xlfn.IFS(Tablo16[[#This Row],[G1]]=$V$2,Tablo16[[#This Row],[Gözetmen 1]],Tablo16[[#This Row],[G2]]=$V$2,Tablo16[[#This Row],[Gözetmen 2]])</f>
        <v>0</v>
      </c>
      <c r="R119" s="201"/>
      <c r="S119" s="202">
        <f>COUNTIF($E$4:$E$312,Tablo16[[#This Row],[Dersin Adı]])</f>
        <v>1</v>
      </c>
      <c r="T119" s="213">
        <f t="shared" si="1"/>
        <v>1</v>
      </c>
      <c r="U119" s="204">
        <f>COUNTIFS(Tablo16[SINAV TARİHİ],I119,Tablo16[SINAV SAATİ],J119)</f>
        <v>9</v>
      </c>
      <c r="V119" s="190"/>
    </row>
    <row r="120" spans="1:22" x14ac:dyDescent="0.25">
      <c r="A120" s="205">
        <v>78</v>
      </c>
      <c r="B120" s="206" t="s">
        <v>42</v>
      </c>
      <c r="C120" s="206">
        <v>4</v>
      </c>
      <c r="D120" s="207" t="s">
        <v>192</v>
      </c>
      <c r="E120" s="208" t="s">
        <v>193</v>
      </c>
      <c r="F120" s="209" t="s">
        <v>194</v>
      </c>
      <c r="G120" s="210" t="s">
        <v>42</v>
      </c>
      <c r="H120" s="206">
        <v>13</v>
      </c>
      <c r="I120" s="216">
        <v>45665</v>
      </c>
      <c r="J120" s="215">
        <v>0.625</v>
      </c>
      <c r="K120" s="212" t="s">
        <v>39</v>
      </c>
      <c r="L120" s="212"/>
      <c r="M120" s="200"/>
      <c r="N120" s="200"/>
      <c r="O120" s="201">
        <f>IF(ISERROR(VLOOKUP(Tablo16[[#This Row],[G1]],Tablo11[[#All],[No]:[GÖZETMEN TABLOSU]],3,0)=TRUE),0,VLOOKUP(Tablo16[[#This Row],[G1]],Tablo11[[#All],[No]:[GÖZETMEN TABLOSU]],3,0))</f>
        <v>0</v>
      </c>
      <c r="P120" s="201">
        <f>IF(ISERROR(VLOOKUP(Tablo16[[#This Row],[G2]],Tablo11[[#All],[No]:[GÖZETMEN TABLOSU]],3,0)=TRUE),0,VLOOKUP(Tablo16[[#This Row],[G2]],Tablo11[[#All],[No]:[GÖZETMEN TABLOSU]],3,0))</f>
        <v>0</v>
      </c>
      <c r="Q120" s="201" cm="1">
        <f t="array" ref="Q120">_xlfn.IFS(Tablo16[[#This Row],[G1]]=$V$2,Tablo16[[#This Row],[Gözetmen 1]],Tablo16[[#This Row],[G2]]=$V$2,Tablo16[[#This Row],[Gözetmen 2]])</f>
        <v>0</v>
      </c>
      <c r="R120" s="201"/>
      <c r="S120" s="202">
        <f>COUNTIF($E$4:$E$312,Tablo16[[#This Row],[Dersin Adı]])</f>
        <v>1</v>
      </c>
      <c r="T120" s="213">
        <f t="shared" si="1"/>
        <v>1</v>
      </c>
      <c r="U120" s="204">
        <f>COUNTIFS(Tablo16[SINAV TARİHİ],I120,Tablo16[SINAV SAATİ],J120)</f>
        <v>9</v>
      </c>
      <c r="V120" s="190"/>
    </row>
    <row r="121" spans="1:22" x14ac:dyDescent="0.25">
      <c r="A121" s="205">
        <v>365</v>
      </c>
      <c r="B121" s="206" t="s">
        <v>42</v>
      </c>
      <c r="C121" s="206">
        <v>4</v>
      </c>
      <c r="D121" s="207" t="s">
        <v>505</v>
      </c>
      <c r="E121" s="208" t="s">
        <v>506</v>
      </c>
      <c r="F121" s="209" t="s">
        <v>507</v>
      </c>
      <c r="G121" s="210" t="s">
        <v>42</v>
      </c>
      <c r="H121" s="206">
        <v>11</v>
      </c>
      <c r="I121" s="216">
        <v>45666</v>
      </c>
      <c r="J121" s="215">
        <v>0.61458333333333337</v>
      </c>
      <c r="K121" s="212" t="s">
        <v>25</v>
      </c>
      <c r="L121" s="212"/>
      <c r="M121" s="200"/>
      <c r="N121" s="200"/>
      <c r="O121" s="201">
        <f>IF(ISERROR(VLOOKUP(Tablo16[[#This Row],[G1]],Tablo11[[#All],[No]:[GÖZETMEN TABLOSU]],3,0)=TRUE),0,VLOOKUP(Tablo16[[#This Row],[G1]],Tablo11[[#All],[No]:[GÖZETMEN TABLOSU]],3,0))</f>
        <v>0</v>
      </c>
      <c r="P121" s="201">
        <f>IF(ISERROR(VLOOKUP(Tablo16[[#This Row],[G2]],Tablo11[[#All],[No]:[GÖZETMEN TABLOSU]],3,0)=TRUE),0,VLOOKUP(Tablo16[[#This Row],[G2]],Tablo11[[#All],[No]:[GÖZETMEN TABLOSU]],3,0))</f>
        <v>0</v>
      </c>
      <c r="Q121" s="201" cm="1">
        <f t="array" ref="Q121">_xlfn.IFS(Tablo16[[#This Row],[G1]]=$V$2,Tablo16[[#This Row],[Gözetmen 1]],Tablo16[[#This Row],[G2]]=$V$2,Tablo16[[#This Row],[Gözetmen 2]])</f>
        <v>0</v>
      </c>
      <c r="R121" s="201"/>
      <c r="S121" s="202">
        <f>COUNTIF($E$4:$E$312,Tablo16[[#This Row],[Dersin Adı]])</f>
        <v>1</v>
      </c>
      <c r="T121" s="213">
        <f t="shared" si="1"/>
        <v>1</v>
      </c>
      <c r="U121" s="204">
        <f>COUNTIFS(Tablo16[SINAV TARİHİ],I121,Tablo16[SINAV SAATİ],J121)</f>
        <v>9</v>
      </c>
      <c r="V121" s="190"/>
    </row>
    <row r="122" spans="1:22" ht="30" x14ac:dyDescent="0.25">
      <c r="A122" s="205">
        <v>276</v>
      </c>
      <c r="B122" s="206" t="s">
        <v>42</v>
      </c>
      <c r="C122" s="206">
        <v>4</v>
      </c>
      <c r="D122" s="207" t="s">
        <v>422</v>
      </c>
      <c r="E122" s="208" t="s">
        <v>423</v>
      </c>
      <c r="F122" s="209" t="s">
        <v>424</v>
      </c>
      <c r="G122" s="210" t="s">
        <v>33</v>
      </c>
      <c r="H122" s="206">
        <v>19</v>
      </c>
      <c r="I122" s="216">
        <v>45670</v>
      </c>
      <c r="J122" s="215">
        <v>0.625</v>
      </c>
      <c r="K122" s="212" t="s">
        <v>30</v>
      </c>
      <c r="L122" s="212"/>
      <c r="M122" s="200"/>
      <c r="N122" s="200"/>
      <c r="O122" s="201">
        <f>IF(ISERROR(VLOOKUP(Tablo16[[#This Row],[G1]],Tablo11[[#All],[No]:[GÖZETMEN TABLOSU]],3,0)=TRUE),0,VLOOKUP(Tablo16[[#This Row],[G1]],Tablo11[[#All],[No]:[GÖZETMEN TABLOSU]],3,0))</f>
        <v>0</v>
      </c>
      <c r="P122" s="201">
        <f>IF(ISERROR(VLOOKUP(Tablo16[[#This Row],[G2]],Tablo11[[#All],[No]:[GÖZETMEN TABLOSU]],3,0)=TRUE),0,VLOOKUP(Tablo16[[#This Row],[G2]],Tablo11[[#All],[No]:[GÖZETMEN TABLOSU]],3,0))</f>
        <v>0</v>
      </c>
      <c r="Q122" s="201" cm="1">
        <f t="array" ref="Q122">_xlfn.IFS(Tablo16[[#This Row],[G1]]=$V$2,Tablo16[[#This Row],[Gözetmen 1]],Tablo16[[#This Row],[G2]]=$V$2,Tablo16[[#This Row],[Gözetmen 2]])</f>
        <v>0</v>
      </c>
      <c r="R122" s="201"/>
      <c r="S122" s="202">
        <f>COUNTIF($E$4:$E$312,Tablo16[[#This Row],[Dersin Adı]])</f>
        <v>1</v>
      </c>
      <c r="T122" s="213">
        <f t="shared" si="1"/>
        <v>1</v>
      </c>
      <c r="U122" s="204">
        <f>COUNTIFS(Tablo16[SINAV TARİHİ],I122,Tablo16[SINAV SAATİ],J122)</f>
        <v>8</v>
      </c>
      <c r="V122" s="190"/>
    </row>
    <row r="123" spans="1:22" x14ac:dyDescent="0.25">
      <c r="A123" s="205">
        <v>330</v>
      </c>
      <c r="B123" s="206" t="s">
        <v>42</v>
      </c>
      <c r="C123" s="206">
        <v>4</v>
      </c>
      <c r="D123" s="207" t="s">
        <v>477</v>
      </c>
      <c r="E123" s="208" t="s">
        <v>478</v>
      </c>
      <c r="F123" s="209" t="s">
        <v>479</v>
      </c>
      <c r="G123" s="210" t="s">
        <v>42</v>
      </c>
      <c r="H123" s="206">
        <v>12</v>
      </c>
      <c r="I123" s="216">
        <v>45671</v>
      </c>
      <c r="J123" s="215">
        <v>0.625</v>
      </c>
      <c r="K123" s="212" t="s">
        <v>30</v>
      </c>
      <c r="L123" s="212"/>
      <c r="M123" s="200"/>
      <c r="N123" s="200"/>
      <c r="O123" s="201">
        <f>IF(ISERROR(VLOOKUP(Tablo16[[#This Row],[G1]],Tablo11[[#All],[No]:[GÖZETMEN TABLOSU]],3,0)=TRUE),0,VLOOKUP(Tablo16[[#This Row],[G1]],Tablo11[[#All],[No]:[GÖZETMEN TABLOSU]],3,0))</f>
        <v>0</v>
      </c>
      <c r="P123" s="201">
        <f>IF(ISERROR(VLOOKUP(Tablo16[[#This Row],[G2]],Tablo11[[#All],[No]:[GÖZETMEN TABLOSU]],3,0)=TRUE),0,VLOOKUP(Tablo16[[#This Row],[G2]],Tablo11[[#All],[No]:[GÖZETMEN TABLOSU]],3,0))</f>
        <v>0</v>
      </c>
      <c r="Q123" s="201" cm="1">
        <f t="array" ref="Q123">_xlfn.IFS(Tablo16[[#This Row],[G1]]=$V$2,Tablo16[[#This Row],[Gözetmen 1]],Tablo16[[#This Row],[G2]]=$V$2,Tablo16[[#This Row],[Gözetmen 2]])</f>
        <v>0</v>
      </c>
      <c r="R123" s="201"/>
      <c r="S123" s="202">
        <f>COUNTIF($E$4:$E$312,Tablo16[[#This Row],[Dersin Adı]])</f>
        <v>1</v>
      </c>
      <c r="T123" s="213">
        <f t="shared" si="1"/>
        <v>1</v>
      </c>
      <c r="U123" s="204">
        <f>COUNTIFS(Tablo16[SINAV TARİHİ],I123,Tablo16[SINAV SAATİ],J123)</f>
        <v>6</v>
      </c>
      <c r="V123" s="190"/>
    </row>
    <row r="124" spans="1:22" x14ac:dyDescent="0.25">
      <c r="A124" s="205">
        <v>64</v>
      </c>
      <c r="B124" s="206" t="s">
        <v>43</v>
      </c>
      <c r="C124" s="206">
        <v>1</v>
      </c>
      <c r="D124" s="207" t="s">
        <v>131</v>
      </c>
      <c r="E124" s="208" t="s">
        <v>132</v>
      </c>
      <c r="F124" s="209" t="s">
        <v>133</v>
      </c>
      <c r="G124" s="210" t="s">
        <v>65</v>
      </c>
      <c r="H124" s="206">
        <v>32</v>
      </c>
      <c r="I124" s="216">
        <v>45663</v>
      </c>
      <c r="J124" s="215">
        <v>0.375</v>
      </c>
      <c r="K124" s="212" t="s">
        <v>27</v>
      </c>
      <c r="L124" s="212"/>
      <c r="M124" s="200">
        <v>9</v>
      </c>
      <c r="N124" s="200"/>
      <c r="O124" s="201" t="str">
        <f>IF(ISERROR(VLOOKUP(Tablo16[[#This Row],[G1]],Tablo11[[#All],[No]:[GÖZETMEN TABLOSU]],3,0)=TRUE),0,VLOOKUP(Tablo16[[#This Row],[G1]],Tablo11[[#All],[No]:[GÖZETMEN TABLOSU]],3,0))</f>
        <v>Eylem DURMUŞ</v>
      </c>
      <c r="P124" s="201">
        <f>IF(ISERROR(VLOOKUP(Tablo16[[#This Row],[G2]],Tablo11[[#All],[No]:[GÖZETMEN TABLOSU]],3,0)=TRUE),0,VLOOKUP(Tablo16[[#This Row],[G2]],Tablo11[[#All],[No]:[GÖZETMEN TABLOSU]],3,0))</f>
        <v>0</v>
      </c>
      <c r="Q124" s="201" cm="1">
        <f t="array" ref="Q124">_xlfn.IFS(Tablo16[[#This Row],[G1]]=$V$2,Tablo16[[#This Row],[Gözetmen 1]],Tablo16[[#This Row],[G2]]=$V$2,Tablo16[[#This Row],[Gözetmen 2]])</f>
        <v>0</v>
      </c>
      <c r="R124" s="201"/>
      <c r="S124" s="202">
        <f>COUNTIF($E$4:$E$312,Tablo16[[#This Row],[Dersin Adı]])</f>
        <v>8</v>
      </c>
      <c r="T124" s="213">
        <f t="shared" si="1"/>
        <v>2</v>
      </c>
      <c r="U124" s="204">
        <f>COUNTIFS(Tablo16[SINAV TARİHİ],I124,Tablo16[SINAV SAATİ],J124)</f>
        <v>9</v>
      </c>
      <c r="V124" s="190"/>
    </row>
    <row r="125" spans="1:22" x14ac:dyDescent="0.25">
      <c r="A125" s="205">
        <v>351</v>
      </c>
      <c r="B125" s="206" t="s">
        <v>43</v>
      </c>
      <c r="C125" s="206">
        <v>1</v>
      </c>
      <c r="D125" s="207" t="s">
        <v>325</v>
      </c>
      <c r="E125" s="208" t="s">
        <v>326</v>
      </c>
      <c r="F125" s="209" t="s">
        <v>12</v>
      </c>
      <c r="G125" s="210" t="s">
        <v>65</v>
      </c>
      <c r="H125" s="206">
        <v>27</v>
      </c>
      <c r="I125" s="216">
        <v>45664</v>
      </c>
      <c r="J125" s="215">
        <v>0.41666666666666669</v>
      </c>
      <c r="K125" s="212" t="s">
        <v>62</v>
      </c>
      <c r="L125" s="212"/>
      <c r="M125" s="200">
        <v>8</v>
      </c>
      <c r="N125" s="200"/>
      <c r="O125" s="201" t="str">
        <f>IF(ISERROR(VLOOKUP(Tablo16[[#This Row],[G1]],Tablo11[[#All],[No]:[GÖZETMEN TABLOSU]],3,0)=TRUE),0,VLOOKUP(Tablo16[[#This Row],[G1]],Tablo11[[#All],[No]:[GÖZETMEN TABLOSU]],3,0))</f>
        <v>Sema Ezgi YÜCEER</v>
      </c>
      <c r="P125" s="201">
        <f>IF(ISERROR(VLOOKUP(Tablo16[[#This Row],[G2]],Tablo11[[#All],[No]:[GÖZETMEN TABLOSU]],3,0)=TRUE),0,VLOOKUP(Tablo16[[#This Row],[G2]],Tablo11[[#All],[No]:[GÖZETMEN TABLOSU]],3,0))</f>
        <v>0</v>
      </c>
      <c r="Q125" s="201" cm="1">
        <f t="array" ref="Q125">_xlfn.IFS(Tablo16[[#This Row],[G1]]=$V$2,Tablo16[[#This Row],[Gözetmen 1]],Tablo16[[#This Row],[G2]]=$V$2,Tablo16[[#This Row],[Gözetmen 2]])</f>
        <v>0</v>
      </c>
      <c r="R125" s="201"/>
      <c r="S125" s="202">
        <f>COUNTIF($E$4:$E$312,Tablo16[[#This Row],[Dersin Adı]])</f>
        <v>9</v>
      </c>
      <c r="T125" s="213">
        <f t="shared" si="1"/>
        <v>9</v>
      </c>
      <c r="U125" s="204">
        <f>COUNTIFS(Tablo16[SINAV TARİHİ],I125,Tablo16[SINAV SAATİ],J125)</f>
        <v>9</v>
      </c>
      <c r="V125" s="190"/>
    </row>
    <row r="126" spans="1:22" x14ac:dyDescent="0.25">
      <c r="A126" s="205">
        <v>21</v>
      </c>
      <c r="B126" s="206" t="s">
        <v>43</v>
      </c>
      <c r="C126" s="206">
        <v>1</v>
      </c>
      <c r="D126" s="207" t="s">
        <v>278</v>
      </c>
      <c r="E126" s="208" t="s">
        <v>279</v>
      </c>
      <c r="F126" s="209" t="s">
        <v>280</v>
      </c>
      <c r="G126" s="210" t="s">
        <v>65</v>
      </c>
      <c r="H126" s="206">
        <v>261</v>
      </c>
      <c r="I126" s="216">
        <v>45664</v>
      </c>
      <c r="J126" s="215">
        <v>0.45833333333333331</v>
      </c>
      <c r="K126" s="212" t="s">
        <v>77</v>
      </c>
      <c r="L126" s="212"/>
      <c r="M126" s="200"/>
      <c r="N126" s="200"/>
      <c r="O126" s="201">
        <f>IF(ISERROR(VLOOKUP(Tablo16[[#This Row],[G1]],Tablo11[[#All],[No]:[GÖZETMEN TABLOSU]],3,0)=TRUE),0,VLOOKUP(Tablo16[[#This Row],[G1]],Tablo11[[#All],[No]:[GÖZETMEN TABLOSU]],3,0))</f>
        <v>0</v>
      </c>
      <c r="P126" s="201">
        <f>IF(ISERROR(VLOOKUP(Tablo16[[#This Row],[G2]],Tablo11[[#All],[No]:[GÖZETMEN TABLOSU]],3,0)=TRUE),0,VLOOKUP(Tablo16[[#This Row],[G2]],Tablo11[[#All],[No]:[GÖZETMEN TABLOSU]],3,0))</f>
        <v>0</v>
      </c>
      <c r="Q126" s="201" cm="1">
        <f t="array" ref="Q126">_xlfn.IFS(Tablo16[[#This Row],[G1]]=$V$2,Tablo16[[#This Row],[Gözetmen 1]],Tablo16[[#This Row],[G2]]=$V$2,Tablo16[[#This Row],[Gözetmen 2]])</f>
        <v>0</v>
      </c>
      <c r="R126" s="201"/>
      <c r="S126" s="202">
        <f>COUNTIF($E$4:$E$312,Tablo16[[#This Row],[Dersin Adı]])</f>
        <v>9</v>
      </c>
      <c r="T126" s="213">
        <f t="shared" si="1"/>
        <v>3</v>
      </c>
      <c r="U126" s="204">
        <f>COUNTIFS(Tablo16[SINAV TARİHİ],I126,Tablo16[SINAV SAATİ],J126)</f>
        <v>9</v>
      </c>
      <c r="V126" s="190"/>
    </row>
    <row r="127" spans="1:22" x14ac:dyDescent="0.25">
      <c r="A127" s="205">
        <v>96</v>
      </c>
      <c r="B127" s="206" t="s">
        <v>43</v>
      </c>
      <c r="C127" s="206">
        <v>1</v>
      </c>
      <c r="D127" s="207" t="s">
        <v>212</v>
      </c>
      <c r="E127" s="208" t="s">
        <v>210</v>
      </c>
      <c r="F127" s="209" t="s">
        <v>211</v>
      </c>
      <c r="G127" s="210" t="s">
        <v>65</v>
      </c>
      <c r="H127" s="206">
        <v>30</v>
      </c>
      <c r="I127" s="216">
        <v>45665</v>
      </c>
      <c r="J127" s="215">
        <v>0.375</v>
      </c>
      <c r="K127" s="212" t="s">
        <v>31</v>
      </c>
      <c r="L127" s="212"/>
      <c r="M127" s="200">
        <v>8</v>
      </c>
      <c r="N127" s="200"/>
      <c r="O127" s="201" t="str">
        <f>IF(ISERROR(VLOOKUP(Tablo16[[#This Row],[G1]],Tablo11[[#All],[No]:[GÖZETMEN TABLOSU]],3,0)=TRUE),0,VLOOKUP(Tablo16[[#This Row],[G1]],Tablo11[[#All],[No]:[GÖZETMEN TABLOSU]],3,0))</f>
        <v>Sema Ezgi YÜCEER</v>
      </c>
      <c r="P127" s="201">
        <f>IF(ISERROR(VLOOKUP(Tablo16[[#This Row],[G2]],Tablo11[[#All],[No]:[GÖZETMEN TABLOSU]],3,0)=TRUE),0,VLOOKUP(Tablo16[[#This Row],[G2]],Tablo11[[#All],[No]:[GÖZETMEN TABLOSU]],3,0))</f>
        <v>0</v>
      </c>
      <c r="Q127" s="201" cm="1">
        <f t="array" ref="Q127">_xlfn.IFS(Tablo16[[#This Row],[G1]]=$V$2,Tablo16[[#This Row],[Gözetmen 1]],Tablo16[[#This Row],[G2]]=$V$2,Tablo16[[#This Row],[Gözetmen 2]])</f>
        <v>0</v>
      </c>
      <c r="R127" s="201"/>
      <c r="S127" s="202">
        <f>COUNTIF($E$4:$E$312,Tablo16[[#This Row],[Dersin Adı]])</f>
        <v>9</v>
      </c>
      <c r="T127" s="213">
        <f t="shared" si="1"/>
        <v>2</v>
      </c>
      <c r="U127" s="204">
        <f>COUNTIFS(Tablo16[SINAV TARİHİ],I127,Tablo16[SINAV SAATİ],J127)</f>
        <v>9</v>
      </c>
      <c r="V127" s="190"/>
    </row>
    <row r="128" spans="1:22" x14ac:dyDescent="0.25">
      <c r="A128" s="205">
        <v>371</v>
      </c>
      <c r="B128" s="206" t="s">
        <v>43</v>
      </c>
      <c r="C128" s="206">
        <v>1</v>
      </c>
      <c r="D128" s="207" t="s">
        <v>252</v>
      </c>
      <c r="E128" s="208" t="s">
        <v>253</v>
      </c>
      <c r="F128" s="209" t="s">
        <v>254</v>
      </c>
      <c r="G128" s="210" t="s">
        <v>65</v>
      </c>
      <c r="H128" s="206">
        <v>23</v>
      </c>
      <c r="I128" s="216">
        <v>45666</v>
      </c>
      <c r="J128" s="215">
        <v>0.375</v>
      </c>
      <c r="K128" s="212" t="s">
        <v>30</v>
      </c>
      <c r="L128" s="212"/>
      <c r="M128" s="200"/>
      <c r="N128" s="200"/>
      <c r="O128" s="201">
        <f>IF(ISERROR(VLOOKUP(Tablo16[[#This Row],[G1]],Tablo11[[#All],[No]:[GÖZETMEN TABLOSU]],3,0)=TRUE),0,VLOOKUP(Tablo16[[#This Row],[G1]],Tablo11[[#All],[No]:[GÖZETMEN TABLOSU]],3,0))</f>
        <v>0</v>
      </c>
      <c r="P128" s="201">
        <f>IF(ISERROR(VLOOKUP(Tablo16[[#This Row],[G2]],Tablo11[[#All],[No]:[GÖZETMEN TABLOSU]],3,0)=TRUE),0,VLOOKUP(Tablo16[[#This Row],[G2]],Tablo11[[#All],[No]:[GÖZETMEN TABLOSU]],3,0))</f>
        <v>0</v>
      </c>
      <c r="Q128" s="201" cm="1">
        <f t="array" ref="Q128">_xlfn.IFS(Tablo16[[#This Row],[G1]]=$V$2,Tablo16[[#This Row],[Gözetmen 1]],Tablo16[[#This Row],[G2]]=$V$2,Tablo16[[#This Row],[Gözetmen 2]])</f>
        <v>0</v>
      </c>
      <c r="R128" s="201"/>
      <c r="S128" s="202">
        <f>COUNTIF($E$4:$E$312,Tablo16[[#This Row],[Dersin Adı]])</f>
        <v>1</v>
      </c>
      <c r="T128" s="213">
        <f t="shared" si="1"/>
        <v>1</v>
      </c>
      <c r="U128" s="204">
        <f>COUNTIFS(Tablo16[SINAV TARİHİ],I128,Tablo16[SINAV SAATİ],J128)</f>
        <v>8</v>
      </c>
      <c r="V128" s="190"/>
    </row>
    <row r="129" spans="1:22" x14ac:dyDescent="0.25">
      <c r="A129" s="205">
        <v>172</v>
      </c>
      <c r="B129" s="206" t="s">
        <v>43</v>
      </c>
      <c r="C129" s="206">
        <v>1</v>
      </c>
      <c r="D129" s="207" t="s">
        <v>435</v>
      </c>
      <c r="E129" s="208" t="s">
        <v>15</v>
      </c>
      <c r="F129" s="209" t="s">
        <v>152</v>
      </c>
      <c r="G129" s="210" t="s">
        <v>43</v>
      </c>
      <c r="H129" s="206">
        <v>29</v>
      </c>
      <c r="I129" s="216">
        <v>45670</v>
      </c>
      <c r="J129" s="215">
        <v>0.375</v>
      </c>
      <c r="K129" s="212" t="s">
        <v>29</v>
      </c>
      <c r="L129" s="212"/>
      <c r="M129" s="200"/>
      <c r="N129" s="200"/>
      <c r="O129" s="201">
        <f>IF(ISERROR(VLOOKUP(Tablo16[[#This Row],[G1]],Tablo11[[#All],[No]:[GÖZETMEN TABLOSU]],3,0)=TRUE),0,VLOOKUP(Tablo16[[#This Row],[G1]],Tablo11[[#All],[No]:[GÖZETMEN TABLOSU]],3,0))</f>
        <v>0</v>
      </c>
      <c r="P129" s="201">
        <f>IF(ISERROR(VLOOKUP(Tablo16[[#This Row],[G2]],Tablo11[[#All],[No]:[GÖZETMEN TABLOSU]],3,0)=TRUE),0,VLOOKUP(Tablo16[[#This Row],[G2]],Tablo11[[#All],[No]:[GÖZETMEN TABLOSU]],3,0))</f>
        <v>0</v>
      </c>
      <c r="Q129" s="201" cm="1">
        <f t="array" ref="Q129">_xlfn.IFS(Tablo16[[#This Row],[G1]]=$V$2,Tablo16[[#This Row],[Gözetmen 1]],Tablo16[[#This Row],[G2]]=$V$2,Tablo16[[#This Row],[Gözetmen 2]])</f>
        <v>0</v>
      </c>
      <c r="R129" s="201"/>
      <c r="S129" s="202">
        <f>COUNTIF($E$4:$E$312,Tablo16[[#This Row],[Dersin Adı]])</f>
        <v>7</v>
      </c>
      <c r="T129" s="213">
        <f t="shared" si="1"/>
        <v>1</v>
      </c>
      <c r="U129" s="204">
        <f>COUNTIFS(Tablo16[SINAV TARİHİ],I129,Tablo16[SINAV SAATİ],J129)</f>
        <v>9</v>
      </c>
      <c r="V129" s="190"/>
    </row>
    <row r="130" spans="1:22" ht="30" x14ac:dyDescent="0.25">
      <c r="A130" s="205">
        <v>325</v>
      </c>
      <c r="B130" s="206" t="s">
        <v>43</v>
      </c>
      <c r="C130" s="206">
        <v>1</v>
      </c>
      <c r="D130" s="207" t="s">
        <v>636</v>
      </c>
      <c r="E130" s="208" t="s">
        <v>223</v>
      </c>
      <c r="F130" s="209" t="s">
        <v>185</v>
      </c>
      <c r="G130" s="210" t="s">
        <v>48</v>
      </c>
      <c r="H130" s="206">
        <v>7</v>
      </c>
      <c r="I130" s="216">
        <v>45671</v>
      </c>
      <c r="J130" s="215">
        <v>0.375</v>
      </c>
      <c r="K130" s="212" t="s">
        <v>13</v>
      </c>
      <c r="L130" s="212"/>
      <c r="M130" s="200"/>
      <c r="N130" s="200"/>
      <c r="O130" s="201">
        <f>IF(ISERROR(VLOOKUP(Tablo16[[#This Row],[G1]],Tablo11[[#All],[No]:[GÖZETMEN TABLOSU]],3,0)=TRUE),0,VLOOKUP(Tablo16[[#This Row],[G1]],Tablo11[[#All],[No]:[GÖZETMEN TABLOSU]],3,0))</f>
        <v>0</v>
      </c>
      <c r="P130" s="201">
        <f>IF(ISERROR(VLOOKUP(Tablo16[[#This Row],[G2]],Tablo11[[#All],[No]:[GÖZETMEN TABLOSU]],3,0)=TRUE),0,VLOOKUP(Tablo16[[#This Row],[G2]],Tablo11[[#All],[No]:[GÖZETMEN TABLOSU]],3,0))</f>
        <v>0</v>
      </c>
      <c r="Q130" s="201" cm="1">
        <f t="array" ref="Q130">_xlfn.IFS(Tablo16[[#This Row],[G1]]=$V$2,Tablo16[[#This Row],[Gözetmen 1]],Tablo16[[#This Row],[G2]]=$V$2,Tablo16[[#This Row],[Gözetmen 2]])</f>
        <v>0</v>
      </c>
      <c r="R130" s="201"/>
      <c r="S130" s="202">
        <f>COUNTIF($E$4:$E$312,Tablo16[[#This Row],[Dersin Adı]])</f>
        <v>4</v>
      </c>
      <c r="T130" s="213">
        <f t="shared" si="1"/>
        <v>1</v>
      </c>
      <c r="U130" s="204">
        <f>COUNTIFS(Tablo16[SINAV TARİHİ],I130,Tablo16[SINAV SAATİ],J130)</f>
        <v>8</v>
      </c>
      <c r="V130" s="190"/>
    </row>
    <row r="131" spans="1:22" ht="30" x14ac:dyDescent="0.25">
      <c r="A131" s="205">
        <v>202</v>
      </c>
      <c r="B131" s="206" t="s">
        <v>43</v>
      </c>
      <c r="C131" s="206">
        <v>1</v>
      </c>
      <c r="D131" s="207" t="s">
        <v>518</v>
      </c>
      <c r="E131" s="208" t="s">
        <v>138</v>
      </c>
      <c r="F131" s="209" t="s">
        <v>519</v>
      </c>
      <c r="G131" s="210" t="s">
        <v>65</v>
      </c>
      <c r="H131" s="206">
        <v>38</v>
      </c>
      <c r="I131" s="216">
        <v>45672</v>
      </c>
      <c r="J131" s="215">
        <v>0.375</v>
      </c>
      <c r="K131" s="212" t="s">
        <v>27</v>
      </c>
      <c r="L131" s="212"/>
      <c r="M131" s="200"/>
      <c r="N131" s="200"/>
      <c r="O131" s="201">
        <f>IF(ISERROR(VLOOKUP(Tablo16[[#This Row],[G1]],Tablo11[[#All],[No]:[GÖZETMEN TABLOSU]],3,0)=TRUE),0,VLOOKUP(Tablo16[[#This Row],[G1]],Tablo11[[#All],[No]:[GÖZETMEN TABLOSU]],3,0))</f>
        <v>0</v>
      </c>
      <c r="P131" s="201">
        <f>IF(ISERROR(VLOOKUP(Tablo16[[#This Row],[G2]],Tablo11[[#All],[No]:[GÖZETMEN TABLOSU]],3,0)=TRUE),0,VLOOKUP(Tablo16[[#This Row],[G2]],Tablo11[[#All],[No]:[GÖZETMEN TABLOSU]],3,0))</f>
        <v>0</v>
      </c>
      <c r="Q131" s="201" cm="1">
        <f t="array" ref="Q131">_xlfn.IFS(Tablo16[[#This Row],[G1]]=$V$2,Tablo16[[#This Row],[Gözetmen 1]],Tablo16[[#This Row],[G2]]=$V$2,Tablo16[[#This Row],[Gözetmen 2]])</f>
        <v>0</v>
      </c>
      <c r="R131" s="201"/>
      <c r="S131" s="202">
        <f>COUNTIF($E$4:$E$312,Tablo16[[#This Row],[Dersin Adı]])</f>
        <v>9</v>
      </c>
      <c r="T131" s="213">
        <f t="shared" si="1"/>
        <v>1</v>
      </c>
      <c r="U131" s="204">
        <f>COUNTIFS(Tablo16[SINAV TARİHİ],I131,Tablo16[SINAV SAATİ],J131)</f>
        <v>9</v>
      </c>
      <c r="V131" s="190"/>
    </row>
    <row r="132" spans="1:22" x14ac:dyDescent="0.25">
      <c r="A132" s="205">
        <v>163</v>
      </c>
      <c r="B132" s="206" t="s">
        <v>43</v>
      </c>
      <c r="C132" s="206">
        <v>1</v>
      </c>
      <c r="D132" s="207" t="s">
        <v>563</v>
      </c>
      <c r="E132" s="208" t="s">
        <v>564</v>
      </c>
      <c r="F132" s="209" t="s">
        <v>565</v>
      </c>
      <c r="G132" s="210" t="s">
        <v>65</v>
      </c>
      <c r="H132" s="206">
        <v>24</v>
      </c>
      <c r="I132" s="216">
        <v>45673</v>
      </c>
      <c r="J132" s="215">
        <v>0.375</v>
      </c>
      <c r="K132" s="212" t="s">
        <v>62</v>
      </c>
      <c r="L132" s="212"/>
      <c r="M132" s="200">
        <v>7</v>
      </c>
      <c r="N132" s="200"/>
      <c r="O132" s="201" t="str">
        <f>IF(ISERROR(VLOOKUP(Tablo16[[#This Row],[G1]],Tablo11[[#All],[No]:[GÖZETMEN TABLOSU]],3,0)=TRUE),0,VLOOKUP(Tablo16[[#This Row],[G1]],Tablo11[[#All],[No]:[GÖZETMEN TABLOSU]],3,0))</f>
        <v>C. Erdem BÜLBÜL</v>
      </c>
      <c r="P132" s="201">
        <f>IF(ISERROR(VLOOKUP(Tablo16[[#This Row],[G2]],Tablo11[[#All],[No]:[GÖZETMEN TABLOSU]],3,0)=TRUE),0,VLOOKUP(Tablo16[[#This Row],[G2]],Tablo11[[#All],[No]:[GÖZETMEN TABLOSU]],3,0))</f>
        <v>0</v>
      </c>
      <c r="Q132" s="201" cm="1">
        <f t="array" ref="Q132">_xlfn.IFS(Tablo16[[#This Row],[G1]]=$V$2,Tablo16[[#This Row],[Gözetmen 1]],Tablo16[[#This Row],[G2]]=$V$2,Tablo16[[#This Row],[Gözetmen 2]])</f>
        <v>0</v>
      </c>
      <c r="R132" s="201"/>
      <c r="S132" s="202">
        <f>COUNTIF($E$4:$E$312,Tablo16[[#This Row],[Dersin Adı]])</f>
        <v>9</v>
      </c>
      <c r="T132" s="213">
        <f t="shared" ref="T132:T195" si="2">COUNTIFS($E$4:$E$352,E132,$F$4:$F$352,F132)</f>
        <v>8</v>
      </c>
      <c r="U132" s="204">
        <f>COUNTIFS(Tablo16[SINAV TARİHİ],I132,Tablo16[SINAV SAATİ],J132)</f>
        <v>9</v>
      </c>
      <c r="V132" s="190"/>
    </row>
    <row r="133" spans="1:22" x14ac:dyDescent="0.25">
      <c r="A133" s="205">
        <v>407</v>
      </c>
      <c r="B133" s="206" t="s">
        <v>43</v>
      </c>
      <c r="C133" s="206">
        <v>1</v>
      </c>
      <c r="D133" s="207" t="s">
        <v>325</v>
      </c>
      <c r="E133" s="208" t="s">
        <v>653</v>
      </c>
      <c r="F133" s="209" t="s">
        <v>654</v>
      </c>
      <c r="G133" s="210" t="s">
        <v>65</v>
      </c>
      <c r="H133" s="206">
        <v>15</v>
      </c>
      <c r="I133" s="216">
        <v>45674</v>
      </c>
      <c r="J133" s="215">
        <v>0.625</v>
      </c>
      <c r="K133" s="212" t="s">
        <v>62</v>
      </c>
      <c r="L133" s="212"/>
      <c r="M133" s="200">
        <v>7</v>
      </c>
      <c r="N133" s="200"/>
      <c r="O133" s="201" t="str">
        <f>IF(ISERROR(VLOOKUP(Tablo16[[#This Row],[G1]],Tablo11[[#All],[No]:[GÖZETMEN TABLOSU]],3,0)=TRUE),0,VLOOKUP(Tablo16[[#This Row],[G1]],Tablo11[[#All],[No]:[GÖZETMEN TABLOSU]],3,0))</f>
        <v>C. Erdem BÜLBÜL</v>
      </c>
      <c r="P133" s="201">
        <f>IF(ISERROR(VLOOKUP(Tablo16[[#This Row],[G2]],Tablo11[[#All],[No]:[GÖZETMEN TABLOSU]],3,0)=TRUE),0,VLOOKUP(Tablo16[[#This Row],[G2]],Tablo11[[#All],[No]:[GÖZETMEN TABLOSU]],3,0))</f>
        <v>0</v>
      </c>
      <c r="Q133" s="201" cm="1">
        <f t="array" ref="Q133">_xlfn.IFS(Tablo16[[#This Row],[G1]]=$V$2,Tablo16[[#This Row],[Gözetmen 1]],Tablo16[[#This Row],[G2]]=$V$2,Tablo16[[#This Row],[Gözetmen 2]])</f>
        <v>0</v>
      </c>
      <c r="R133" s="201"/>
      <c r="S133" s="202"/>
      <c r="T133" s="213">
        <f t="shared" si="2"/>
        <v>9</v>
      </c>
      <c r="U133" s="204">
        <f>COUNTIFS(Tablo16[SINAV TARİHİ],I133,Tablo16[SINAV SAATİ],J133)</f>
        <v>9</v>
      </c>
      <c r="V133" s="190"/>
    </row>
    <row r="134" spans="1:22" x14ac:dyDescent="0.25">
      <c r="A134" s="205">
        <v>40</v>
      </c>
      <c r="B134" s="206" t="s">
        <v>43</v>
      </c>
      <c r="C134" s="206">
        <v>2</v>
      </c>
      <c r="D134" s="207" t="s">
        <v>151</v>
      </c>
      <c r="E134" s="208" t="s">
        <v>24</v>
      </c>
      <c r="F134" s="209" t="s">
        <v>152</v>
      </c>
      <c r="G134" s="210" t="s">
        <v>43</v>
      </c>
      <c r="H134" s="206">
        <v>38</v>
      </c>
      <c r="I134" s="216">
        <v>45663</v>
      </c>
      <c r="J134" s="215">
        <v>0.45833333333333331</v>
      </c>
      <c r="K134" s="212" t="s">
        <v>27</v>
      </c>
      <c r="L134" s="212"/>
      <c r="M134" s="200"/>
      <c r="N134" s="200"/>
      <c r="O134" s="201">
        <f>IF(ISERROR(VLOOKUP(Tablo16[[#This Row],[G1]],Tablo11[[#All],[No]:[GÖZETMEN TABLOSU]],3,0)=TRUE),0,VLOOKUP(Tablo16[[#This Row],[G1]],Tablo11[[#All],[No]:[GÖZETMEN TABLOSU]],3,0))</f>
        <v>0</v>
      </c>
      <c r="P134" s="201">
        <f>IF(ISERROR(VLOOKUP(Tablo16[[#This Row],[G2]],Tablo11[[#All],[No]:[GÖZETMEN TABLOSU]],3,0)=TRUE),0,VLOOKUP(Tablo16[[#This Row],[G2]],Tablo11[[#All],[No]:[GÖZETMEN TABLOSU]],3,0))</f>
        <v>0</v>
      </c>
      <c r="Q134" s="201" cm="1">
        <f t="array" ref="Q134">_xlfn.IFS(Tablo16[[#This Row],[G1]]=$V$2,Tablo16[[#This Row],[Gözetmen 1]],Tablo16[[#This Row],[G2]]=$V$2,Tablo16[[#This Row],[Gözetmen 2]])</f>
        <v>0</v>
      </c>
      <c r="R134" s="201"/>
      <c r="S134" s="202">
        <f>COUNTIF($E$4:$E$312,Tablo16[[#This Row],[Dersin Adı]])</f>
        <v>7</v>
      </c>
      <c r="T134" s="213">
        <f t="shared" si="2"/>
        <v>1</v>
      </c>
      <c r="U134" s="204">
        <f>COUNTIFS(Tablo16[SINAV TARİHİ],I134,Tablo16[SINAV SAATİ],J134)</f>
        <v>9</v>
      </c>
      <c r="V134" s="190"/>
    </row>
    <row r="135" spans="1:22" x14ac:dyDescent="0.25">
      <c r="A135" s="205">
        <v>114</v>
      </c>
      <c r="B135" s="206" t="s">
        <v>43</v>
      </c>
      <c r="C135" s="206">
        <v>2</v>
      </c>
      <c r="D135" s="207" t="s">
        <v>270</v>
      </c>
      <c r="E135" s="208" t="s">
        <v>22</v>
      </c>
      <c r="F135" s="209" t="s">
        <v>113</v>
      </c>
      <c r="G135" s="210" t="s">
        <v>43</v>
      </c>
      <c r="H135" s="206">
        <v>44</v>
      </c>
      <c r="I135" s="216">
        <v>45664</v>
      </c>
      <c r="J135" s="215">
        <v>0.4861111111111111</v>
      </c>
      <c r="K135" s="212" t="s">
        <v>16</v>
      </c>
      <c r="L135" s="212"/>
      <c r="M135" s="200"/>
      <c r="N135" s="200"/>
      <c r="O135" s="201">
        <f>IF(ISERROR(VLOOKUP(Tablo16[[#This Row],[G1]],Tablo11[[#All],[No]:[GÖZETMEN TABLOSU]],3,0)=TRUE),0,VLOOKUP(Tablo16[[#This Row],[G1]],Tablo11[[#All],[No]:[GÖZETMEN TABLOSU]],3,0))</f>
        <v>0</v>
      </c>
      <c r="P135" s="201">
        <f>IF(ISERROR(VLOOKUP(Tablo16[[#This Row],[G2]],Tablo11[[#All],[No]:[GÖZETMEN TABLOSU]],3,0)=TRUE),0,VLOOKUP(Tablo16[[#This Row],[G2]],Tablo11[[#All],[No]:[GÖZETMEN TABLOSU]],3,0))</f>
        <v>0</v>
      </c>
      <c r="Q135" s="201" cm="1">
        <f t="array" ref="Q135">_xlfn.IFS(Tablo16[[#This Row],[G1]]=$V$2,Tablo16[[#This Row],[Gözetmen 1]],Tablo16[[#This Row],[G2]]=$V$2,Tablo16[[#This Row],[Gözetmen 2]])</f>
        <v>0</v>
      </c>
      <c r="R135" s="201"/>
      <c r="S135" s="202">
        <f>COUNTIF($E$4:$E$312,Tablo16[[#This Row],[Dersin Adı]])</f>
        <v>3</v>
      </c>
      <c r="T135" s="213">
        <f t="shared" si="2"/>
        <v>1</v>
      </c>
      <c r="U135" s="204">
        <f>COUNTIFS(Tablo16[SINAV TARİHİ],I135,Tablo16[SINAV SAATİ],J135)</f>
        <v>9</v>
      </c>
      <c r="V135" s="190"/>
    </row>
    <row r="136" spans="1:22" x14ac:dyDescent="0.25">
      <c r="A136" s="205">
        <v>57</v>
      </c>
      <c r="B136" s="206" t="s">
        <v>43</v>
      </c>
      <c r="C136" s="206">
        <v>2</v>
      </c>
      <c r="D136" s="207" t="s">
        <v>225</v>
      </c>
      <c r="E136" s="208" t="s">
        <v>44</v>
      </c>
      <c r="F136" s="209" t="s">
        <v>226</v>
      </c>
      <c r="G136" s="210" t="s">
        <v>65</v>
      </c>
      <c r="H136" s="206">
        <v>28</v>
      </c>
      <c r="I136" s="216">
        <v>45665</v>
      </c>
      <c r="J136" s="215">
        <v>0.45833333333333331</v>
      </c>
      <c r="K136" s="212" t="s">
        <v>23</v>
      </c>
      <c r="L136" s="212"/>
      <c r="M136" s="200"/>
      <c r="N136" s="200"/>
      <c r="O136" s="201">
        <f>IF(ISERROR(VLOOKUP(Tablo16[[#This Row],[G1]],Tablo11[[#All],[No]:[GÖZETMEN TABLOSU]],3,0)=TRUE),0,VLOOKUP(Tablo16[[#This Row],[G1]],Tablo11[[#All],[No]:[GÖZETMEN TABLOSU]],3,0))</f>
        <v>0</v>
      </c>
      <c r="P136" s="201">
        <f>IF(ISERROR(VLOOKUP(Tablo16[[#This Row],[G2]],Tablo11[[#All],[No]:[GÖZETMEN TABLOSU]],3,0)=TRUE),0,VLOOKUP(Tablo16[[#This Row],[G2]],Tablo11[[#All],[No]:[GÖZETMEN TABLOSU]],3,0))</f>
        <v>0</v>
      </c>
      <c r="Q136" s="201" cm="1">
        <f t="array" ref="Q136">_xlfn.IFS(Tablo16[[#This Row],[G1]]=$V$2,Tablo16[[#This Row],[Gözetmen 1]],Tablo16[[#This Row],[G2]]=$V$2,Tablo16[[#This Row],[Gözetmen 2]])</f>
        <v>0</v>
      </c>
      <c r="R136" s="201"/>
      <c r="S136" s="202">
        <f>COUNTIF($E$4:$E$312,Tablo16[[#This Row],[Dersin Adı]])</f>
        <v>1</v>
      </c>
      <c r="T136" s="213">
        <f t="shared" si="2"/>
        <v>1</v>
      </c>
      <c r="U136" s="204">
        <f>COUNTIFS(Tablo16[SINAV TARİHİ],I136,Tablo16[SINAV SAATİ],J136)</f>
        <v>9</v>
      </c>
      <c r="V136" s="190"/>
    </row>
    <row r="137" spans="1:22" x14ac:dyDescent="0.25">
      <c r="A137" s="205">
        <v>239</v>
      </c>
      <c r="B137" s="206" t="s">
        <v>43</v>
      </c>
      <c r="C137" s="206">
        <v>2</v>
      </c>
      <c r="D137" s="207" t="s">
        <v>442</v>
      </c>
      <c r="E137" s="208" t="s">
        <v>443</v>
      </c>
      <c r="F137" s="209" t="s">
        <v>444</v>
      </c>
      <c r="G137" s="210" t="s">
        <v>65</v>
      </c>
      <c r="H137" s="206">
        <v>44</v>
      </c>
      <c r="I137" s="216">
        <v>45665</v>
      </c>
      <c r="J137" s="215">
        <v>0.6875</v>
      </c>
      <c r="K137" s="212" t="s">
        <v>77</v>
      </c>
      <c r="L137" s="212"/>
      <c r="M137" s="200"/>
      <c r="N137" s="200"/>
      <c r="O137" s="201">
        <f>IF(ISERROR(VLOOKUP(Tablo16[[#This Row],[G1]],Tablo11[[#All],[No]:[GÖZETMEN TABLOSU]],3,0)=TRUE),0,VLOOKUP(Tablo16[[#This Row],[G1]],Tablo11[[#All],[No]:[GÖZETMEN TABLOSU]],3,0))</f>
        <v>0</v>
      </c>
      <c r="P137" s="201">
        <f>IF(ISERROR(VLOOKUP(Tablo16[[#This Row],[G2]],Tablo11[[#All],[No]:[GÖZETMEN TABLOSU]],3,0)=TRUE),0,VLOOKUP(Tablo16[[#This Row],[G2]],Tablo11[[#All],[No]:[GÖZETMEN TABLOSU]],3,0))</f>
        <v>0</v>
      </c>
      <c r="Q137" s="201" cm="1">
        <f t="array" ref="Q137">_xlfn.IFS(Tablo16[[#This Row],[G1]]=$V$2,Tablo16[[#This Row],[Gözetmen 1]],Tablo16[[#This Row],[G2]]=$V$2,Tablo16[[#This Row],[Gözetmen 2]])</f>
        <v>0</v>
      </c>
      <c r="R137" s="201" t="s">
        <v>662</v>
      </c>
      <c r="S137" s="202">
        <f>COUNTIF($E$4:$E$312,Tablo16[[#This Row],[Dersin Adı]])</f>
        <v>1</v>
      </c>
      <c r="T137" s="213">
        <f t="shared" si="2"/>
        <v>1</v>
      </c>
      <c r="U137" s="204">
        <f>COUNTIFS(Tablo16[SINAV TARİHİ],I137,Tablo16[SINAV SAATİ],J137)</f>
        <v>7</v>
      </c>
      <c r="V137" s="190"/>
    </row>
    <row r="138" spans="1:22" x14ac:dyDescent="0.25">
      <c r="A138" s="205">
        <v>128</v>
      </c>
      <c r="B138" s="206" t="s">
        <v>43</v>
      </c>
      <c r="C138" s="206">
        <v>2</v>
      </c>
      <c r="D138" s="207" t="s">
        <v>330</v>
      </c>
      <c r="E138" s="208" t="s">
        <v>331</v>
      </c>
      <c r="F138" s="209" t="s">
        <v>199</v>
      </c>
      <c r="G138" s="210" t="s">
        <v>59</v>
      </c>
      <c r="H138" s="206">
        <v>29</v>
      </c>
      <c r="I138" s="216">
        <v>45666</v>
      </c>
      <c r="J138" s="215">
        <v>0.45833333333333331</v>
      </c>
      <c r="K138" s="212" t="s">
        <v>27</v>
      </c>
      <c r="L138" s="212"/>
      <c r="M138" s="200"/>
      <c r="N138" s="200"/>
      <c r="O138" s="201">
        <f>IF(ISERROR(VLOOKUP(Tablo16[[#This Row],[G1]],Tablo11[[#All],[No]:[GÖZETMEN TABLOSU]],3,0)=TRUE),0,VLOOKUP(Tablo16[[#This Row],[G1]],Tablo11[[#All],[No]:[GÖZETMEN TABLOSU]],3,0))</f>
        <v>0</v>
      </c>
      <c r="P138" s="201">
        <f>IF(ISERROR(VLOOKUP(Tablo16[[#This Row],[G2]],Tablo11[[#All],[No]:[GÖZETMEN TABLOSU]],3,0)=TRUE),0,VLOOKUP(Tablo16[[#This Row],[G2]],Tablo11[[#All],[No]:[GÖZETMEN TABLOSU]],3,0))</f>
        <v>0</v>
      </c>
      <c r="Q138" s="201" cm="1">
        <f t="array" ref="Q138">_xlfn.IFS(Tablo16[[#This Row],[G1]]=$V$2,Tablo16[[#This Row],[Gözetmen 1]],Tablo16[[#This Row],[G2]]=$V$2,Tablo16[[#This Row],[Gözetmen 2]])</f>
        <v>0</v>
      </c>
      <c r="R138" s="201"/>
      <c r="S138" s="202">
        <f>COUNTIF($E$4:$E$312,Tablo16[[#This Row],[Dersin Adı]])</f>
        <v>1</v>
      </c>
      <c r="T138" s="213">
        <f t="shared" si="2"/>
        <v>1</v>
      </c>
      <c r="U138" s="204">
        <f>COUNTIFS(Tablo16[SINAV TARİHİ],I138,Tablo16[SINAV SAATİ],J138)</f>
        <v>9</v>
      </c>
      <c r="V138" s="190"/>
    </row>
    <row r="139" spans="1:22" x14ac:dyDescent="0.25">
      <c r="A139" s="205">
        <v>157</v>
      </c>
      <c r="B139" s="206" t="s">
        <v>43</v>
      </c>
      <c r="C139" s="206">
        <v>2</v>
      </c>
      <c r="D139" s="207" t="s">
        <v>382</v>
      </c>
      <c r="E139" s="208" t="s">
        <v>18</v>
      </c>
      <c r="F139" s="209" t="s">
        <v>383</v>
      </c>
      <c r="G139" s="210" t="s">
        <v>65</v>
      </c>
      <c r="H139" s="206">
        <v>32</v>
      </c>
      <c r="I139" s="216">
        <v>45670</v>
      </c>
      <c r="J139" s="215">
        <v>0.45833333333333331</v>
      </c>
      <c r="K139" s="217" t="s">
        <v>27</v>
      </c>
      <c r="L139" s="212"/>
      <c r="M139" s="200"/>
      <c r="N139" s="200"/>
      <c r="O139" s="201">
        <f>IF(ISERROR(VLOOKUP(Tablo16[[#This Row],[G1]],Tablo11[[#All],[No]:[GÖZETMEN TABLOSU]],3,0)=TRUE),0,VLOOKUP(Tablo16[[#This Row],[G1]],Tablo11[[#All],[No]:[GÖZETMEN TABLOSU]],3,0))</f>
        <v>0</v>
      </c>
      <c r="P139" s="201">
        <f>IF(ISERROR(VLOOKUP(Tablo16[[#This Row],[G2]],Tablo11[[#All],[No]:[GÖZETMEN TABLOSU]],3,0)=TRUE),0,VLOOKUP(Tablo16[[#This Row],[G2]],Tablo11[[#All],[No]:[GÖZETMEN TABLOSU]],3,0))</f>
        <v>0</v>
      </c>
      <c r="Q139" s="201" cm="1">
        <f t="array" ref="Q139">_xlfn.IFS(Tablo16[[#This Row],[G1]]=$V$2,Tablo16[[#This Row],[Gözetmen 1]],Tablo16[[#This Row],[G2]]=$V$2,Tablo16[[#This Row],[Gözetmen 2]])</f>
        <v>0</v>
      </c>
      <c r="R139" s="201"/>
      <c r="S139" s="202">
        <f>COUNTIF($E$4:$E$312,Tablo16[[#This Row],[Dersin Adı]])</f>
        <v>3</v>
      </c>
      <c r="T139" s="213">
        <f t="shared" si="2"/>
        <v>1</v>
      </c>
      <c r="U139" s="204">
        <f>COUNTIFS(Tablo16[SINAV TARİHİ],I139,Tablo16[SINAV SAATİ],J139)</f>
        <v>8</v>
      </c>
      <c r="V139" s="190"/>
    </row>
    <row r="140" spans="1:22" x14ac:dyDescent="0.25">
      <c r="A140" s="205">
        <v>333</v>
      </c>
      <c r="B140" s="206" t="s">
        <v>43</v>
      </c>
      <c r="C140" s="206">
        <v>2</v>
      </c>
      <c r="D140" s="207" t="s">
        <v>531</v>
      </c>
      <c r="E140" s="208" t="s">
        <v>26</v>
      </c>
      <c r="F140" s="209" t="s">
        <v>311</v>
      </c>
      <c r="G140" s="210" t="s">
        <v>51</v>
      </c>
      <c r="H140" s="206">
        <v>31</v>
      </c>
      <c r="I140" s="216">
        <v>45671</v>
      </c>
      <c r="J140" s="215">
        <v>0.45833333333333331</v>
      </c>
      <c r="K140" s="217" t="s">
        <v>27</v>
      </c>
      <c r="L140" s="212"/>
      <c r="M140" s="200"/>
      <c r="N140" s="200"/>
      <c r="O140" s="201">
        <f>IF(ISERROR(VLOOKUP(Tablo16[[#This Row],[G1]],Tablo11[[#All],[No]:[GÖZETMEN TABLOSU]],3,0)=TRUE),0,VLOOKUP(Tablo16[[#This Row],[G1]],Tablo11[[#All],[No]:[GÖZETMEN TABLOSU]],3,0))</f>
        <v>0</v>
      </c>
      <c r="P140" s="201">
        <f>IF(ISERROR(VLOOKUP(Tablo16[[#This Row],[G2]],Tablo11[[#All],[No]:[GÖZETMEN TABLOSU]],3,0)=TRUE),0,VLOOKUP(Tablo16[[#This Row],[G2]],Tablo11[[#All],[No]:[GÖZETMEN TABLOSU]],3,0))</f>
        <v>0</v>
      </c>
      <c r="Q140" s="201" cm="1">
        <f t="array" ref="Q140">_xlfn.IFS(Tablo16[[#This Row],[G1]]=$V$2,Tablo16[[#This Row],[Gözetmen 1]],Tablo16[[#This Row],[G2]]=$V$2,Tablo16[[#This Row],[Gözetmen 2]])</f>
        <v>0</v>
      </c>
      <c r="R140" s="201"/>
      <c r="S140" s="202">
        <f>COUNTIF($E$4:$E$312,Tablo16[[#This Row],[Dersin Adı]])</f>
        <v>4</v>
      </c>
      <c r="T140" s="213">
        <f t="shared" si="2"/>
        <v>1</v>
      </c>
      <c r="U140" s="204">
        <f>COUNTIFS(Tablo16[SINAV TARİHİ],I140,Tablo16[SINAV SAATİ],J140)</f>
        <v>7</v>
      </c>
      <c r="V140" s="190"/>
    </row>
    <row r="141" spans="1:22" x14ac:dyDescent="0.25">
      <c r="A141" s="205">
        <v>39</v>
      </c>
      <c r="B141" s="206" t="s">
        <v>43</v>
      </c>
      <c r="C141" s="206">
        <v>3</v>
      </c>
      <c r="D141" s="207" t="s">
        <v>175</v>
      </c>
      <c r="E141" s="208" t="s">
        <v>176</v>
      </c>
      <c r="F141" s="209" t="s">
        <v>177</v>
      </c>
      <c r="G141" s="210" t="s">
        <v>43</v>
      </c>
      <c r="H141" s="206">
        <v>12</v>
      </c>
      <c r="I141" s="216">
        <v>45663</v>
      </c>
      <c r="J141" s="215">
        <v>0.54166666666666663</v>
      </c>
      <c r="K141" s="212" t="s">
        <v>37</v>
      </c>
      <c r="L141" s="212"/>
      <c r="M141" s="200"/>
      <c r="N141" s="200"/>
      <c r="O141" s="201">
        <f>IF(ISERROR(VLOOKUP(Tablo16[[#This Row],[G1]],Tablo11[[#All],[No]:[GÖZETMEN TABLOSU]],3,0)=TRUE),0,VLOOKUP(Tablo16[[#This Row],[G1]],Tablo11[[#All],[No]:[GÖZETMEN TABLOSU]],3,0))</f>
        <v>0</v>
      </c>
      <c r="P141" s="201">
        <f>IF(ISERROR(VLOOKUP(Tablo16[[#This Row],[G2]],Tablo11[[#All],[No]:[GÖZETMEN TABLOSU]],3,0)=TRUE),0,VLOOKUP(Tablo16[[#This Row],[G2]],Tablo11[[#All],[No]:[GÖZETMEN TABLOSU]],3,0))</f>
        <v>0</v>
      </c>
      <c r="Q141" s="201" cm="1">
        <f t="array" ref="Q141">_xlfn.IFS(Tablo16[[#This Row],[G1]]=$V$2,Tablo16[[#This Row],[Gözetmen 1]],Tablo16[[#This Row],[G2]]=$V$2,Tablo16[[#This Row],[Gözetmen 2]])</f>
        <v>0</v>
      </c>
      <c r="R141" s="201"/>
      <c r="S141" s="202">
        <f>COUNTIF($E$4:$E$312,Tablo16[[#This Row],[Dersin Adı]])</f>
        <v>1</v>
      </c>
      <c r="T141" s="213">
        <f t="shared" si="2"/>
        <v>1</v>
      </c>
      <c r="U141" s="204">
        <f>COUNTIFS(Tablo16[SINAV TARİHİ],I141,Tablo16[SINAV SAATİ],J141)</f>
        <v>9</v>
      </c>
      <c r="V141" s="190"/>
    </row>
    <row r="142" spans="1:22" x14ac:dyDescent="0.25">
      <c r="A142" s="205">
        <v>60</v>
      </c>
      <c r="B142" s="206" t="s">
        <v>43</v>
      </c>
      <c r="C142" s="206">
        <v>3</v>
      </c>
      <c r="D142" s="207" t="s">
        <v>292</v>
      </c>
      <c r="E142" s="208" t="s">
        <v>293</v>
      </c>
      <c r="F142" s="209" t="s">
        <v>294</v>
      </c>
      <c r="G142" s="210" t="s">
        <v>42</v>
      </c>
      <c r="H142" s="206">
        <v>13</v>
      </c>
      <c r="I142" s="216">
        <v>45664</v>
      </c>
      <c r="J142" s="215">
        <v>0.56944444444444442</v>
      </c>
      <c r="K142" s="212" t="s">
        <v>36</v>
      </c>
      <c r="L142" s="212"/>
      <c r="M142" s="200"/>
      <c r="N142" s="200"/>
      <c r="O142" s="201">
        <f>IF(ISERROR(VLOOKUP(Tablo16[[#This Row],[G1]],Tablo11[[#All],[No]:[GÖZETMEN TABLOSU]],3,0)=TRUE),0,VLOOKUP(Tablo16[[#This Row],[G1]],Tablo11[[#All],[No]:[GÖZETMEN TABLOSU]],3,0))</f>
        <v>0</v>
      </c>
      <c r="P142" s="201">
        <f>IF(ISERROR(VLOOKUP(Tablo16[[#This Row],[G2]],Tablo11[[#All],[No]:[GÖZETMEN TABLOSU]],3,0)=TRUE),0,VLOOKUP(Tablo16[[#This Row],[G2]],Tablo11[[#All],[No]:[GÖZETMEN TABLOSU]],3,0))</f>
        <v>0</v>
      </c>
      <c r="Q142" s="201" cm="1">
        <f t="array" ref="Q142">_xlfn.IFS(Tablo16[[#This Row],[G1]]=$V$2,Tablo16[[#This Row],[Gözetmen 1]],Tablo16[[#This Row],[G2]]=$V$2,Tablo16[[#This Row],[Gözetmen 2]])</f>
        <v>0</v>
      </c>
      <c r="R142" s="201"/>
      <c r="S142" s="202">
        <f>COUNTIF($E$4:$E$312,Tablo16[[#This Row],[Dersin Adı]])</f>
        <v>1</v>
      </c>
      <c r="T142" s="213">
        <f t="shared" si="2"/>
        <v>1</v>
      </c>
      <c r="U142" s="204">
        <f>COUNTIFS(Tablo16[SINAV TARİHİ],I142,Tablo16[SINAV SAATİ],J142)</f>
        <v>9</v>
      </c>
      <c r="V142" s="190"/>
    </row>
    <row r="143" spans="1:22" x14ac:dyDescent="0.25">
      <c r="A143" s="205">
        <v>291</v>
      </c>
      <c r="B143" s="206" t="s">
        <v>43</v>
      </c>
      <c r="C143" s="206">
        <v>3</v>
      </c>
      <c r="D143" s="207" t="s">
        <v>538</v>
      </c>
      <c r="E143" s="208" t="s">
        <v>539</v>
      </c>
      <c r="F143" s="209" t="s">
        <v>152</v>
      </c>
      <c r="G143" s="210" t="s">
        <v>43</v>
      </c>
      <c r="H143" s="206">
        <v>14</v>
      </c>
      <c r="I143" s="216">
        <v>45665</v>
      </c>
      <c r="J143" s="215">
        <v>0.54166666666666663</v>
      </c>
      <c r="K143" s="217" t="s">
        <v>37</v>
      </c>
      <c r="L143" s="212"/>
      <c r="M143" s="200"/>
      <c r="N143" s="200"/>
      <c r="O143" s="201">
        <f>IF(ISERROR(VLOOKUP(Tablo16[[#This Row],[G1]],Tablo11[[#All],[No]:[GÖZETMEN TABLOSU]],3,0)=TRUE),0,VLOOKUP(Tablo16[[#This Row],[G1]],Tablo11[[#All],[No]:[GÖZETMEN TABLOSU]],3,0))</f>
        <v>0</v>
      </c>
      <c r="P143" s="201">
        <f>IF(ISERROR(VLOOKUP(Tablo16[[#This Row],[G2]],Tablo11[[#All],[No]:[GÖZETMEN TABLOSU]],3,0)=TRUE),0,VLOOKUP(Tablo16[[#This Row],[G2]],Tablo11[[#All],[No]:[GÖZETMEN TABLOSU]],3,0))</f>
        <v>0</v>
      </c>
      <c r="Q143" s="201" cm="1">
        <f t="array" ref="Q143">_xlfn.IFS(Tablo16[[#This Row],[G1]]=$V$2,Tablo16[[#This Row],[Gözetmen 1]],Tablo16[[#This Row],[G2]]=$V$2,Tablo16[[#This Row],[Gözetmen 2]])</f>
        <v>0</v>
      </c>
      <c r="R143" s="201"/>
      <c r="S143" s="202">
        <f>COUNTIF($E$4:$E$312,Tablo16[[#This Row],[Dersin Adı]])</f>
        <v>1</v>
      </c>
      <c r="T143" s="213">
        <f t="shared" si="2"/>
        <v>1</v>
      </c>
      <c r="U143" s="204">
        <f>COUNTIFS(Tablo16[SINAV TARİHİ],I143,Tablo16[SINAV SAATİ],J143)</f>
        <v>10</v>
      </c>
      <c r="V143" s="190"/>
    </row>
    <row r="144" spans="1:22" x14ac:dyDescent="0.25">
      <c r="A144" s="205">
        <v>90</v>
      </c>
      <c r="B144" s="206" t="s">
        <v>43</v>
      </c>
      <c r="C144" s="206">
        <v>3</v>
      </c>
      <c r="D144" s="207" t="s">
        <v>348</v>
      </c>
      <c r="E144" s="194" t="s">
        <v>349</v>
      </c>
      <c r="F144" s="195" t="s">
        <v>350</v>
      </c>
      <c r="G144" s="210" t="s">
        <v>65</v>
      </c>
      <c r="H144" s="206">
        <v>15</v>
      </c>
      <c r="I144" s="216">
        <v>45666</v>
      </c>
      <c r="J144" s="215">
        <v>0.54166666666666663</v>
      </c>
      <c r="K144" s="212" t="s">
        <v>36</v>
      </c>
      <c r="L144" s="212"/>
      <c r="M144" s="200"/>
      <c r="N144" s="200"/>
      <c r="O144" s="201">
        <f>IF(ISERROR(VLOOKUP(Tablo16[[#This Row],[G1]],Tablo11[[#All],[No]:[GÖZETMEN TABLOSU]],3,0)=TRUE),0,VLOOKUP(Tablo16[[#This Row],[G1]],Tablo11[[#All],[No]:[GÖZETMEN TABLOSU]],3,0))</f>
        <v>0</v>
      </c>
      <c r="P144" s="201">
        <f>IF(ISERROR(VLOOKUP(Tablo16[[#This Row],[G2]],Tablo11[[#All],[No]:[GÖZETMEN TABLOSU]],3,0)=TRUE),0,VLOOKUP(Tablo16[[#This Row],[G2]],Tablo11[[#All],[No]:[GÖZETMEN TABLOSU]],3,0))</f>
        <v>0</v>
      </c>
      <c r="Q144" s="201" cm="1">
        <f t="array" ref="Q144">_xlfn.IFS(Tablo16[[#This Row],[G1]]=$V$2,Tablo16[[#This Row],[Gözetmen 1]],Tablo16[[#This Row],[G2]]=$V$2,Tablo16[[#This Row],[Gözetmen 2]])</f>
        <v>0</v>
      </c>
      <c r="R144" s="201"/>
      <c r="S144" s="202">
        <f>COUNTIF($E$4:$E$312,Tablo16[[#This Row],[Dersin Adı]])</f>
        <v>1</v>
      </c>
      <c r="T144" s="213">
        <f t="shared" si="2"/>
        <v>1</v>
      </c>
      <c r="U144" s="204">
        <f>COUNTIFS(Tablo16[SINAV TARİHİ],I144,Tablo16[SINAV SAATİ],J144)</f>
        <v>7</v>
      </c>
      <c r="V144" s="190"/>
    </row>
    <row r="145" spans="1:22" x14ac:dyDescent="0.25">
      <c r="A145" s="205">
        <v>212</v>
      </c>
      <c r="B145" s="206" t="s">
        <v>43</v>
      </c>
      <c r="C145" s="206">
        <v>3</v>
      </c>
      <c r="D145" s="207" t="s">
        <v>402</v>
      </c>
      <c r="E145" s="208" t="s">
        <v>32</v>
      </c>
      <c r="F145" s="209" t="s">
        <v>113</v>
      </c>
      <c r="G145" s="210" t="s">
        <v>43</v>
      </c>
      <c r="H145" s="206">
        <v>15</v>
      </c>
      <c r="I145" s="216">
        <v>45670</v>
      </c>
      <c r="J145" s="215">
        <v>0.54166666666666663</v>
      </c>
      <c r="K145" s="212" t="s">
        <v>36</v>
      </c>
      <c r="L145" s="212"/>
      <c r="M145" s="200"/>
      <c r="N145" s="200"/>
      <c r="O145" s="201">
        <f>IF(ISERROR(VLOOKUP(Tablo16[[#This Row],[G1]],Tablo11[[#All],[No]:[GÖZETMEN TABLOSU]],3,0)=TRUE),0,VLOOKUP(Tablo16[[#This Row],[G1]],Tablo11[[#All],[No]:[GÖZETMEN TABLOSU]],3,0))</f>
        <v>0</v>
      </c>
      <c r="P145" s="201">
        <f>IF(ISERROR(VLOOKUP(Tablo16[[#This Row],[G2]],Tablo11[[#All],[No]:[GÖZETMEN TABLOSU]],3,0)=TRUE),0,VLOOKUP(Tablo16[[#This Row],[G2]],Tablo11[[#All],[No]:[GÖZETMEN TABLOSU]],3,0))</f>
        <v>0</v>
      </c>
      <c r="Q145" s="201" cm="1">
        <f t="array" ref="Q145">_xlfn.IFS(Tablo16[[#This Row],[G1]]=$V$2,Tablo16[[#This Row],[Gözetmen 1]],Tablo16[[#This Row],[G2]]=$V$2,Tablo16[[#This Row],[Gözetmen 2]])</f>
        <v>0</v>
      </c>
      <c r="R145" s="201"/>
      <c r="S145" s="202">
        <f>COUNTIF($E$4:$E$312,Tablo16[[#This Row],[Dersin Adı]])</f>
        <v>1</v>
      </c>
      <c r="T145" s="213">
        <f t="shared" si="2"/>
        <v>1</v>
      </c>
      <c r="U145" s="204">
        <f>COUNTIFS(Tablo16[SINAV TARİHİ],I145,Tablo16[SINAV SAATİ],J145)</f>
        <v>7</v>
      </c>
      <c r="V145" s="190"/>
    </row>
    <row r="146" spans="1:22" x14ac:dyDescent="0.25">
      <c r="A146" s="205">
        <v>233</v>
      </c>
      <c r="B146" s="206" t="s">
        <v>43</v>
      </c>
      <c r="C146" s="206">
        <v>3</v>
      </c>
      <c r="D146" s="207" t="s">
        <v>455</v>
      </c>
      <c r="E146" s="208" t="s">
        <v>456</v>
      </c>
      <c r="F146" s="209" t="s">
        <v>205</v>
      </c>
      <c r="G146" s="210" t="s">
        <v>43</v>
      </c>
      <c r="H146" s="206">
        <v>22</v>
      </c>
      <c r="I146" s="216">
        <v>45671</v>
      </c>
      <c r="J146" s="215">
        <v>0.54166666666666663</v>
      </c>
      <c r="K146" s="212" t="s">
        <v>36</v>
      </c>
      <c r="L146" s="212"/>
      <c r="M146" s="200"/>
      <c r="N146" s="200"/>
      <c r="O146" s="201">
        <f>IF(ISERROR(VLOOKUP(Tablo16[[#This Row],[G1]],Tablo11[[#All],[No]:[GÖZETMEN TABLOSU]],3,0)=TRUE),0,VLOOKUP(Tablo16[[#This Row],[G1]],Tablo11[[#All],[No]:[GÖZETMEN TABLOSU]],3,0))</f>
        <v>0</v>
      </c>
      <c r="P146" s="201">
        <f>IF(ISERROR(VLOOKUP(Tablo16[[#This Row],[G2]],Tablo11[[#All],[No]:[GÖZETMEN TABLOSU]],3,0)=TRUE),0,VLOOKUP(Tablo16[[#This Row],[G2]],Tablo11[[#All],[No]:[GÖZETMEN TABLOSU]],3,0))</f>
        <v>0</v>
      </c>
      <c r="Q146" s="201" cm="1">
        <f t="array" ref="Q146">_xlfn.IFS(Tablo16[[#This Row],[G1]]=$V$2,Tablo16[[#This Row],[Gözetmen 1]],Tablo16[[#This Row],[G2]]=$V$2,Tablo16[[#This Row],[Gözetmen 2]])</f>
        <v>0</v>
      </c>
      <c r="R146" s="201"/>
      <c r="S146" s="202">
        <f>COUNTIF($E$4:$E$312,Tablo16[[#This Row],[Dersin Adı]])</f>
        <v>1</v>
      </c>
      <c r="T146" s="213">
        <f t="shared" si="2"/>
        <v>1</v>
      </c>
      <c r="U146" s="204">
        <f>COUNTIFS(Tablo16[SINAV TARİHİ],I146,Tablo16[SINAV SAATİ],J146)</f>
        <v>8</v>
      </c>
      <c r="V146" s="190"/>
    </row>
    <row r="147" spans="1:22" ht="30" x14ac:dyDescent="0.25">
      <c r="A147" s="205">
        <v>49</v>
      </c>
      <c r="B147" s="206" t="s">
        <v>43</v>
      </c>
      <c r="C147" s="206">
        <v>4</v>
      </c>
      <c r="D147" s="207" t="s">
        <v>111</v>
      </c>
      <c r="E147" s="208" t="s">
        <v>112</v>
      </c>
      <c r="F147" s="209" t="s">
        <v>113</v>
      </c>
      <c r="G147" s="210" t="s">
        <v>43</v>
      </c>
      <c r="H147" s="206">
        <v>7</v>
      </c>
      <c r="I147" s="216">
        <v>45663</v>
      </c>
      <c r="J147" s="198">
        <v>0.61458333333333337</v>
      </c>
      <c r="K147" s="212" t="s">
        <v>21</v>
      </c>
      <c r="L147" s="212"/>
      <c r="M147" s="200"/>
      <c r="N147" s="200"/>
      <c r="O147" s="201">
        <f>IF(ISERROR(VLOOKUP(Tablo16[[#This Row],[G1]],Tablo11[[#All],[No]:[GÖZETMEN TABLOSU]],3,0)=TRUE),0,VLOOKUP(Tablo16[[#This Row],[G1]],Tablo11[[#All],[No]:[GÖZETMEN TABLOSU]],3,0))</f>
        <v>0</v>
      </c>
      <c r="P147" s="201">
        <f>IF(ISERROR(VLOOKUP(Tablo16[[#This Row],[G2]],Tablo11[[#All],[No]:[GÖZETMEN TABLOSU]],3,0)=TRUE),0,VLOOKUP(Tablo16[[#This Row],[G2]],Tablo11[[#All],[No]:[GÖZETMEN TABLOSU]],3,0))</f>
        <v>0</v>
      </c>
      <c r="Q147" s="201" cm="1">
        <f t="array" ref="Q147">_xlfn.IFS(Tablo16[[#This Row],[G1]]=$V$2,Tablo16[[#This Row],[Gözetmen 1]],Tablo16[[#This Row],[G2]]=$V$2,Tablo16[[#This Row],[Gözetmen 2]])</f>
        <v>0</v>
      </c>
      <c r="R147" s="201"/>
      <c r="S147" s="202">
        <f>COUNTIF($E$4:$E$312,Tablo16[[#This Row],[Dersin Adı]])</f>
        <v>1</v>
      </c>
      <c r="T147" s="213">
        <f t="shared" si="2"/>
        <v>1</v>
      </c>
      <c r="U147" s="204">
        <f>COUNTIFS(Tablo16[SINAV TARİHİ],I147,Tablo16[SINAV SAATİ],J147)</f>
        <v>9</v>
      </c>
      <c r="V147" s="190"/>
    </row>
    <row r="148" spans="1:22" x14ac:dyDescent="0.25">
      <c r="A148" s="205">
        <v>116</v>
      </c>
      <c r="B148" s="206" t="s">
        <v>43</v>
      </c>
      <c r="C148" s="206">
        <v>4</v>
      </c>
      <c r="D148" s="207" t="s">
        <v>304</v>
      </c>
      <c r="E148" s="208" t="s">
        <v>305</v>
      </c>
      <c r="F148" s="209" t="s">
        <v>205</v>
      </c>
      <c r="G148" s="210" t="s">
        <v>43</v>
      </c>
      <c r="H148" s="206">
        <v>13</v>
      </c>
      <c r="I148" s="216">
        <v>45664</v>
      </c>
      <c r="J148" s="198">
        <v>0.65277777777777779</v>
      </c>
      <c r="K148" s="212" t="s">
        <v>34</v>
      </c>
      <c r="L148" s="212"/>
      <c r="M148" s="200"/>
      <c r="N148" s="200"/>
      <c r="O148" s="201">
        <f>IF(ISERROR(VLOOKUP(Tablo16[[#This Row],[G1]],Tablo11[[#All],[No]:[GÖZETMEN TABLOSU]],3,0)=TRUE),0,VLOOKUP(Tablo16[[#This Row],[G1]],Tablo11[[#All],[No]:[GÖZETMEN TABLOSU]],3,0))</f>
        <v>0</v>
      </c>
      <c r="P148" s="201">
        <f>IF(ISERROR(VLOOKUP(Tablo16[[#This Row],[G2]],Tablo11[[#All],[No]:[GÖZETMEN TABLOSU]],3,0)=TRUE),0,VLOOKUP(Tablo16[[#This Row],[G2]],Tablo11[[#All],[No]:[GÖZETMEN TABLOSU]],3,0))</f>
        <v>0</v>
      </c>
      <c r="Q148" s="201" cm="1">
        <f t="array" ref="Q148">_xlfn.IFS(Tablo16[[#This Row],[G1]]=$V$2,Tablo16[[#This Row],[Gözetmen 1]],Tablo16[[#This Row],[G2]]=$V$2,Tablo16[[#This Row],[Gözetmen 2]])</f>
        <v>0</v>
      </c>
      <c r="R148" s="201"/>
      <c r="S148" s="202">
        <f>COUNTIF($E$4:$E$312,Tablo16[[#This Row],[Dersin Adı]])</f>
        <v>1</v>
      </c>
      <c r="T148" s="213">
        <f t="shared" si="2"/>
        <v>1</v>
      </c>
      <c r="U148" s="204">
        <f>COUNTIFS(Tablo16[SINAV TARİHİ],I148,Tablo16[SINAV SAATİ],J148)</f>
        <v>9</v>
      </c>
      <c r="V148" s="190"/>
    </row>
    <row r="149" spans="1:22" ht="30" x14ac:dyDescent="0.25">
      <c r="A149" s="205">
        <v>234</v>
      </c>
      <c r="B149" s="206" t="s">
        <v>43</v>
      </c>
      <c r="C149" s="206">
        <v>4</v>
      </c>
      <c r="D149" s="207" t="s">
        <v>203</v>
      </c>
      <c r="E149" s="208" t="s">
        <v>204</v>
      </c>
      <c r="F149" s="209" t="s">
        <v>205</v>
      </c>
      <c r="G149" s="210" t="s">
        <v>43</v>
      </c>
      <c r="H149" s="206">
        <v>9</v>
      </c>
      <c r="I149" s="216">
        <v>45665</v>
      </c>
      <c r="J149" s="198">
        <v>0.625</v>
      </c>
      <c r="K149" s="212" t="s">
        <v>25</v>
      </c>
      <c r="L149" s="212"/>
      <c r="M149" s="200"/>
      <c r="N149" s="200"/>
      <c r="O149" s="201">
        <f>IF(ISERROR(VLOOKUP(Tablo16[[#This Row],[G1]],Tablo11[[#All],[No]:[GÖZETMEN TABLOSU]],3,0)=TRUE),0,VLOOKUP(Tablo16[[#This Row],[G1]],Tablo11[[#All],[No]:[GÖZETMEN TABLOSU]],3,0))</f>
        <v>0</v>
      </c>
      <c r="P149" s="201">
        <f>IF(ISERROR(VLOOKUP(Tablo16[[#This Row],[G2]],Tablo11[[#All],[No]:[GÖZETMEN TABLOSU]],3,0)=TRUE),0,VLOOKUP(Tablo16[[#This Row],[G2]],Tablo11[[#All],[No]:[GÖZETMEN TABLOSU]],3,0))</f>
        <v>0</v>
      </c>
      <c r="Q149" s="201" cm="1">
        <f t="array" ref="Q149">_xlfn.IFS(Tablo16[[#This Row],[G1]]=$V$2,Tablo16[[#This Row],[Gözetmen 1]],Tablo16[[#This Row],[G2]]=$V$2,Tablo16[[#This Row],[Gözetmen 2]])</f>
        <v>0</v>
      </c>
      <c r="R149" s="201"/>
      <c r="S149" s="202">
        <f>COUNTIF($E$4:$E$312,Tablo16[[#This Row],[Dersin Adı]])</f>
        <v>1</v>
      </c>
      <c r="T149" s="213">
        <f t="shared" si="2"/>
        <v>1</v>
      </c>
      <c r="U149" s="204">
        <f>COUNTIFS(Tablo16[SINAV TARİHİ],I149,Tablo16[SINAV SAATİ],J149)</f>
        <v>9</v>
      </c>
      <c r="V149" s="190"/>
    </row>
    <row r="150" spans="1:22" x14ac:dyDescent="0.25">
      <c r="A150" s="205">
        <v>373</v>
      </c>
      <c r="B150" s="206" t="s">
        <v>43</v>
      </c>
      <c r="C150" s="206">
        <v>4</v>
      </c>
      <c r="D150" s="207"/>
      <c r="E150" s="208" t="s">
        <v>467</v>
      </c>
      <c r="F150" s="209" t="s">
        <v>177</v>
      </c>
      <c r="G150" s="210" t="s">
        <v>43</v>
      </c>
      <c r="H150" s="206">
        <v>6</v>
      </c>
      <c r="I150" s="216">
        <v>45666</v>
      </c>
      <c r="J150" s="198">
        <v>0.61458333333333337</v>
      </c>
      <c r="K150" s="212" t="s">
        <v>13</v>
      </c>
      <c r="L150" s="212"/>
      <c r="M150" s="200"/>
      <c r="N150" s="200"/>
      <c r="O150" s="201">
        <f>IF(ISERROR(VLOOKUP(Tablo16[[#This Row],[G1]],Tablo11[[#All],[No]:[GÖZETMEN TABLOSU]],3,0)=TRUE),0,VLOOKUP(Tablo16[[#This Row],[G1]],Tablo11[[#All],[No]:[GÖZETMEN TABLOSU]],3,0))</f>
        <v>0</v>
      </c>
      <c r="P150" s="201">
        <f>IF(ISERROR(VLOOKUP(Tablo16[[#This Row],[G2]],Tablo11[[#All],[No]:[GÖZETMEN TABLOSU]],3,0)=TRUE),0,VLOOKUP(Tablo16[[#This Row],[G2]],Tablo11[[#All],[No]:[GÖZETMEN TABLOSU]],3,0))</f>
        <v>0</v>
      </c>
      <c r="Q150" s="201" cm="1">
        <f t="array" ref="Q150">_xlfn.IFS(Tablo16[[#This Row],[G1]]=$V$2,Tablo16[[#This Row],[Gözetmen 1]],Tablo16[[#This Row],[G2]]=$V$2,Tablo16[[#This Row],[Gözetmen 2]])</f>
        <v>0</v>
      </c>
      <c r="R150" s="201"/>
      <c r="S150" s="202">
        <f>COUNTIF($E$4:$E$312,Tablo16[[#This Row],[Dersin Adı]])</f>
        <v>1</v>
      </c>
      <c r="T150" s="213">
        <f t="shared" si="2"/>
        <v>1</v>
      </c>
      <c r="U150" s="204">
        <f>COUNTIFS(Tablo16[SINAV TARİHİ],I150,Tablo16[SINAV SAATİ],J150)</f>
        <v>9</v>
      </c>
      <c r="V150" s="190"/>
    </row>
    <row r="151" spans="1:22" x14ac:dyDescent="0.25">
      <c r="A151" s="205">
        <v>216</v>
      </c>
      <c r="B151" s="206" t="s">
        <v>43</v>
      </c>
      <c r="C151" s="206">
        <v>4</v>
      </c>
      <c r="D151" s="207" t="s">
        <v>418</v>
      </c>
      <c r="E151" s="208" t="s">
        <v>124</v>
      </c>
      <c r="F151" s="209" t="s">
        <v>205</v>
      </c>
      <c r="G151" s="210" t="s">
        <v>43</v>
      </c>
      <c r="H151" s="206">
        <v>7</v>
      </c>
      <c r="I151" s="216">
        <v>45666</v>
      </c>
      <c r="J151" s="198">
        <v>0.67708333333333337</v>
      </c>
      <c r="K151" s="212" t="s">
        <v>36</v>
      </c>
      <c r="L151" s="212"/>
      <c r="M151" s="200"/>
      <c r="N151" s="200"/>
      <c r="O151" s="201">
        <f>IF(ISERROR(VLOOKUP(Tablo16[[#This Row],[G1]],Tablo11[[#All],[No]:[GÖZETMEN TABLOSU]],3,0)=TRUE),0,VLOOKUP(Tablo16[[#This Row],[G1]],Tablo11[[#All],[No]:[GÖZETMEN TABLOSU]],3,0))</f>
        <v>0</v>
      </c>
      <c r="P151" s="201">
        <f>IF(ISERROR(VLOOKUP(Tablo16[[#This Row],[G2]],Tablo11[[#All],[No]:[GÖZETMEN TABLOSU]],3,0)=TRUE),0,VLOOKUP(Tablo16[[#This Row],[G2]],Tablo11[[#All],[No]:[GÖZETMEN TABLOSU]],3,0))</f>
        <v>0</v>
      </c>
      <c r="Q151" s="201" cm="1">
        <f t="array" ref="Q151">_xlfn.IFS(Tablo16[[#This Row],[G1]]=$V$2,Tablo16[[#This Row],[Gözetmen 1]],Tablo16[[#This Row],[G2]]=$V$2,Tablo16[[#This Row],[Gözetmen 2]])</f>
        <v>0</v>
      </c>
      <c r="R151" s="201" t="s">
        <v>662</v>
      </c>
      <c r="S151" s="202">
        <f>COUNTIF($E$4:$E$312,Tablo16[[#This Row],[Dersin Adı]])</f>
        <v>7</v>
      </c>
      <c r="T151" s="213">
        <f t="shared" si="2"/>
        <v>1</v>
      </c>
      <c r="U151" s="204">
        <f>COUNTIFS(Tablo16[SINAV TARİHİ],I151,Tablo16[SINAV SAATİ],J151)</f>
        <v>7</v>
      </c>
      <c r="V151" s="190"/>
    </row>
    <row r="152" spans="1:22" x14ac:dyDescent="0.25">
      <c r="A152" s="205">
        <v>206</v>
      </c>
      <c r="B152" s="206" t="s">
        <v>47</v>
      </c>
      <c r="C152" s="206">
        <v>1</v>
      </c>
      <c r="D152" s="207" t="s">
        <v>143</v>
      </c>
      <c r="E152" s="208" t="s">
        <v>138</v>
      </c>
      <c r="F152" s="209" t="s">
        <v>139</v>
      </c>
      <c r="G152" s="210" t="s">
        <v>65</v>
      </c>
      <c r="H152" s="206">
        <v>54</v>
      </c>
      <c r="I152" s="216">
        <v>45663</v>
      </c>
      <c r="J152" s="198">
        <v>0.375</v>
      </c>
      <c r="K152" s="212" t="s">
        <v>62</v>
      </c>
      <c r="L152" s="212"/>
      <c r="M152" s="200">
        <v>7</v>
      </c>
      <c r="N152" s="200"/>
      <c r="O152" s="201" t="str">
        <f>IF(ISERROR(VLOOKUP(Tablo16[[#This Row],[G1]],Tablo11[[#All],[No]:[GÖZETMEN TABLOSU]],3,0)=TRUE),0,VLOOKUP(Tablo16[[#This Row],[G1]],Tablo11[[#All],[No]:[GÖZETMEN TABLOSU]],3,0))</f>
        <v>C. Erdem BÜLBÜL</v>
      </c>
      <c r="P152" s="201">
        <f>IF(ISERROR(VLOOKUP(Tablo16[[#This Row],[G2]],Tablo11[[#All],[No]:[GÖZETMEN TABLOSU]],3,0)=TRUE),0,VLOOKUP(Tablo16[[#This Row],[G2]],Tablo11[[#All],[No]:[GÖZETMEN TABLOSU]],3,0))</f>
        <v>0</v>
      </c>
      <c r="Q152" s="201" cm="1">
        <f t="array" ref="Q152">_xlfn.IFS(Tablo16[[#This Row],[G1]]=$V$2,Tablo16[[#This Row],[Gözetmen 1]],Tablo16[[#This Row],[G2]]=$V$2,Tablo16[[#This Row],[Gözetmen 2]])</f>
        <v>0</v>
      </c>
      <c r="R152" s="201"/>
      <c r="S152" s="202">
        <f>COUNTIF($E$4:$E$312,Tablo16[[#This Row],[Dersin Adı]])</f>
        <v>9</v>
      </c>
      <c r="T152" s="213">
        <f t="shared" si="2"/>
        <v>5</v>
      </c>
      <c r="U152" s="204">
        <f>COUNTIFS(Tablo16[SINAV TARİHİ],I152,Tablo16[SINAV SAATİ],J152)</f>
        <v>9</v>
      </c>
      <c r="V152" s="190"/>
    </row>
    <row r="153" spans="1:22" x14ac:dyDescent="0.25">
      <c r="A153" s="205">
        <v>352</v>
      </c>
      <c r="B153" s="206" t="s">
        <v>47</v>
      </c>
      <c r="C153" s="206">
        <v>1</v>
      </c>
      <c r="D153" s="207" t="s">
        <v>325</v>
      </c>
      <c r="E153" s="208" t="s">
        <v>326</v>
      </c>
      <c r="F153" s="209" t="s">
        <v>12</v>
      </c>
      <c r="G153" s="210" t="s">
        <v>65</v>
      </c>
      <c r="H153" s="206">
        <v>23</v>
      </c>
      <c r="I153" s="216">
        <v>45664</v>
      </c>
      <c r="J153" s="198">
        <v>0.41666666666666669</v>
      </c>
      <c r="K153" s="212" t="s">
        <v>16</v>
      </c>
      <c r="L153" s="212"/>
      <c r="M153" s="200">
        <v>11</v>
      </c>
      <c r="N153" s="200"/>
      <c r="O153" s="201" t="str">
        <f>IF(ISERROR(VLOOKUP(Tablo16[[#This Row],[G1]],Tablo11[[#All],[No]:[GÖZETMEN TABLOSU]],3,0)=TRUE),0,VLOOKUP(Tablo16[[#This Row],[G1]],Tablo11[[#All],[No]:[GÖZETMEN TABLOSU]],3,0))</f>
        <v>Serkan ÖZDEMİR</v>
      </c>
      <c r="P153" s="201">
        <f>IF(ISERROR(VLOOKUP(Tablo16[[#This Row],[G2]],Tablo11[[#All],[No]:[GÖZETMEN TABLOSU]],3,0)=TRUE),0,VLOOKUP(Tablo16[[#This Row],[G2]],Tablo11[[#All],[No]:[GÖZETMEN TABLOSU]],3,0))</f>
        <v>0</v>
      </c>
      <c r="Q153" s="201" cm="1">
        <f t="array" ref="Q153">_xlfn.IFS(Tablo16[[#This Row],[G1]]=$V$2,Tablo16[[#This Row],[Gözetmen 1]],Tablo16[[#This Row],[G2]]=$V$2,Tablo16[[#This Row],[Gözetmen 2]])</f>
        <v>0</v>
      </c>
      <c r="R153" s="201"/>
      <c r="S153" s="202">
        <f>COUNTIF($E$4:$E$312,Tablo16[[#This Row],[Dersin Adı]])</f>
        <v>9</v>
      </c>
      <c r="T153" s="213">
        <f t="shared" si="2"/>
        <v>9</v>
      </c>
      <c r="U153" s="204">
        <f>COUNTIFS(Tablo16[SINAV TARİHİ],I153,Tablo16[SINAV SAATİ],J153)</f>
        <v>9</v>
      </c>
      <c r="V153" s="190"/>
    </row>
    <row r="154" spans="1:22" x14ac:dyDescent="0.25">
      <c r="A154" s="205">
        <v>16</v>
      </c>
      <c r="B154" s="206" t="s">
        <v>47</v>
      </c>
      <c r="C154" s="206">
        <v>1</v>
      </c>
      <c r="D154" s="207" t="s">
        <v>278</v>
      </c>
      <c r="E154" s="208" t="s">
        <v>279</v>
      </c>
      <c r="F154" s="209" t="s">
        <v>10</v>
      </c>
      <c r="G154" s="210" t="s">
        <v>65</v>
      </c>
      <c r="H154" s="206">
        <v>261</v>
      </c>
      <c r="I154" s="216">
        <v>45664</v>
      </c>
      <c r="J154" s="198">
        <v>0.45833333333333331</v>
      </c>
      <c r="K154" s="212" t="s">
        <v>62</v>
      </c>
      <c r="L154" s="212"/>
      <c r="M154" s="200">
        <v>7</v>
      </c>
      <c r="N154" s="200"/>
      <c r="O154" s="201" t="str">
        <f>IF(ISERROR(VLOOKUP(Tablo16[[#This Row],[G1]],Tablo11[[#All],[No]:[GÖZETMEN TABLOSU]],3,0)=TRUE),0,VLOOKUP(Tablo16[[#This Row],[G1]],Tablo11[[#All],[No]:[GÖZETMEN TABLOSU]],3,0))</f>
        <v>C. Erdem BÜLBÜL</v>
      </c>
      <c r="P154" s="201">
        <f>IF(ISERROR(VLOOKUP(Tablo16[[#This Row],[G2]],Tablo11[[#All],[No]:[GÖZETMEN TABLOSU]],3,0)=TRUE),0,VLOOKUP(Tablo16[[#This Row],[G2]],Tablo11[[#All],[No]:[GÖZETMEN TABLOSU]],3,0))</f>
        <v>0</v>
      </c>
      <c r="Q154" s="201" cm="1">
        <f t="array" ref="Q154">_xlfn.IFS(Tablo16[[#This Row],[G1]]=$V$2,Tablo16[[#This Row],[Gözetmen 1]],Tablo16[[#This Row],[G2]]=$V$2,Tablo16[[#This Row],[Gözetmen 2]])</f>
        <v>0</v>
      </c>
      <c r="R154" s="201"/>
      <c r="S154" s="202">
        <f>COUNTIF($E$4:$E$312,Tablo16[[#This Row],[Dersin Adı]])</f>
        <v>9</v>
      </c>
      <c r="T154" s="213">
        <f t="shared" si="2"/>
        <v>6</v>
      </c>
      <c r="U154" s="204">
        <f>COUNTIFS(Tablo16[SINAV TARİHİ],I154,Tablo16[SINAV SAATİ],J154)</f>
        <v>9</v>
      </c>
      <c r="V154" s="190"/>
    </row>
    <row r="155" spans="1:22" x14ac:dyDescent="0.25">
      <c r="A155" s="205">
        <v>178</v>
      </c>
      <c r="B155" s="206" t="s">
        <v>47</v>
      </c>
      <c r="C155" s="206">
        <v>1</v>
      </c>
      <c r="D155" s="207" t="s">
        <v>219</v>
      </c>
      <c r="E155" s="208" t="s">
        <v>15</v>
      </c>
      <c r="F155" s="209" t="s">
        <v>158</v>
      </c>
      <c r="G155" s="210" t="s">
        <v>47</v>
      </c>
      <c r="H155" s="206">
        <v>24</v>
      </c>
      <c r="I155" s="216">
        <v>45665</v>
      </c>
      <c r="J155" s="198">
        <v>0.375</v>
      </c>
      <c r="K155" s="212" t="s">
        <v>23</v>
      </c>
      <c r="L155" s="212"/>
      <c r="M155" s="200"/>
      <c r="N155" s="200"/>
      <c r="O155" s="201">
        <f>IF(ISERROR(VLOOKUP(Tablo16[[#This Row],[G1]],Tablo11[[#All],[No]:[GÖZETMEN TABLOSU]],3,0)=TRUE),0,VLOOKUP(Tablo16[[#This Row],[G1]],Tablo11[[#All],[No]:[GÖZETMEN TABLOSU]],3,0))</f>
        <v>0</v>
      </c>
      <c r="P155" s="201">
        <f>IF(ISERROR(VLOOKUP(Tablo16[[#This Row],[G2]],Tablo11[[#All],[No]:[GÖZETMEN TABLOSU]],3,0)=TRUE),0,VLOOKUP(Tablo16[[#This Row],[G2]],Tablo11[[#All],[No]:[GÖZETMEN TABLOSU]],3,0))</f>
        <v>0</v>
      </c>
      <c r="Q155" s="201" cm="1">
        <f t="array" ref="Q155">_xlfn.IFS(Tablo16[[#This Row],[G1]]=$V$2,Tablo16[[#This Row],[Gözetmen 1]],Tablo16[[#This Row],[G2]]=$V$2,Tablo16[[#This Row],[Gözetmen 2]])</f>
        <v>0</v>
      </c>
      <c r="R155" s="201"/>
      <c r="S155" s="202">
        <f>COUNTIF($E$4:$E$312,Tablo16[[#This Row],[Dersin Adı]])</f>
        <v>7</v>
      </c>
      <c r="T155" s="213">
        <f t="shared" si="2"/>
        <v>1</v>
      </c>
      <c r="U155" s="204">
        <f>COUNTIFS(Tablo16[SINAV TARİHİ],I155,Tablo16[SINAV SAATİ],J155)</f>
        <v>9</v>
      </c>
      <c r="V155" s="190"/>
    </row>
    <row r="156" spans="1:22" x14ac:dyDescent="0.25">
      <c r="A156" s="205">
        <v>400</v>
      </c>
      <c r="B156" s="206" t="s">
        <v>47</v>
      </c>
      <c r="C156" s="206">
        <v>1</v>
      </c>
      <c r="D156" s="207" t="s">
        <v>644</v>
      </c>
      <c r="E156" s="208" t="s">
        <v>650</v>
      </c>
      <c r="F156" s="209" t="s">
        <v>158</v>
      </c>
      <c r="G156" s="210"/>
      <c r="H156" s="206"/>
      <c r="I156" s="216">
        <v>45665</v>
      </c>
      <c r="J156" s="198">
        <v>0.54166666666666663</v>
      </c>
      <c r="K156" s="212" t="s">
        <v>31</v>
      </c>
      <c r="L156" s="212"/>
      <c r="M156" s="200"/>
      <c r="N156" s="200"/>
      <c r="O156" s="201">
        <f>IF(ISERROR(VLOOKUP(Tablo16[[#This Row],[G1]],Tablo11[[#All],[No]:[GÖZETMEN TABLOSU]],3,0)=TRUE),0,VLOOKUP(Tablo16[[#This Row],[G1]],Tablo11[[#All],[No]:[GÖZETMEN TABLOSU]],3,0))</f>
        <v>0</v>
      </c>
      <c r="P156" s="201">
        <f>IF(ISERROR(VLOOKUP(Tablo16[[#This Row],[G2]],Tablo11[[#All],[No]:[GÖZETMEN TABLOSU]],3,0)=TRUE),0,VLOOKUP(Tablo16[[#This Row],[G2]],Tablo11[[#All],[No]:[GÖZETMEN TABLOSU]],3,0))</f>
        <v>0</v>
      </c>
      <c r="Q156" s="201" cm="1">
        <f t="array" ref="Q156">_xlfn.IFS(Tablo16[[#This Row],[G1]]=$V$2,Tablo16[[#This Row],[Gözetmen 1]],Tablo16[[#This Row],[G2]]=$V$2,Tablo16[[#This Row],[Gözetmen 2]])</f>
        <v>0</v>
      </c>
      <c r="R156" s="201"/>
      <c r="S156" s="218"/>
      <c r="T156" s="213">
        <f t="shared" si="2"/>
        <v>1</v>
      </c>
      <c r="U156" s="219">
        <f>COUNTIFS(Tablo16[SINAV TARİHİ],I156,Tablo16[SINAV SAATİ],J156)</f>
        <v>10</v>
      </c>
      <c r="V156" s="190"/>
    </row>
    <row r="157" spans="1:22" x14ac:dyDescent="0.25">
      <c r="A157" s="205">
        <v>103</v>
      </c>
      <c r="B157" s="206" t="s">
        <v>47</v>
      </c>
      <c r="C157" s="206">
        <v>1</v>
      </c>
      <c r="D157" s="207" t="s">
        <v>251</v>
      </c>
      <c r="E157" s="208" t="s">
        <v>210</v>
      </c>
      <c r="F157" s="209" t="s">
        <v>250</v>
      </c>
      <c r="G157" s="210" t="s">
        <v>65</v>
      </c>
      <c r="H157" s="206">
        <v>55</v>
      </c>
      <c r="I157" s="216">
        <v>45666</v>
      </c>
      <c r="J157" s="198">
        <v>0.375</v>
      </c>
      <c r="K157" s="212" t="s">
        <v>77</v>
      </c>
      <c r="L157" s="212"/>
      <c r="M157" s="200">
        <v>12</v>
      </c>
      <c r="N157" s="200"/>
      <c r="O157" s="201" t="str">
        <f>IF(ISERROR(VLOOKUP(Tablo16[[#This Row],[G1]],Tablo11[[#All],[No]:[GÖZETMEN TABLOSU]],3,0)=TRUE),0,VLOOKUP(Tablo16[[#This Row],[G1]],Tablo11[[#All],[No]:[GÖZETMEN TABLOSU]],3,0))</f>
        <v>Çağrı KINIK</v>
      </c>
      <c r="P157" s="201">
        <f>IF(ISERROR(VLOOKUP(Tablo16[[#This Row],[G2]],Tablo11[[#All],[No]:[GÖZETMEN TABLOSU]],3,0)=TRUE),0,VLOOKUP(Tablo16[[#This Row],[G2]],Tablo11[[#All],[No]:[GÖZETMEN TABLOSU]],3,0))</f>
        <v>0</v>
      </c>
      <c r="Q157" s="201" cm="1">
        <f t="array" ref="Q157">_xlfn.IFS(Tablo16[[#This Row],[G1]]=$V$2,Tablo16[[#This Row],[Gözetmen 1]],Tablo16[[#This Row],[G2]]=$V$2,Tablo16[[#This Row],[Gözetmen 2]])</f>
        <v>0</v>
      </c>
      <c r="R157" s="201"/>
      <c r="S157" s="202">
        <f>COUNTIF($E$4:$E$312,Tablo16[[#This Row],[Dersin Adı]])</f>
        <v>9</v>
      </c>
      <c r="T157" s="213">
        <f t="shared" si="2"/>
        <v>2</v>
      </c>
      <c r="U157" s="204">
        <f>COUNTIFS(Tablo16[SINAV TARİHİ],I157,Tablo16[SINAV SAATİ],J157)</f>
        <v>8</v>
      </c>
      <c r="V157" s="190"/>
    </row>
    <row r="158" spans="1:22" ht="30" x14ac:dyDescent="0.25">
      <c r="A158" s="205">
        <v>403</v>
      </c>
      <c r="B158" s="206" t="s">
        <v>47</v>
      </c>
      <c r="C158" s="206">
        <v>1</v>
      </c>
      <c r="D158" s="207" t="s">
        <v>647</v>
      </c>
      <c r="E158" s="208" t="s">
        <v>649</v>
      </c>
      <c r="F158" s="209" t="s">
        <v>224</v>
      </c>
      <c r="G158" s="210"/>
      <c r="H158" s="206"/>
      <c r="I158" s="216">
        <v>45667</v>
      </c>
      <c r="J158" s="198">
        <v>0.625</v>
      </c>
      <c r="K158" s="212" t="s">
        <v>13</v>
      </c>
      <c r="L158" s="212"/>
      <c r="M158" s="200"/>
      <c r="N158" s="200"/>
      <c r="O158" s="201">
        <f>IF(ISERROR(VLOOKUP(Tablo16[[#This Row],[G1]],Tablo11[[#All],[No]:[GÖZETMEN TABLOSU]],3,0)=TRUE),0,VLOOKUP(Tablo16[[#This Row],[G1]],Tablo11[[#All],[No]:[GÖZETMEN TABLOSU]],3,0))</f>
        <v>0</v>
      </c>
      <c r="P158" s="201">
        <f>IF(ISERROR(VLOOKUP(Tablo16[[#This Row],[G2]],Tablo11[[#All],[No]:[GÖZETMEN TABLOSU]],3,0)=TRUE),0,VLOOKUP(Tablo16[[#This Row],[G2]],Tablo11[[#All],[No]:[GÖZETMEN TABLOSU]],3,0))</f>
        <v>0</v>
      </c>
      <c r="Q158" s="201" cm="1">
        <f t="array" ref="Q158">_xlfn.IFS(Tablo16[[#This Row],[G1]]=$V$2,Tablo16[[#This Row],[Gözetmen 1]],Tablo16[[#This Row],[G2]]=$V$2,Tablo16[[#This Row],[Gözetmen 2]])</f>
        <v>0</v>
      </c>
      <c r="R158" s="201"/>
      <c r="S158" s="202">
        <f>COUNTIF($E$4:$E$312,Tablo16[[#This Row],[Dersin Adı]])</f>
        <v>2</v>
      </c>
      <c r="T158" s="213">
        <f t="shared" si="2"/>
        <v>1</v>
      </c>
      <c r="U158" s="204">
        <f>COUNTIFS(Tablo16[SINAV TARİHİ],I158,Tablo16[SINAV SAATİ],J158)</f>
        <v>12</v>
      </c>
      <c r="V158" s="190"/>
    </row>
    <row r="159" spans="1:22" x14ac:dyDescent="0.25">
      <c r="A159" s="205">
        <v>44</v>
      </c>
      <c r="B159" s="206" t="s">
        <v>47</v>
      </c>
      <c r="C159" s="206">
        <v>1</v>
      </c>
      <c r="D159" s="207" t="s">
        <v>428</v>
      </c>
      <c r="E159" s="208" t="s">
        <v>24</v>
      </c>
      <c r="F159" s="209" t="s">
        <v>392</v>
      </c>
      <c r="G159" s="210" t="s">
        <v>42</v>
      </c>
      <c r="H159" s="206">
        <v>38</v>
      </c>
      <c r="I159" s="216">
        <v>45670</v>
      </c>
      <c r="J159" s="198">
        <v>0.375</v>
      </c>
      <c r="K159" s="212" t="s">
        <v>31</v>
      </c>
      <c r="L159" s="212"/>
      <c r="M159" s="200">
        <v>12</v>
      </c>
      <c r="N159" s="200"/>
      <c r="O159" s="201" t="str">
        <f>IF(ISERROR(VLOOKUP(Tablo16[[#This Row],[G1]],Tablo11[[#All],[No]:[GÖZETMEN TABLOSU]],3,0)=TRUE),0,VLOOKUP(Tablo16[[#This Row],[G1]],Tablo11[[#All],[No]:[GÖZETMEN TABLOSU]],3,0))</f>
        <v>Çağrı KINIK</v>
      </c>
      <c r="P159" s="201">
        <f>IF(ISERROR(VLOOKUP(Tablo16[[#This Row],[G2]],Tablo11[[#All],[No]:[GÖZETMEN TABLOSU]],3,0)=TRUE),0,VLOOKUP(Tablo16[[#This Row],[G2]],Tablo11[[#All],[No]:[GÖZETMEN TABLOSU]],3,0))</f>
        <v>0</v>
      </c>
      <c r="Q159" s="201" cm="1">
        <f t="array" ref="Q159">_xlfn.IFS(Tablo16[[#This Row],[G1]]=$V$2,Tablo16[[#This Row],[Gözetmen 1]],Tablo16[[#This Row],[G2]]=$V$2,Tablo16[[#This Row],[Gözetmen 2]])</f>
        <v>0</v>
      </c>
      <c r="R159" s="201"/>
      <c r="S159" s="202">
        <f>COUNTIF($E$4:$E$312,Tablo16[[#This Row],[Dersin Adı]])</f>
        <v>7</v>
      </c>
      <c r="T159" s="213">
        <f t="shared" si="2"/>
        <v>2</v>
      </c>
      <c r="U159" s="204">
        <f>COUNTIFS(Tablo16[SINAV TARİHİ],I159,Tablo16[SINAV SAATİ],J159)</f>
        <v>9</v>
      </c>
      <c r="V159" s="190"/>
    </row>
    <row r="160" spans="1:22" x14ac:dyDescent="0.25">
      <c r="A160" s="205">
        <v>185</v>
      </c>
      <c r="B160" s="206" t="s">
        <v>47</v>
      </c>
      <c r="C160" s="206">
        <v>1</v>
      </c>
      <c r="D160" s="207" t="s">
        <v>630</v>
      </c>
      <c r="E160" s="208" t="s">
        <v>257</v>
      </c>
      <c r="F160" s="209" t="s">
        <v>631</v>
      </c>
      <c r="G160" s="210" t="s">
        <v>65</v>
      </c>
      <c r="H160" s="206">
        <v>109</v>
      </c>
      <c r="I160" s="216">
        <v>45671</v>
      </c>
      <c r="J160" s="198">
        <v>0.375</v>
      </c>
      <c r="K160" s="212" t="s">
        <v>77</v>
      </c>
      <c r="L160" s="212" t="s">
        <v>27</v>
      </c>
      <c r="M160" s="200">
        <v>14</v>
      </c>
      <c r="N160" s="200">
        <v>5</v>
      </c>
      <c r="O160" s="201" t="str">
        <f>IF(ISERROR(VLOOKUP(Tablo16[[#This Row],[G1]],Tablo11[[#All],[No]:[GÖZETMEN TABLOSU]],3,0)=TRUE),0,VLOOKUP(Tablo16[[#This Row],[G1]],Tablo11[[#All],[No]:[GÖZETMEN TABLOSU]],3,0))</f>
        <v>Hakan ERDEM</v>
      </c>
      <c r="P160" s="201" t="str">
        <f>IF(ISERROR(VLOOKUP(Tablo16[[#This Row],[G2]],Tablo11[[#All],[No]:[GÖZETMEN TABLOSU]],3,0)=TRUE),0,VLOOKUP(Tablo16[[#This Row],[G2]],Tablo11[[#All],[No]:[GÖZETMEN TABLOSU]],3,0))</f>
        <v>İrem POYRAZ</v>
      </c>
      <c r="Q160" s="201" t="e" cm="1">
        <f t="array" ref="Q160">_xlfn.IFS(Tablo16[[#This Row],[G1]]=$V$2,Tablo16[[#This Row],[Gözetmen 1]],Tablo16[[#This Row],[G2]]=$V$2,Tablo16[[#This Row],[Gözetmen 2]])</f>
        <v>#N/A</v>
      </c>
      <c r="R160" s="201"/>
      <c r="S160" s="202">
        <f>COUNTIF($E$4:$E$312,Tablo16[[#This Row],[Dersin Adı]])</f>
        <v>8</v>
      </c>
      <c r="T160" s="213">
        <f t="shared" si="2"/>
        <v>1</v>
      </c>
      <c r="U160" s="204">
        <f>COUNTIFS(Tablo16[SINAV TARİHİ],I160,Tablo16[SINAV SAATİ],J160)</f>
        <v>8</v>
      </c>
      <c r="V160" s="190"/>
    </row>
    <row r="161" spans="1:22" x14ac:dyDescent="0.25">
      <c r="A161" s="205">
        <v>68</v>
      </c>
      <c r="B161" s="206" t="s">
        <v>47</v>
      </c>
      <c r="C161" s="206">
        <v>1</v>
      </c>
      <c r="D161" s="207" t="s">
        <v>509</v>
      </c>
      <c r="E161" s="208" t="s">
        <v>132</v>
      </c>
      <c r="F161" s="209" t="s">
        <v>415</v>
      </c>
      <c r="G161" s="210" t="s">
        <v>65</v>
      </c>
      <c r="H161" s="206">
        <v>38</v>
      </c>
      <c r="I161" s="216">
        <v>45672</v>
      </c>
      <c r="J161" s="198">
        <v>0.375</v>
      </c>
      <c r="K161" s="212" t="s">
        <v>9</v>
      </c>
      <c r="L161" s="212"/>
      <c r="M161" s="200">
        <v>7</v>
      </c>
      <c r="N161" s="200"/>
      <c r="O161" s="201" t="str">
        <f>IF(ISERROR(VLOOKUP(Tablo16[[#This Row],[G1]],Tablo11[[#All],[No]:[GÖZETMEN TABLOSU]],3,0)=TRUE),0,VLOOKUP(Tablo16[[#This Row],[G1]],Tablo11[[#All],[No]:[GÖZETMEN TABLOSU]],3,0))</f>
        <v>C. Erdem BÜLBÜL</v>
      </c>
      <c r="P161" s="201">
        <f>IF(ISERROR(VLOOKUP(Tablo16[[#This Row],[G2]],Tablo11[[#All],[No]:[GÖZETMEN TABLOSU]],3,0)=TRUE),0,VLOOKUP(Tablo16[[#This Row],[G2]],Tablo11[[#All],[No]:[GÖZETMEN TABLOSU]],3,0))</f>
        <v>0</v>
      </c>
      <c r="Q161" s="201" cm="1">
        <f t="array" ref="Q161">_xlfn.IFS(Tablo16[[#This Row],[G1]]=$V$2,Tablo16[[#This Row],[Gözetmen 1]],Tablo16[[#This Row],[G2]]=$V$2,Tablo16[[#This Row],[Gözetmen 2]])</f>
        <v>0</v>
      </c>
      <c r="R161" s="201"/>
      <c r="S161" s="202">
        <f>COUNTIF($E$4:$E$312,Tablo16[[#This Row],[Dersin Adı]])</f>
        <v>8</v>
      </c>
      <c r="T161" s="213">
        <f t="shared" si="2"/>
        <v>2</v>
      </c>
      <c r="U161" s="204">
        <f>COUNTIFS(Tablo16[SINAV TARİHİ],I161,Tablo16[SINAV SAATİ],J161)</f>
        <v>9</v>
      </c>
      <c r="V161" s="190"/>
    </row>
    <row r="162" spans="1:22" x14ac:dyDescent="0.25">
      <c r="A162" s="205">
        <v>164</v>
      </c>
      <c r="B162" s="206" t="s">
        <v>47</v>
      </c>
      <c r="C162" s="206">
        <v>1</v>
      </c>
      <c r="D162" s="207" t="s">
        <v>563</v>
      </c>
      <c r="E162" s="208" t="s">
        <v>564</v>
      </c>
      <c r="F162" s="209" t="s">
        <v>565</v>
      </c>
      <c r="G162" s="210" t="s">
        <v>65</v>
      </c>
      <c r="H162" s="206">
        <v>24</v>
      </c>
      <c r="I162" s="216">
        <v>45673</v>
      </c>
      <c r="J162" s="198">
        <v>0.375</v>
      </c>
      <c r="K162" s="212" t="s">
        <v>16</v>
      </c>
      <c r="L162" s="212"/>
      <c r="M162" s="200">
        <v>8</v>
      </c>
      <c r="N162" s="200"/>
      <c r="O162" s="201" t="str">
        <f>IF(ISERROR(VLOOKUP(Tablo16[[#This Row],[G1]],Tablo11[[#All],[No]:[GÖZETMEN TABLOSU]],3,0)=TRUE),0,VLOOKUP(Tablo16[[#This Row],[G1]],Tablo11[[#All],[No]:[GÖZETMEN TABLOSU]],3,0))</f>
        <v>Sema Ezgi YÜCEER</v>
      </c>
      <c r="P162" s="201">
        <f>IF(ISERROR(VLOOKUP(Tablo16[[#This Row],[G2]],Tablo11[[#All],[No]:[GÖZETMEN TABLOSU]],3,0)=TRUE),0,VLOOKUP(Tablo16[[#This Row],[G2]],Tablo11[[#All],[No]:[GÖZETMEN TABLOSU]],3,0))</f>
        <v>0</v>
      </c>
      <c r="Q162" s="201" cm="1">
        <f t="array" ref="Q162">_xlfn.IFS(Tablo16[[#This Row],[G1]]=$V$2,Tablo16[[#This Row],[Gözetmen 1]],Tablo16[[#This Row],[G2]]=$V$2,Tablo16[[#This Row],[Gözetmen 2]])</f>
        <v>0</v>
      </c>
      <c r="R162" s="201"/>
      <c r="S162" s="202">
        <f>COUNTIF($E$4:$E$312,Tablo16[[#This Row],[Dersin Adı]])</f>
        <v>9</v>
      </c>
      <c r="T162" s="213">
        <f t="shared" si="2"/>
        <v>8</v>
      </c>
      <c r="U162" s="204">
        <f>COUNTIFS(Tablo16[SINAV TARİHİ],I162,Tablo16[SINAV SAATİ],J162)</f>
        <v>9</v>
      </c>
      <c r="V162" s="190"/>
    </row>
    <row r="163" spans="1:22" x14ac:dyDescent="0.25">
      <c r="A163" s="205">
        <v>222</v>
      </c>
      <c r="B163" s="206" t="s">
        <v>47</v>
      </c>
      <c r="C163" s="206">
        <v>1</v>
      </c>
      <c r="D163" s="207" t="s">
        <v>576</v>
      </c>
      <c r="E163" s="208" t="s">
        <v>263</v>
      </c>
      <c r="F163" s="209" t="s">
        <v>301</v>
      </c>
      <c r="G163" s="210" t="s">
        <v>53</v>
      </c>
      <c r="H163" s="206">
        <v>45</v>
      </c>
      <c r="I163" s="216">
        <v>45674</v>
      </c>
      <c r="J163" s="198">
        <v>0.375</v>
      </c>
      <c r="K163" s="212" t="s">
        <v>16</v>
      </c>
      <c r="L163" s="212"/>
      <c r="M163" s="200"/>
      <c r="N163" s="200"/>
      <c r="O163" s="201">
        <f>IF(ISERROR(VLOOKUP(Tablo16[[#This Row],[G1]],Tablo11[[#All],[No]:[GÖZETMEN TABLOSU]],3,0)=TRUE),0,VLOOKUP(Tablo16[[#This Row],[G1]],Tablo11[[#All],[No]:[GÖZETMEN TABLOSU]],3,0))</f>
        <v>0</v>
      </c>
      <c r="P163" s="201">
        <f>IF(ISERROR(VLOOKUP(Tablo16[[#This Row],[G2]],Tablo11[[#All],[No]:[GÖZETMEN TABLOSU]],3,0)=TRUE),0,VLOOKUP(Tablo16[[#This Row],[G2]],Tablo11[[#All],[No]:[GÖZETMEN TABLOSU]],3,0))</f>
        <v>0</v>
      </c>
      <c r="Q163" s="201" cm="1">
        <f t="array" ref="Q163">_xlfn.IFS(Tablo16[[#This Row],[G1]]=$V$2,Tablo16[[#This Row],[Gözetmen 1]],Tablo16[[#This Row],[G2]]=$V$2,Tablo16[[#This Row],[Gözetmen 2]])</f>
        <v>0</v>
      </c>
      <c r="R163" s="201"/>
      <c r="S163" s="202">
        <f>COUNTIF($E$4:$E$312,Tablo16[[#This Row],[Dersin Adı]])</f>
        <v>5</v>
      </c>
      <c r="T163" s="213">
        <f t="shared" si="2"/>
        <v>1</v>
      </c>
      <c r="U163" s="204">
        <f>COUNTIFS(Tablo16[SINAV TARİHİ],I163,Tablo16[SINAV SAATİ],J163)</f>
        <v>4</v>
      </c>
      <c r="V163" s="190"/>
    </row>
    <row r="164" spans="1:22" x14ac:dyDescent="0.25">
      <c r="A164" s="205">
        <v>408</v>
      </c>
      <c r="B164" s="206" t="s">
        <v>47</v>
      </c>
      <c r="C164" s="206">
        <v>1</v>
      </c>
      <c r="D164" s="207" t="s">
        <v>325</v>
      </c>
      <c r="E164" s="208" t="s">
        <v>653</v>
      </c>
      <c r="F164" s="209" t="s">
        <v>654</v>
      </c>
      <c r="G164" s="210" t="s">
        <v>65</v>
      </c>
      <c r="H164" s="206">
        <v>13</v>
      </c>
      <c r="I164" s="216">
        <v>45674</v>
      </c>
      <c r="J164" s="198">
        <v>0.625</v>
      </c>
      <c r="K164" s="212" t="s">
        <v>16</v>
      </c>
      <c r="L164" s="212"/>
      <c r="M164" s="200">
        <v>11</v>
      </c>
      <c r="N164" s="200"/>
      <c r="O164" s="201" t="str">
        <f>IF(ISERROR(VLOOKUP(Tablo16[[#This Row],[G1]],Tablo11[[#All],[No]:[GÖZETMEN TABLOSU]],3,0)=TRUE),0,VLOOKUP(Tablo16[[#This Row],[G1]],Tablo11[[#All],[No]:[GÖZETMEN TABLOSU]],3,0))</f>
        <v>Serkan ÖZDEMİR</v>
      </c>
      <c r="P164" s="201">
        <f>IF(ISERROR(VLOOKUP(Tablo16[[#This Row],[G2]],Tablo11[[#All],[No]:[GÖZETMEN TABLOSU]],3,0)=TRUE),0,VLOOKUP(Tablo16[[#This Row],[G2]],Tablo11[[#All],[No]:[GÖZETMEN TABLOSU]],3,0))</f>
        <v>0</v>
      </c>
      <c r="Q164" s="201" cm="1">
        <f t="array" ref="Q164">_xlfn.IFS(Tablo16[[#This Row],[G1]]=$V$2,Tablo16[[#This Row],[Gözetmen 1]],Tablo16[[#This Row],[G2]]=$V$2,Tablo16[[#This Row],[Gözetmen 2]])</f>
        <v>0</v>
      </c>
      <c r="R164" s="201"/>
      <c r="S164" s="202"/>
      <c r="T164" s="213">
        <f t="shared" si="2"/>
        <v>9</v>
      </c>
      <c r="U164" s="204">
        <f>COUNTIFS(Tablo16[SINAV TARİHİ],I164,Tablo16[SINAV SAATİ],J164)</f>
        <v>9</v>
      </c>
      <c r="V164" s="190"/>
    </row>
    <row r="165" spans="1:22" x14ac:dyDescent="0.25">
      <c r="A165" s="205">
        <v>183</v>
      </c>
      <c r="B165" s="206" t="s">
        <v>47</v>
      </c>
      <c r="C165" s="206">
        <v>2</v>
      </c>
      <c r="D165" s="207" t="s">
        <v>153</v>
      </c>
      <c r="E165" s="208" t="s">
        <v>154</v>
      </c>
      <c r="F165" s="209" t="s">
        <v>155</v>
      </c>
      <c r="G165" s="210" t="s">
        <v>47</v>
      </c>
      <c r="H165" s="206">
        <v>41</v>
      </c>
      <c r="I165" s="216">
        <v>45663</v>
      </c>
      <c r="J165" s="198">
        <v>0.45833333333333331</v>
      </c>
      <c r="K165" s="212" t="s">
        <v>9</v>
      </c>
      <c r="L165" s="212"/>
      <c r="M165" s="200"/>
      <c r="N165" s="200"/>
      <c r="O165" s="201">
        <f>IF(ISERROR(VLOOKUP(Tablo16[[#This Row],[G1]],Tablo11[[#All],[No]:[GÖZETMEN TABLOSU]],3,0)=TRUE),0,VLOOKUP(Tablo16[[#This Row],[G1]],Tablo11[[#All],[No]:[GÖZETMEN TABLOSU]],3,0))</f>
        <v>0</v>
      </c>
      <c r="P165" s="201">
        <f>IF(ISERROR(VLOOKUP(Tablo16[[#This Row],[G2]],Tablo11[[#All],[No]:[GÖZETMEN TABLOSU]],3,0)=TRUE),0,VLOOKUP(Tablo16[[#This Row],[G2]],Tablo11[[#All],[No]:[GÖZETMEN TABLOSU]],3,0))</f>
        <v>0</v>
      </c>
      <c r="Q165" s="201" cm="1">
        <f t="array" ref="Q165">_xlfn.IFS(Tablo16[[#This Row],[G1]]=$V$2,Tablo16[[#This Row],[Gözetmen 1]],Tablo16[[#This Row],[G2]]=$V$2,Tablo16[[#This Row],[Gözetmen 2]])</f>
        <v>0</v>
      </c>
      <c r="R165" s="201"/>
      <c r="S165" s="202">
        <f>COUNTIF($E$4:$E$312,Tablo16[[#This Row],[Dersin Adı]])</f>
        <v>1</v>
      </c>
      <c r="T165" s="213">
        <f t="shared" si="2"/>
        <v>1</v>
      </c>
      <c r="U165" s="204">
        <f>COUNTIFS(Tablo16[SINAV TARİHİ],I165,Tablo16[SINAV SAATİ],J165)</f>
        <v>9</v>
      </c>
      <c r="V165" s="190"/>
    </row>
    <row r="166" spans="1:22" x14ac:dyDescent="0.25">
      <c r="A166" s="205">
        <v>283</v>
      </c>
      <c r="B166" s="206" t="s">
        <v>47</v>
      </c>
      <c r="C166" s="206">
        <v>2</v>
      </c>
      <c r="D166" s="207" t="s">
        <v>276</v>
      </c>
      <c r="E166" s="208" t="s">
        <v>17</v>
      </c>
      <c r="F166" s="209" t="s">
        <v>125</v>
      </c>
      <c r="G166" s="210" t="s">
        <v>47</v>
      </c>
      <c r="H166" s="206">
        <v>44</v>
      </c>
      <c r="I166" s="216">
        <v>45664</v>
      </c>
      <c r="J166" s="198">
        <v>0.4861111111111111</v>
      </c>
      <c r="K166" s="212" t="s">
        <v>11</v>
      </c>
      <c r="L166" s="212"/>
      <c r="M166" s="200">
        <v>5</v>
      </c>
      <c r="N166" s="200"/>
      <c r="O166" s="201" t="str">
        <f>IF(ISERROR(VLOOKUP(Tablo16[[#This Row],[G1]],Tablo11[[#All],[No]:[GÖZETMEN TABLOSU]],3,0)=TRUE),0,VLOOKUP(Tablo16[[#This Row],[G1]],Tablo11[[#All],[No]:[GÖZETMEN TABLOSU]],3,0))</f>
        <v>İrem POYRAZ</v>
      </c>
      <c r="P166" s="201">
        <f>IF(ISERROR(VLOOKUP(Tablo16[[#This Row],[G2]],Tablo11[[#All],[No]:[GÖZETMEN TABLOSU]],3,0)=TRUE),0,VLOOKUP(Tablo16[[#This Row],[G2]],Tablo11[[#All],[No]:[GÖZETMEN TABLOSU]],3,0))</f>
        <v>0</v>
      </c>
      <c r="Q166" s="201" cm="1">
        <f t="array" ref="Q166">_xlfn.IFS(Tablo16[[#This Row],[G1]]=$V$2,Tablo16[[#This Row],[Gözetmen 1]],Tablo16[[#This Row],[G2]]=$V$2,Tablo16[[#This Row],[Gözetmen 2]])</f>
        <v>0</v>
      </c>
      <c r="R166" s="201"/>
      <c r="S166" s="202">
        <f>COUNTIF($E$4:$E$312,Tablo16[[#This Row],[Dersin Adı]])</f>
        <v>6</v>
      </c>
      <c r="T166" s="213">
        <f t="shared" si="2"/>
        <v>2</v>
      </c>
      <c r="U166" s="204">
        <f>COUNTIFS(Tablo16[SINAV TARİHİ],I166,Tablo16[SINAV SAATİ],J166)</f>
        <v>9</v>
      </c>
      <c r="V166" s="190"/>
    </row>
    <row r="167" spans="1:22" x14ac:dyDescent="0.25">
      <c r="A167" s="205">
        <v>120</v>
      </c>
      <c r="B167" s="206" t="s">
        <v>47</v>
      </c>
      <c r="C167" s="206">
        <v>2</v>
      </c>
      <c r="D167" s="207" t="s">
        <v>233</v>
      </c>
      <c r="E167" s="208" t="s">
        <v>228</v>
      </c>
      <c r="F167" s="209" t="s">
        <v>229</v>
      </c>
      <c r="G167" s="210" t="s">
        <v>65</v>
      </c>
      <c r="H167" s="206">
        <v>50</v>
      </c>
      <c r="I167" s="216">
        <v>45665</v>
      </c>
      <c r="J167" s="198">
        <v>0.45833333333333331</v>
      </c>
      <c r="K167" s="212" t="s">
        <v>16</v>
      </c>
      <c r="L167" s="212"/>
      <c r="M167" s="200">
        <v>4</v>
      </c>
      <c r="N167" s="200"/>
      <c r="O167" s="201" t="str">
        <f>IF(ISERROR(VLOOKUP(Tablo16[[#This Row],[G1]],Tablo11[[#All],[No]:[GÖZETMEN TABLOSU]],3,0)=TRUE),0,VLOOKUP(Tablo16[[#This Row],[G1]],Tablo11[[#All],[No]:[GÖZETMEN TABLOSU]],3,0))</f>
        <v>İpek YAŞAR</v>
      </c>
      <c r="P167" s="201">
        <f>IF(ISERROR(VLOOKUP(Tablo16[[#This Row],[G2]],Tablo11[[#All],[No]:[GÖZETMEN TABLOSU]],3,0)=TRUE),0,VLOOKUP(Tablo16[[#This Row],[G2]],Tablo11[[#All],[No]:[GÖZETMEN TABLOSU]],3,0))</f>
        <v>0</v>
      </c>
      <c r="Q167" s="201" cm="1">
        <f t="array" ref="Q167">_xlfn.IFS(Tablo16[[#This Row],[G1]]=$V$2,Tablo16[[#This Row],[Gözetmen 1]],Tablo16[[#This Row],[G2]]=$V$2,Tablo16[[#This Row],[Gözetmen 2]])</f>
        <v>0</v>
      </c>
      <c r="R167" s="201"/>
      <c r="S167" s="202">
        <f>COUNTIF($E$4:$E$312,Tablo16[[#This Row],[Dersin Adı]])</f>
        <v>6</v>
      </c>
      <c r="T167" s="213">
        <f t="shared" si="2"/>
        <v>5</v>
      </c>
      <c r="U167" s="204">
        <f>COUNTIFS(Tablo16[SINAV TARİHİ],I167,Tablo16[SINAV SAATİ],J167)</f>
        <v>9</v>
      </c>
      <c r="V167" s="190"/>
    </row>
    <row r="168" spans="1:22" x14ac:dyDescent="0.25">
      <c r="A168" s="205">
        <v>315</v>
      </c>
      <c r="B168" s="206" t="s">
        <v>47</v>
      </c>
      <c r="C168" s="206">
        <v>2</v>
      </c>
      <c r="D168" s="207" t="s">
        <v>386</v>
      </c>
      <c r="E168" s="208" t="s">
        <v>20</v>
      </c>
      <c r="F168" s="209" t="s">
        <v>368</v>
      </c>
      <c r="G168" s="210" t="s">
        <v>51</v>
      </c>
      <c r="H168" s="206">
        <v>50</v>
      </c>
      <c r="I168" s="216">
        <v>45665</v>
      </c>
      <c r="J168" s="198">
        <v>0.6875</v>
      </c>
      <c r="K168" s="212" t="s">
        <v>16</v>
      </c>
      <c r="L168" s="212"/>
      <c r="M168" s="200"/>
      <c r="N168" s="200"/>
      <c r="O168" s="201">
        <f>IF(ISERROR(VLOOKUP(Tablo16[[#This Row],[G1]],Tablo11[[#All],[No]:[GÖZETMEN TABLOSU]],3,0)=TRUE),0,VLOOKUP(Tablo16[[#This Row],[G1]],Tablo11[[#All],[No]:[GÖZETMEN TABLOSU]],3,0))</f>
        <v>0</v>
      </c>
      <c r="P168" s="201">
        <f>IF(ISERROR(VLOOKUP(Tablo16[[#This Row],[G2]],Tablo11[[#All],[No]:[GÖZETMEN TABLOSU]],3,0)=TRUE),0,VLOOKUP(Tablo16[[#This Row],[G2]],Tablo11[[#All],[No]:[GÖZETMEN TABLOSU]],3,0))</f>
        <v>0</v>
      </c>
      <c r="Q168" s="201" cm="1">
        <f t="array" ref="Q168">_xlfn.IFS(Tablo16[[#This Row],[G1]]=$V$2,Tablo16[[#This Row],[Gözetmen 1]],Tablo16[[#This Row],[G2]]=$V$2,Tablo16[[#This Row],[Gözetmen 2]])</f>
        <v>0</v>
      </c>
      <c r="R168" s="201" t="s">
        <v>662</v>
      </c>
      <c r="S168" s="202">
        <f>COUNTIF($E$4:$E$312,Tablo16[[#This Row],[Dersin Adı]])</f>
        <v>6</v>
      </c>
      <c r="T168" s="213">
        <f t="shared" si="2"/>
        <v>1</v>
      </c>
      <c r="U168" s="204">
        <f>COUNTIFS(Tablo16[SINAV TARİHİ],I168,Tablo16[SINAV SAATİ],J168)</f>
        <v>7</v>
      </c>
      <c r="V168" s="190"/>
    </row>
    <row r="169" spans="1:22" x14ac:dyDescent="0.25">
      <c r="A169" s="205">
        <v>287</v>
      </c>
      <c r="B169" s="206" t="s">
        <v>47</v>
      </c>
      <c r="C169" s="206">
        <v>2</v>
      </c>
      <c r="D169" s="207" t="s">
        <v>340</v>
      </c>
      <c r="E169" s="208" t="s">
        <v>341</v>
      </c>
      <c r="F169" s="209" t="s">
        <v>342</v>
      </c>
      <c r="G169" s="210" t="s">
        <v>48</v>
      </c>
      <c r="H169" s="206">
        <v>41</v>
      </c>
      <c r="I169" s="216">
        <v>45666</v>
      </c>
      <c r="J169" s="198">
        <v>0.45833333333333331</v>
      </c>
      <c r="K169" s="217" t="s">
        <v>9</v>
      </c>
      <c r="L169" s="212"/>
      <c r="M169" s="200"/>
      <c r="N169" s="200"/>
      <c r="O169" s="201">
        <f>IF(ISERROR(VLOOKUP(Tablo16[[#This Row],[G1]],Tablo11[[#All],[No]:[GÖZETMEN TABLOSU]],3,0)=TRUE),0,VLOOKUP(Tablo16[[#This Row],[G1]],Tablo11[[#All],[No]:[GÖZETMEN TABLOSU]],3,0))</f>
        <v>0</v>
      </c>
      <c r="P169" s="201">
        <f>IF(ISERROR(VLOOKUP(Tablo16[[#This Row],[G2]],Tablo11[[#All],[No]:[GÖZETMEN TABLOSU]],3,0)=TRUE),0,VLOOKUP(Tablo16[[#This Row],[G2]],Tablo11[[#All],[No]:[GÖZETMEN TABLOSU]],3,0))</f>
        <v>0</v>
      </c>
      <c r="Q169" s="201" cm="1">
        <f t="array" ref="Q169">_xlfn.IFS(Tablo16[[#This Row],[G1]]=$V$2,Tablo16[[#This Row],[Gözetmen 1]],Tablo16[[#This Row],[G2]]=$V$2,Tablo16[[#This Row],[Gözetmen 2]])</f>
        <v>0</v>
      </c>
      <c r="R169" s="201"/>
      <c r="S169" s="202">
        <f>COUNTIF($E$4:$E$312,Tablo16[[#This Row],[Dersin Adı]])</f>
        <v>2</v>
      </c>
      <c r="T169" s="213">
        <f t="shared" si="2"/>
        <v>1</v>
      </c>
      <c r="U169" s="204">
        <f>COUNTIFS(Tablo16[SINAV TARİHİ],I169,Tablo16[SINAV SAATİ],J169)</f>
        <v>9</v>
      </c>
      <c r="V169" s="190"/>
    </row>
    <row r="170" spans="1:22" x14ac:dyDescent="0.25">
      <c r="A170" s="205">
        <v>45</v>
      </c>
      <c r="B170" s="206" t="s">
        <v>47</v>
      </c>
      <c r="C170" s="206">
        <v>2</v>
      </c>
      <c r="D170" s="207" t="s">
        <v>427</v>
      </c>
      <c r="E170" s="208" t="s">
        <v>24</v>
      </c>
      <c r="F170" s="209" t="s">
        <v>392</v>
      </c>
      <c r="G170" s="210" t="s">
        <v>42</v>
      </c>
      <c r="H170" s="206">
        <v>36</v>
      </c>
      <c r="I170" s="216">
        <v>45670</v>
      </c>
      <c r="J170" s="198">
        <v>0.375</v>
      </c>
      <c r="K170" s="212" t="s">
        <v>27</v>
      </c>
      <c r="L170" s="212"/>
      <c r="M170" s="200">
        <v>9</v>
      </c>
      <c r="N170" s="200"/>
      <c r="O170" s="201" t="str">
        <f>IF(ISERROR(VLOOKUP(Tablo16[[#This Row],[G1]],Tablo11[[#All],[No]:[GÖZETMEN TABLOSU]],3,0)=TRUE),0,VLOOKUP(Tablo16[[#This Row],[G1]],Tablo11[[#All],[No]:[GÖZETMEN TABLOSU]],3,0))</f>
        <v>Eylem DURMUŞ</v>
      </c>
      <c r="P170" s="201">
        <f>IF(ISERROR(VLOOKUP(Tablo16[[#This Row],[G2]],Tablo11[[#All],[No]:[GÖZETMEN TABLOSU]],3,0)=TRUE),0,VLOOKUP(Tablo16[[#This Row],[G2]],Tablo11[[#All],[No]:[GÖZETMEN TABLOSU]],3,0))</f>
        <v>0</v>
      </c>
      <c r="Q170" s="201" cm="1">
        <f t="array" ref="Q170">_xlfn.IFS(Tablo16[[#This Row],[G1]]=$V$2,Tablo16[[#This Row],[Gözetmen 1]],Tablo16[[#This Row],[G2]]=$V$2,Tablo16[[#This Row],[Gözetmen 2]])</f>
        <v>0</v>
      </c>
      <c r="R170" s="201"/>
      <c r="S170" s="202">
        <f>COUNTIF($E$4:$E$312,Tablo16[[#This Row],[Dersin Adı]])</f>
        <v>7</v>
      </c>
      <c r="T170" s="213">
        <f t="shared" si="2"/>
        <v>2</v>
      </c>
      <c r="U170" s="204">
        <f>COUNTIFS(Tablo16[SINAV TARİHİ],I170,Tablo16[SINAV SAATİ],J170)</f>
        <v>9</v>
      </c>
      <c r="V170" s="190"/>
    </row>
    <row r="171" spans="1:22" x14ac:dyDescent="0.25">
      <c r="A171" s="205">
        <v>200</v>
      </c>
      <c r="B171" s="206" t="s">
        <v>47</v>
      </c>
      <c r="C171" s="206">
        <v>3</v>
      </c>
      <c r="D171" s="207" t="s">
        <v>180</v>
      </c>
      <c r="E171" s="208" t="s">
        <v>181</v>
      </c>
      <c r="F171" s="209" t="s">
        <v>155</v>
      </c>
      <c r="G171" s="210" t="s">
        <v>47</v>
      </c>
      <c r="H171" s="206">
        <v>29</v>
      </c>
      <c r="I171" s="216">
        <v>45663</v>
      </c>
      <c r="J171" s="198">
        <v>0.54166666666666663</v>
      </c>
      <c r="K171" s="212" t="s">
        <v>27</v>
      </c>
      <c r="L171" s="212"/>
      <c r="M171" s="200"/>
      <c r="N171" s="200"/>
      <c r="O171" s="201">
        <f>IF(ISERROR(VLOOKUP(Tablo16[[#This Row],[G1]],Tablo11[[#All],[No]:[GÖZETMEN TABLOSU]],3,0)=TRUE),0,VLOOKUP(Tablo16[[#This Row],[G1]],Tablo11[[#All],[No]:[GÖZETMEN TABLOSU]],3,0))</f>
        <v>0</v>
      </c>
      <c r="P171" s="201">
        <f>IF(ISERROR(VLOOKUP(Tablo16[[#This Row],[G2]],Tablo11[[#All],[No]:[GÖZETMEN TABLOSU]],3,0)=TRUE),0,VLOOKUP(Tablo16[[#This Row],[G2]],Tablo11[[#All],[No]:[GÖZETMEN TABLOSU]],3,0))</f>
        <v>0</v>
      </c>
      <c r="Q171" s="201" cm="1">
        <f t="array" ref="Q171">_xlfn.IFS(Tablo16[[#This Row],[G1]]=$V$2,Tablo16[[#This Row],[Gözetmen 1]],Tablo16[[#This Row],[G2]]=$V$2,Tablo16[[#This Row],[Gözetmen 2]])</f>
        <v>0</v>
      </c>
      <c r="R171" s="201"/>
      <c r="S171" s="202">
        <f>COUNTIF($E$4:$E$312,Tablo16[[#This Row],[Dersin Adı]])</f>
        <v>1</v>
      </c>
      <c r="T171" s="213">
        <f t="shared" si="2"/>
        <v>1</v>
      </c>
      <c r="U171" s="204">
        <f>COUNTIFS(Tablo16[SINAV TARİHİ],I171,Tablo16[SINAV SAATİ],J171)</f>
        <v>9</v>
      </c>
      <c r="V171" s="190"/>
    </row>
    <row r="172" spans="1:22" x14ac:dyDescent="0.25">
      <c r="A172" s="205">
        <v>84</v>
      </c>
      <c r="B172" s="206" t="s">
        <v>47</v>
      </c>
      <c r="C172" s="206">
        <v>3</v>
      </c>
      <c r="D172" s="207" t="s">
        <v>295</v>
      </c>
      <c r="E172" s="208" t="s">
        <v>296</v>
      </c>
      <c r="F172" s="209" t="s">
        <v>125</v>
      </c>
      <c r="G172" s="210" t="s">
        <v>47</v>
      </c>
      <c r="H172" s="206">
        <v>28</v>
      </c>
      <c r="I172" s="216">
        <v>45664</v>
      </c>
      <c r="J172" s="198">
        <v>0.56944444444444442</v>
      </c>
      <c r="K172" s="212" t="s">
        <v>31</v>
      </c>
      <c r="L172" s="212"/>
      <c r="M172" s="200"/>
      <c r="N172" s="200"/>
      <c r="O172" s="201">
        <f>IF(ISERROR(VLOOKUP(Tablo16[[#This Row],[G1]],Tablo11[[#All],[No]:[GÖZETMEN TABLOSU]],3,0)=TRUE),0,VLOOKUP(Tablo16[[#This Row],[G1]],Tablo11[[#All],[No]:[GÖZETMEN TABLOSU]],3,0))</f>
        <v>0</v>
      </c>
      <c r="P172" s="201">
        <f>IF(ISERROR(VLOOKUP(Tablo16[[#This Row],[G2]],Tablo11[[#All],[No]:[GÖZETMEN TABLOSU]],3,0)=TRUE),0,VLOOKUP(Tablo16[[#This Row],[G2]],Tablo11[[#All],[No]:[GÖZETMEN TABLOSU]],3,0))</f>
        <v>0</v>
      </c>
      <c r="Q172" s="201" cm="1">
        <f t="array" ref="Q172">_xlfn.IFS(Tablo16[[#This Row],[G1]]=$V$2,Tablo16[[#This Row],[Gözetmen 1]],Tablo16[[#This Row],[G2]]=$V$2,Tablo16[[#This Row],[Gözetmen 2]])</f>
        <v>0</v>
      </c>
      <c r="R172" s="201"/>
      <c r="S172" s="202">
        <f>COUNTIF($E$4:$E$312,Tablo16[[#This Row],[Dersin Adı]])</f>
        <v>1</v>
      </c>
      <c r="T172" s="213">
        <f t="shared" si="2"/>
        <v>1</v>
      </c>
      <c r="U172" s="204">
        <f>COUNTIFS(Tablo16[SINAV TARİHİ],I172,Tablo16[SINAV SAATİ],J172)</f>
        <v>9</v>
      </c>
      <c r="V172" s="190"/>
    </row>
    <row r="173" spans="1:22" x14ac:dyDescent="0.25">
      <c r="A173" s="205">
        <v>158</v>
      </c>
      <c r="B173" s="206" t="s">
        <v>47</v>
      </c>
      <c r="C173" s="206">
        <v>3</v>
      </c>
      <c r="D173" s="207" t="s">
        <v>362</v>
      </c>
      <c r="E173" s="208" t="s">
        <v>363</v>
      </c>
      <c r="F173" s="209" t="s">
        <v>158</v>
      </c>
      <c r="G173" s="210" t="s">
        <v>47</v>
      </c>
      <c r="H173" s="206">
        <v>27</v>
      </c>
      <c r="I173" s="216">
        <v>45665</v>
      </c>
      <c r="J173" s="198">
        <v>0.54166666666666663</v>
      </c>
      <c r="K173" s="212" t="s">
        <v>31</v>
      </c>
      <c r="L173" s="212"/>
      <c r="M173" s="200"/>
      <c r="N173" s="200"/>
      <c r="O173" s="201">
        <f>IF(ISERROR(VLOOKUP(Tablo16[[#This Row],[G1]],Tablo11[[#All],[No]:[GÖZETMEN TABLOSU]],3,0)=TRUE),0,VLOOKUP(Tablo16[[#This Row],[G1]],Tablo11[[#All],[No]:[GÖZETMEN TABLOSU]],3,0))</f>
        <v>0</v>
      </c>
      <c r="P173" s="201">
        <f>IF(ISERROR(VLOOKUP(Tablo16[[#This Row],[G2]],Tablo11[[#All],[No]:[GÖZETMEN TABLOSU]],3,0)=TRUE),0,VLOOKUP(Tablo16[[#This Row],[G2]],Tablo11[[#All],[No]:[GÖZETMEN TABLOSU]],3,0))</f>
        <v>0</v>
      </c>
      <c r="Q173" s="201" cm="1">
        <f t="array" ref="Q173">_xlfn.IFS(Tablo16[[#This Row],[G1]]=$V$2,Tablo16[[#This Row],[Gözetmen 1]],Tablo16[[#This Row],[G2]]=$V$2,Tablo16[[#This Row],[Gözetmen 2]])</f>
        <v>0</v>
      </c>
      <c r="R173" s="201"/>
      <c r="S173" s="202">
        <f>COUNTIF($E$4:$E$312,Tablo16[[#This Row],[Dersin Adı]])</f>
        <v>1</v>
      </c>
      <c r="T173" s="213">
        <f t="shared" si="2"/>
        <v>1</v>
      </c>
      <c r="U173" s="204">
        <f>COUNTIFS(Tablo16[SINAV TARİHİ],I173,Tablo16[SINAV SAATİ],J173)</f>
        <v>10</v>
      </c>
      <c r="V173" s="190"/>
    </row>
    <row r="174" spans="1:22" x14ac:dyDescent="0.25">
      <c r="A174" s="205">
        <v>305</v>
      </c>
      <c r="B174" s="206" t="s">
        <v>47</v>
      </c>
      <c r="C174" s="206">
        <v>3</v>
      </c>
      <c r="D174" s="207" t="s">
        <v>540</v>
      </c>
      <c r="E174" s="208" t="s">
        <v>541</v>
      </c>
      <c r="F174" s="209" t="s">
        <v>339</v>
      </c>
      <c r="G174" s="210" t="s">
        <v>47</v>
      </c>
      <c r="H174" s="206">
        <v>29</v>
      </c>
      <c r="I174" s="216">
        <v>45666</v>
      </c>
      <c r="J174" s="198">
        <v>0.54166666666666663</v>
      </c>
      <c r="K174" s="212" t="s">
        <v>23</v>
      </c>
      <c r="L174" s="212"/>
      <c r="M174" s="200"/>
      <c r="N174" s="200"/>
      <c r="O174" s="201">
        <f>IF(ISERROR(VLOOKUP(Tablo16[[#This Row],[G1]],Tablo11[[#All],[No]:[GÖZETMEN TABLOSU]],3,0)=TRUE),0,VLOOKUP(Tablo16[[#This Row],[G1]],Tablo11[[#All],[No]:[GÖZETMEN TABLOSU]],3,0))</f>
        <v>0</v>
      </c>
      <c r="P174" s="201">
        <f>IF(ISERROR(VLOOKUP(Tablo16[[#This Row],[G2]],Tablo11[[#All],[No]:[GÖZETMEN TABLOSU]],3,0)=TRUE),0,VLOOKUP(Tablo16[[#This Row],[G2]],Tablo11[[#All],[No]:[GÖZETMEN TABLOSU]],3,0))</f>
        <v>0</v>
      </c>
      <c r="Q174" s="201" cm="1">
        <f t="array" ref="Q174">_xlfn.IFS(Tablo16[[#This Row],[G1]]=$V$2,Tablo16[[#This Row],[Gözetmen 1]],Tablo16[[#This Row],[G2]]=$V$2,Tablo16[[#This Row],[Gözetmen 2]])</f>
        <v>0</v>
      </c>
      <c r="R174" s="201"/>
      <c r="S174" s="202">
        <f>COUNTIF($E$4:$E$312,Tablo16[[#This Row],[Dersin Adı]])</f>
        <v>1</v>
      </c>
      <c r="T174" s="213">
        <f t="shared" si="2"/>
        <v>1</v>
      </c>
      <c r="U174" s="204">
        <f>COUNTIFS(Tablo16[SINAV TARİHİ],I174,Tablo16[SINAV SAATİ],J174)</f>
        <v>7</v>
      </c>
      <c r="V174" s="190"/>
    </row>
    <row r="175" spans="1:22" x14ac:dyDescent="0.25">
      <c r="A175" s="205">
        <v>230</v>
      </c>
      <c r="B175" s="206" t="s">
        <v>47</v>
      </c>
      <c r="C175" s="206">
        <v>3</v>
      </c>
      <c r="D175" s="207" t="s">
        <v>403</v>
      </c>
      <c r="E175" s="208" t="s">
        <v>404</v>
      </c>
      <c r="F175" s="209" t="s">
        <v>208</v>
      </c>
      <c r="G175" s="210" t="s">
        <v>47</v>
      </c>
      <c r="H175" s="206">
        <v>33</v>
      </c>
      <c r="I175" s="216">
        <v>45670</v>
      </c>
      <c r="J175" s="198">
        <v>0.54166666666666663</v>
      </c>
      <c r="K175" s="212" t="s">
        <v>77</v>
      </c>
      <c r="L175" s="212"/>
      <c r="M175" s="200"/>
      <c r="N175" s="200"/>
      <c r="O175" s="201">
        <f>IF(ISERROR(VLOOKUP(Tablo16[[#This Row],[G1]],Tablo11[[#All],[No]:[GÖZETMEN TABLOSU]],3,0)=TRUE),0,VLOOKUP(Tablo16[[#This Row],[G1]],Tablo11[[#All],[No]:[GÖZETMEN TABLOSU]],3,0))</f>
        <v>0</v>
      </c>
      <c r="P175" s="201">
        <f>IF(ISERROR(VLOOKUP(Tablo16[[#This Row],[G2]],Tablo11[[#All],[No]:[GÖZETMEN TABLOSU]],3,0)=TRUE),0,VLOOKUP(Tablo16[[#This Row],[G2]],Tablo11[[#All],[No]:[GÖZETMEN TABLOSU]],3,0))</f>
        <v>0</v>
      </c>
      <c r="Q175" s="201" cm="1">
        <f t="array" ref="Q175">_xlfn.IFS(Tablo16[[#This Row],[G1]]=$V$2,Tablo16[[#This Row],[Gözetmen 1]],Tablo16[[#This Row],[G2]]=$V$2,Tablo16[[#This Row],[Gözetmen 2]])</f>
        <v>0</v>
      </c>
      <c r="R175" s="201"/>
      <c r="S175" s="202">
        <f>COUNTIF($E$4:$E$312,Tablo16[[#This Row],[Dersin Adı]])</f>
        <v>1</v>
      </c>
      <c r="T175" s="213">
        <f t="shared" si="2"/>
        <v>1</v>
      </c>
      <c r="U175" s="204">
        <f>COUNTIFS(Tablo16[SINAV TARİHİ],I175,Tablo16[SINAV SAATİ],J175)</f>
        <v>7</v>
      </c>
      <c r="V175" s="190"/>
    </row>
    <row r="176" spans="1:22" x14ac:dyDescent="0.25">
      <c r="A176" s="205">
        <v>297</v>
      </c>
      <c r="B176" s="206" t="s">
        <v>47</v>
      </c>
      <c r="C176" s="206">
        <v>3</v>
      </c>
      <c r="D176" s="207" t="s">
        <v>461</v>
      </c>
      <c r="E176" s="194" t="s">
        <v>462</v>
      </c>
      <c r="F176" s="195" t="s">
        <v>208</v>
      </c>
      <c r="G176" s="210" t="s">
        <v>47</v>
      </c>
      <c r="H176" s="206">
        <v>28</v>
      </c>
      <c r="I176" s="216">
        <v>45671</v>
      </c>
      <c r="J176" s="198">
        <v>0.54166666666666663</v>
      </c>
      <c r="K176" s="212" t="s">
        <v>11</v>
      </c>
      <c r="L176" s="212"/>
      <c r="M176" s="200"/>
      <c r="N176" s="200"/>
      <c r="O176" s="201">
        <f>IF(ISERROR(VLOOKUP(Tablo16[[#This Row],[G1]],Tablo11[[#All],[No]:[GÖZETMEN TABLOSU]],3,0)=TRUE),0,VLOOKUP(Tablo16[[#This Row],[G1]],Tablo11[[#All],[No]:[GÖZETMEN TABLOSU]],3,0))</f>
        <v>0</v>
      </c>
      <c r="P176" s="201">
        <f>IF(ISERROR(VLOOKUP(Tablo16[[#This Row],[G2]],Tablo11[[#All],[No]:[GÖZETMEN TABLOSU]],3,0)=TRUE),0,VLOOKUP(Tablo16[[#This Row],[G2]],Tablo11[[#All],[No]:[GÖZETMEN TABLOSU]],3,0))</f>
        <v>0</v>
      </c>
      <c r="Q176" s="201" cm="1">
        <f t="array" ref="Q176">_xlfn.IFS(Tablo16[[#This Row],[G1]]=$V$2,Tablo16[[#This Row],[Gözetmen 1]],Tablo16[[#This Row],[G2]]=$V$2,Tablo16[[#This Row],[Gözetmen 2]])</f>
        <v>0</v>
      </c>
      <c r="R176" s="201"/>
      <c r="S176" s="202">
        <f>COUNTIF($E$4:$E$312,Tablo16[[#This Row],[Dersin Adı]])</f>
        <v>1</v>
      </c>
      <c r="T176" s="213">
        <f t="shared" si="2"/>
        <v>1</v>
      </c>
      <c r="U176" s="204">
        <f>COUNTIFS(Tablo16[SINAV TARİHİ],I176,Tablo16[SINAV SAATİ],J176)</f>
        <v>8</v>
      </c>
      <c r="V176" s="190"/>
    </row>
    <row r="177" spans="1:22" x14ac:dyDescent="0.25">
      <c r="A177" s="205">
        <v>306</v>
      </c>
      <c r="B177" s="206" t="s">
        <v>47</v>
      </c>
      <c r="C177" s="206">
        <v>4</v>
      </c>
      <c r="D177" s="207" t="s">
        <v>425</v>
      </c>
      <c r="E177" s="208" t="s">
        <v>426</v>
      </c>
      <c r="F177" s="209" t="s">
        <v>321</v>
      </c>
      <c r="G177" s="210" t="s">
        <v>47</v>
      </c>
      <c r="H177" s="206">
        <v>28</v>
      </c>
      <c r="I177" s="216">
        <v>45663</v>
      </c>
      <c r="J177" s="198">
        <v>0.61458333333333337</v>
      </c>
      <c r="K177" s="212" t="s">
        <v>31</v>
      </c>
      <c r="L177" s="212"/>
      <c r="M177" s="200"/>
      <c r="N177" s="200"/>
      <c r="O177" s="201">
        <f>IF(ISERROR(VLOOKUP(Tablo16[[#This Row],[G1]],Tablo11[[#All],[No]:[GÖZETMEN TABLOSU]],3,0)=TRUE),0,VLOOKUP(Tablo16[[#This Row],[G1]],Tablo11[[#All],[No]:[GÖZETMEN TABLOSU]],3,0))</f>
        <v>0</v>
      </c>
      <c r="P177" s="201">
        <f>IF(ISERROR(VLOOKUP(Tablo16[[#This Row],[G2]],Tablo11[[#All],[No]:[GÖZETMEN TABLOSU]],3,0)=TRUE),0,VLOOKUP(Tablo16[[#This Row],[G2]],Tablo11[[#All],[No]:[GÖZETMEN TABLOSU]],3,0))</f>
        <v>0</v>
      </c>
      <c r="Q177" s="201" cm="1">
        <f t="array" ref="Q177">_xlfn.IFS(Tablo16[[#This Row],[G1]]=$V$2,Tablo16[[#This Row],[Gözetmen 1]],Tablo16[[#This Row],[G2]]=$V$2,Tablo16[[#This Row],[Gözetmen 2]])</f>
        <v>0</v>
      </c>
      <c r="R177" s="201"/>
      <c r="S177" s="202">
        <f>COUNTIF($E$4:$E$312,Tablo16[[#This Row],[Dersin Adı]])</f>
        <v>1</v>
      </c>
      <c r="T177" s="213">
        <f t="shared" si="2"/>
        <v>1</v>
      </c>
      <c r="U177" s="204">
        <f>COUNTIFS(Tablo16[SINAV TARİHİ],I177,Tablo16[SINAV SAATİ],J177)</f>
        <v>9</v>
      </c>
      <c r="V177" s="190"/>
    </row>
    <row r="178" spans="1:22" x14ac:dyDescent="0.25">
      <c r="A178" s="205">
        <v>304</v>
      </c>
      <c r="B178" s="206" t="s">
        <v>47</v>
      </c>
      <c r="C178" s="206">
        <v>4</v>
      </c>
      <c r="D178" s="207" t="s">
        <v>319</v>
      </c>
      <c r="E178" s="208" t="s">
        <v>320</v>
      </c>
      <c r="F178" s="209" t="s">
        <v>321</v>
      </c>
      <c r="G178" s="210" t="s">
        <v>47</v>
      </c>
      <c r="H178" s="206">
        <v>38</v>
      </c>
      <c r="I178" s="216">
        <v>45664</v>
      </c>
      <c r="J178" s="215">
        <v>0.65277777777777779</v>
      </c>
      <c r="K178" s="212" t="s">
        <v>77</v>
      </c>
      <c r="L178" s="212"/>
      <c r="M178" s="200"/>
      <c r="N178" s="200"/>
      <c r="O178" s="201">
        <f>IF(ISERROR(VLOOKUP(Tablo16[[#This Row],[G1]],Tablo11[[#All],[No]:[GÖZETMEN TABLOSU]],3,0)=TRUE),0,VLOOKUP(Tablo16[[#This Row],[G1]],Tablo11[[#All],[No]:[GÖZETMEN TABLOSU]],3,0))</f>
        <v>0</v>
      </c>
      <c r="P178" s="201">
        <f>IF(ISERROR(VLOOKUP(Tablo16[[#This Row],[G2]],Tablo11[[#All],[No]:[GÖZETMEN TABLOSU]],3,0)=TRUE),0,VLOOKUP(Tablo16[[#This Row],[G2]],Tablo11[[#All],[No]:[GÖZETMEN TABLOSU]],3,0))</f>
        <v>0</v>
      </c>
      <c r="Q178" s="201" cm="1">
        <f t="array" ref="Q178">_xlfn.IFS(Tablo16[[#This Row],[G1]]=$V$2,Tablo16[[#This Row],[Gözetmen 1]],Tablo16[[#This Row],[G2]]=$V$2,Tablo16[[#This Row],[Gözetmen 2]])</f>
        <v>0</v>
      </c>
      <c r="R178" s="201"/>
      <c r="S178" s="202">
        <f>COUNTIF($E$4:$E$312,Tablo16[[#This Row],[Dersin Adı]])</f>
        <v>1</v>
      </c>
      <c r="T178" s="213">
        <f t="shared" si="2"/>
        <v>1</v>
      </c>
      <c r="U178" s="204">
        <f>COUNTIFS(Tablo16[SINAV TARİHİ],I178,Tablo16[SINAV SAATİ],J178)</f>
        <v>9</v>
      </c>
      <c r="V178" s="190"/>
    </row>
    <row r="179" spans="1:22" x14ac:dyDescent="0.25">
      <c r="A179" s="205">
        <v>360</v>
      </c>
      <c r="B179" s="206" t="s">
        <v>47</v>
      </c>
      <c r="C179" s="206">
        <v>4</v>
      </c>
      <c r="D179" s="207" t="s">
        <v>503</v>
      </c>
      <c r="E179" s="208" t="s">
        <v>504</v>
      </c>
      <c r="F179" s="209" t="s">
        <v>321</v>
      </c>
      <c r="G179" s="210" t="s">
        <v>47</v>
      </c>
      <c r="H179" s="206">
        <v>37</v>
      </c>
      <c r="I179" s="216">
        <v>45665</v>
      </c>
      <c r="J179" s="215">
        <v>0.625</v>
      </c>
      <c r="K179" s="212" t="s">
        <v>77</v>
      </c>
      <c r="L179" s="212"/>
      <c r="M179" s="200"/>
      <c r="N179" s="200"/>
      <c r="O179" s="201">
        <f>IF(ISERROR(VLOOKUP(Tablo16[[#This Row],[G1]],Tablo11[[#All],[No]:[GÖZETMEN TABLOSU]],3,0)=TRUE),0,VLOOKUP(Tablo16[[#This Row],[G1]],Tablo11[[#All],[No]:[GÖZETMEN TABLOSU]],3,0))</f>
        <v>0</v>
      </c>
      <c r="P179" s="201">
        <f>IF(ISERROR(VLOOKUP(Tablo16[[#This Row],[G2]],Tablo11[[#All],[No]:[GÖZETMEN TABLOSU]],3,0)=TRUE),0,VLOOKUP(Tablo16[[#This Row],[G2]],Tablo11[[#All],[No]:[GÖZETMEN TABLOSU]],3,0))</f>
        <v>0</v>
      </c>
      <c r="Q179" s="201" cm="1">
        <f t="array" ref="Q179">_xlfn.IFS(Tablo16[[#This Row],[G1]]=$V$2,Tablo16[[#This Row],[Gözetmen 1]],Tablo16[[#This Row],[G2]]=$V$2,Tablo16[[#This Row],[Gözetmen 2]])</f>
        <v>0</v>
      </c>
      <c r="R179" s="201"/>
      <c r="S179" s="202">
        <f>COUNTIF($E$4:$E$312,Tablo16[[#This Row],[Dersin Adı]])</f>
        <v>1</v>
      </c>
      <c r="T179" s="213">
        <f t="shared" si="2"/>
        <v>1</v>
      </c>
      <c r="U179" s="204">
        <f>COUNTIFS(Tablo16[SINAV TARİHİ],I179,Tablo16[SINAV SAATİ],J179)</f>
        <v>9</v>
      </c>
      <c r="V179" s="190"/>
    </row>
    <row r="180" spans="1:22" x14ac:dyDescent="0.25">
      <c r="A180" s="205">
        <v>219</v>
      </c>
      <c r="B180" s="206" t="s">
        <v>47</v>
      </c>
      <c r="C180" s="206">
        <v>4</v>
      </c>
      <c r="D180" s="207" t="s">
        <v>123</v>
      </c>
      <c r="E180" s="208" t="s">
        <v>124</v>
      </c>
      <c r="F180" s="209" t="s">
        <v>125</v>
      </c>
      <c r="G180" s="210" t="s">
        <v>47</v>
      </c>
      <c r="H180" s="206">
        <v>27</v>
      </c>
      <c r="I180" s="216">
        <v>45666</v>
      </c>
      <c r="J180" s="215">
        <v>0.61458333333333337</v>
      </c>
      <c r="K180" s="212" t="s">
        <v>9</v>
      </c>
      <c r="L180" s="212"/>
      <c r="M180" s="200"/>
      <c r="N180" s="200"/>
      <c r="O180" s="201">
        <f>IF(ISERROR(VLOOKUP(Tablo16[[#This Row],[G1]],Tablo11[[#All],[No]:[GÖZETMEN TABLOSU]],3,0)=TRUE),0,VLOOKUP(Tablo16[[#This Row],[G1]],Tablo11[[#All],[No]:[GÖZETMEN TABLOSU]],3,0))</f>
        <v>0</v>
      </c>
      <c r="P180" s="201">
        <f>IF(ISERROR(VLOOKUP(Tablo16[[#This Row],[G2]],Tablo11[[#All],[No]:[GÖZETMEN TABLOSU]],3,0)=TRUE),0,VLOOKUP(Tablo16[[#This Row],[G2]],Tablo11[[#All],[No]:[GÖZETMEN TABLOSU]],3,0))</f>
        <v>0</v>
      </c>
      <c r="Q180" s="201" cm="1">
        <f t="array" ref="Q180">_xlfn.IFS(Tablo16[[#This Row],[G1]]=$V$2,Tablo16[[#This Row],[Gözetmen 1]],Tablo16[[#This Row],[G2]]=$V$2,Tablo16[[#This Row],[Gözetmen 2]])</f>
        <v>0</v>
      </c>
      <c r="R180" s="201"/>
      <c r="S180" s="202">
        <f>COUNTIF($E$4:$E$312,Tablo16[[#This Row],[Dersin Adı]])</f>
        <v>7</v>
      </c>
      <c r="T180" s="213">
        <f t="shared" si="2"/>
        <v>1</v>
      </c>
      <c r="U180" s="204">
        <f>COUNTIFS(Tablo16[SINAV TARİHİ],I180,Tablo16[SINAV SAATİ],J180)</f>
        <v>9</v>
      </c>
      <c r="V180" s="190"/>
    </row>
    <row r="181" spans="1:22" x14ac:dyDescent="0.25">
      <c r="A181" s="205">
        <v>290</v>
      </c>
      <c r="B181" s="206" t="s">
        <v>47</v>
      </c>
      <c r="C181" s="206">
        <v>4</v>
      </c>
      <c r="D181" s="207" t="s">
        <v>206</v>
      </c>
      <c r="E181" s="208" t="s">
        <v>207</v>
      </c>
      <c r="F181" s="209" t="s">
        <v>208</v>
      </c>
      <c r="G181" s="210" t="s">
        <v>47</v>
      </c>
      <c r="H181" s="206">
        <v>10</v>
      </c>
      <c r="I181" s="216">
        <v>45670</v>
      </c>
      <c r="J181" s="215">
        <v>0.625</v>
      </c>
      <c r="K181" s="212" t="s">
        <v>21</v>
      </c>
      <c r="L181" s="212"/>
      <c r="M181" s="200"/>
      <c r="N181" s="200"/>
      <c r="O181" s="201">
        <f>IF(ISERROR(VLOOKUP(Tablo16[[#This Row],[G1]],Tablo11[[#All],[No]:[GÖZETMEN TABLOSU]],3,0)=TRUE),0,VLOOKUP(Tablo16[[#This Row],[G1]],Tablo11[[#All],[No]:[GÖZETMEN TABLOSU]],3,0))</f>
        <v>0</v>
      </c>
      <c r="P181" s="201">
        <f>IF(ISERROR(VLOOKUP(Tablo16[[#This Row],[G2]],Tablo11[[#All],[No]:[GÖZETMEN TABLOSU]],3,0)=TRUE),0,VLOOKUP(Tablo16[[#This Row],[G2]],Tablo11[[#All],[No]:[GÖZETMEN TABLOSU]],3,0))</f>
        <v>0</v>
      </c>
      <c r="Q181" s="201" cm="1">
        <f t="array" ref="Q181">_xlfn.IFS(Tablo16[[#This Row],[G1]]=$V$2,Tablo16[[#This Row],[Gözetmen 1]],Tablo16[[#This Row],[G2]]=$V$2,Tablo16[[#This Row],[Gözetmen 2]])</f>
        <v>0</v>
      </c>
      <c r="R181" s="201"/>
      <c r="S181" s="202">
        <f>COUNTIF($E$4:$E$312,Tablo16[[#This Row],[Dersin Adı]])</f>
        <v>1</v>
      </c>
      <c r="T181" s="213">
        <f t="shared" si="2"/>
        <v>1</v>
      </c>
      <c r="U181" s="204">
        <f>COUNTIFS(Tablo16[SINAV TARİHİ],I181,Tablo16[SINAV SAATİ],J181)</f>
        <v>8</v>
      </c>
      <c r="V181" s="190"/>
    </row>
    <row r="182" spans="1:22" x14ac:dyDescent="0.25">
      <c r="A182" s="205">
        <v>357</v>
      </c>
      <c r="B182" s="206" t="s">
        <v>47</v>
      </c>
      <c r="C182" s="206">
        <v>4</v>
      </c>
      <c r="D182" s="207" t="s">
        <v>480</v>
      </c>
      <c r="E182" s="208" t="s">
        <v>481</v>
      </c>
      <c r="F182" s="209" t="s">
        <v>339</v>
      </c>
      <c r="G182" s="210" t="s">
        <v>47</v>
      </c>
      <c r="H182" s="206">
        <v>19</v>
      </c>
      <c r="I182" s="216">
        <v>45672</v>
      </c>
      <c r="J182" s="215">
        <v>0.625</v>
      </c>
      <c r="K182" s="217" t="s">
        <v>8</v>
      </c>
      <c r="L182" s="212"/>
      <c r="M182" s="200"/>
      <c r="N182" s="200"/>
      <c r="O182" s="201">
        <f>IF(ISERROR(VLOOKUP(Tablo16[[#This Row],[G1]],Tablo11[[#All],[No]:[GÖZETMEN TABLOSU]],3,0)=TRUE),0,VLOOKUP(Tablo16[[#This Row],[G1]],Tablo11[[#All],[No]:[GÖZETMEN TABLOSU]],3,0))</f>
        <v>0</v>
      </c>
      <c r="P182" s="201">
        <f>IF(ISERROR(VLOOKUP(Tablo16[[#This Row],[G2]],Tablo11[[#All],[No]:[GÖZETMEN TABLOSU]],3,0)=TRUE),0,VLOOKUP(Tablo16[[#This Row],[G2]],Tablo11[[#All],[No]:[GÖZETMEN TABLOSU]],3,0))</f>
        <v>0</v>
      </c>
      <c r="Q182" s="201" cm="1">
        <f t="array" ref="Q182">_xlfn.IFS(Tablo16[[#This Row],[G1]]=$V$2,Tablo16[[#This Row],[Gözetmen 1]],Tablo16[[#This Row],[G2]]=$V$2,Tablo16[[#This Row],[Gözetmen 2]])</f>
        <v>0</v>
      </c>
      <c r="R182" s="201"/>
      <c r="S182" s="202">
        <f>COUNTIF($E$4:$E$312,Tablo16[[#This Row],[Dersin Adı]])</f>
        <v>1</v>
      </c>
      <c r="T182" s="213">
        <f t="shared" si="2"/>
        <v>1</v>
      </c>
      <c r="U182" s="204">
        <f>COUNTIFS(Tablo16[SINAV TARİHİ],I182,Tablo16[SINAV SAATİ],J182)</f>
        <v>7</v>
      </c>
      <c r="V182" s="190" t="s">
        <v>664</v>
      </c>
    </row>
    <row r="183" spans="1:22" x14ac:dyDescent="0.25">
      <c r="A183" s="205">
        <v>207</v>
      </c>
      <c r="B183" s="206" t="s">
        <v>48</v>
      </c>
      <c r="C183" s="206">
        <v>1</v>
      </c>
      <c r="D183" s="207" t="s">
        <v>137</v>
      </c>
      <c r="E183" s="208" t="s">
        <v>138</v>
      </c>
      <c r="F183" s="209" t="s">
        <v>139</v>
      </c>
      <c r="G183" s="210" t="s">
        <v>65</v>
      </c>
      <c r="H183" s="206">
        <v>40</v>
      </c>
      <c r="I183" s="216">
        <v>45663</v>
      </c>
      <c r="J183" s="215">
        <v>0.375</v>
      </c>
      <c r="K183" s="212" t="s">
        <v>11</v>
      </c>
      <c r="L183" s="212"/>
      <c r="M183" s="200">
        <v>11</v>
      </c>
      <c r="N183" s="200"/>
      <c r="O183" s="201" t="str">
        <f>IF(ISERROR(VLOOKUP(Tablo16[[#This Row],[G1]],Tablo11[[#All],[No]:[GÖZETMEN TABLOSU]],3,0)=TRUE),0,VLOOKUP(Tablo16[[#This Row],[G1]],Tablo11[[#All],[No]:[GÖZETMEN TABLOSU]],3,0))</f>
        <v>Serkan ÖZDEMİR</v>
      </c>
      <c r="P183" s="201">
        <f>IF(ISERROR(VLOOKUP(Tablo16[[#This Row],[G2]],Tablo11[[#All],[No]:[GÖZETMEN TABLOSU]],3,0)=TRUE),0,VLOOKUP(Tablo16[[#This Row],[G2]],Tablo11[[#All],[No]:[GÖZETMEN TABLOSU]],3,0))</f>
        <v>0</v>
      </c>
      <c r="Q183" s="201" cm="1">
        <f t="array" ref="Q183">_xlfn.IFS(Tablo16[[#This Row],[G1]]=$V$2,Tablo16[[#This Row],[Gözetmen 1]],Tablo16[[#This Row],[G2]]=$V$2,Tablo16[[#This Row],[Gözetmen 2]])</f>
        <v>0</v>
      </c>
      <c r="R183" s="201"/>
      <c r="S183" s="202">
        <f>COUNTIF($E$4:$E$312,Tablo16[[#This Row],[Dersin Adı]])</f>
        <v>9</v>
      </c>
      <c r="T183" s="213">
        <f t="shared" si="2"/>
        <v>5</v>
      </c>
      <c r="U183" s="204">
        <f>COUNTIFS(Tablo16[SINAV TARİHİ],I183,Tablo16[SINAV SAATİ],J183)</f>
        <v>9</v>
      </c>
      <c r="V183" s="190"/>
    </row>
    <row r="184" spans="1:22" x14ac:dyDescent="0.25">
      <c r="A184" s="205">
        <v>353</v>
      </c>
      <c r="B184" s="206" t="s">
        <v>48</v>
      </c>
      <c r="C184" s="206">
        <v>1</v>
      </c>
      <c r="D184" s="207" t="s">
        <v>325</v>
      </c>
      <c r="E184" s="208" t="s">
        <v>326</v>
      </c>
      <c r="F184" s="209" t="s">
        <v>12</v>
      </c>
      <c r="G184" s="210" t="s">
        <v>65</v>
      </c>
      <c r="H184" s="206">
        <v>33</v>
      </c>
      <c r="I184" s="216">
        <v>45664</v>
      </c>
      <c r="J184" s="215">
        <v>0.41666666666666669</v>
      </c>
      <c r="K184" s="212" t="s">
        <v>16</v>
      </c>
      <c r="L184" s="212"/>
      <c r="M184" s="200"/>
      <c r="N184" s="200"/>
      <c r="O184" s="201">
        <f>IF(ISERROR(VLOOKUP(Tablo16[[#This Row],[G1]],Tablo11[[#All],[No]:[GÖZETMEN TABLOSU]],3,0)=TRUE),0,VLOOKUP(Tablo16[[#This Row],[G1]],Tablo11[[#All],[No]:[GÖZETMEN TABLOSU]],3,0))</f>
        <v>0</v>
      </c>
      <c r="P184" s="201">
        <f>IF(ISERROR(VLOOKUP(Tablo16[[#This Row],[G2]],Tablo11[[#All],[No]:[GÖZETMEN TABLOSU]],3,0)=TRUE),0,VLOOKUP(Tablo16[[#This Row],[G2]],Tablo11[[#All],[No]:[GÖZETMEN TABLOSU]],3,0))</f>
        <v>0</v>
      </c>
      <c r="Q184" s="201" cm="1">
        <f t="array" ref="Q184">_xlfn.IFS(Tablo16[[#This Row],[G1]]=$V$2,Tablo16[[#This Row],[Gözetmen 1]],Tablo16[[#This Row],[G2]]=$V$2,Tablo16[[#This Row],[Gözetmen 2]])</f>
        <v>0</v>
      </c>
      <c r="R184" s="201"/>
      <c r="S184" s="202">
        <f>COUNTIF($E$4:$E$312,Tablo16[[#This Row],[Dersin Adı]])</f>
        <v>9</v>
      </c>
      <c r="T184" s="213">
        <f t="shared" si="2"/>
        <v>9</v>
      </c>
      <c r="U184" s="204">
        <f>COUNTIFS(Tablo16[SINAV TARİHİ],I184,Tablo16[SINAV SAATİ],J184)</f>
        <v>9</v>
      </c>
      <c r="V184" s="190"/>
    </row>
    <row r="185" spans="1:22" x14ac:dyDescent="0.25">
      <c r="A185" s="205">
        <v>22</v>
      </c>
      <c r="B185" s="206" t="s">
        <v>48</v>
      </c>
      <c r="C185" s="206">
        <v>1</v>
      </c>
      <c r="D185" s="207" t="s">
        <v>278</v>
      </c>
      <c r="E185" s="208" t="s">
        <v>279</v>
      </c>
      <c r="F185" s="209" t="s">
        <v>280</v>
      </c>
      <c r="G185" s="210" t="s">
        <v>65</v>
      </c>
      <c r="H185" s="206">
        <v>261</v>
      </c>
      <c r="I185" s="216">
        <v>45664</v>
      </c>
      <c r="J185" s="215">
        <v>0.45833333333333331</v>
      </c>
      <c r="K185" s="212" t="s">
        <v>16</v>
      </c>
      <c r="L185" s="212"/>
      <c r="M185" s="200">
        <v>12</v>
      </c>
      <c r="N185" s="200"/>
      <c r="O185" s="201" t="str">
        <f>IF(ISERROR(VLOOKUP(Tablo16[[#This Row],[G1]],Tablo11[[#All],[No]:[GÖZETMEN TABLOSU]],3,0)=TRUE),0,VLOOKUP(Tablo16[[#This Row],[G1]],Tablo11[[#All],[No]:[GÖZETMEN TABLOSU]],3,0))</f>
        <v>Çağrı KINIK</v>
      </c>
      <c r="P185" s="201">
        <f>IF(ISERROR(VLOOKUP(Tablo16[[#This Row],[G2]],Tablo11[[#All],[No]:[GÖZETMEN TABLOSU]],3,0)=TRUE),0,VLOOKUP(Tablo16[[#This Row],[G2]],Tablo11[[#All],[No]:[GÖZETMEN TABLOSU]],3,0))</f>
        <v>0</v>
      </c>
      <c r="Q185" s="201" cm="1">
        <f t="array" ref="Q185">_xlfn.IFS(Tablo16[[#This Row],[G1]]=$V$2,Tablo16[[#This Row],[Gözetmen 1]],Tablo16[[#This Row],[G2]]=$V$2,Tablo16[[#This Row],[Gözetmen 2]])</f>
        <v>0</v>
      </c>
      <c r="R185" s="201"/>
      <c r="S185" s="202">
        <f>COUNTIF($E$4:$E$312,Tablo16[[#This Row],[Dersin Adı]])</f>
        <v>9</v>
      </c>
      <c r="T185" s="213">
        <f t="shared" si="2"/>
        <v>3</v>
      </c>
      <c r="U185" s="204">
        <f>COUNTIFS(Tablo16[SINAV TARİHİ],I185,Tablo16[SINAV SAATİ],J185)</f>
        <v>9</v>
      </c>
      <c r="V185" s="190"/>
    </row>
    <row r="186" spans="1:22" x14ac:dyDescent="0.25">
      <c r="A186" s="205">
        <v>97</v>
      </c>
      <c r="B186" s="206" t="s">
        <v>48</v>
      </c>
      <c r="C186" s="206">
        <v>1</v>
      </c>
      <c r="D186" s="207" t="s">
        <v>209</v>
      </c>
      <c r="E186" s="208" t="s">
        <v>210</v>
      </c>
      <c r="F186" s="209" t="s">
        <v>211</v>
      </c>
      <c r="G186" s="210" t="s">
        <v>65</v>
      </c>
      <c r="H186" s="206">
        <v>51</v>
      </c>
      <c r="I186" s="216">
        <v>45665</v>
      </c>
      <c r="J186" s="215">
        <v>0.375</v>
      </c>
      <c r="K186" s="212" t="s">
        <v>27</v>
      </c>
      <c r="L186" s="212"/>
      <c r="M186" s="200">
        <v>11</v>
      </c>
      <c r="N186" s="200"/>
      <c r="O186" s="201" t="str">
        <f>IF(ISERROR(VLOOKUP(Tablo16[[#This Row],[G1]],Tablo11[[#All],[No]:[GÖZETMEN TABLOSU]],3,0)=TRUE),0,VLOOKUP(Tablo16[[#This Row],[G1]],Tablo11[[#All],[No]:[GÖZETMEN TABLOSU]],3,0))</f>
        <v>Serkan ÖZDEMİR</v>
      </c>
      <c r="P186" s="201">
        <f>IF(ISERROR(VLOOKUP(Tablo16[[#This Row],[G2]],Tablo11[[#All],[No]:[GÖZETMEN TABLOSU]],3,0)=TRUE),0,VLOOKUP(Tablo16[[#This Row],[G2]],Tablo11[[#All],[No]:[GÖZETMEN TABLOSU]],3,0))</f>
        <v>0</v>
      </c>
      <c r="Q186" s="201" cm="1">
        <f t="array" ref="Q186">_xlfn.IFS(Tablo16[[#This Row],[G1]]=$V$2,Tablo16[[#This Row],[Gözetmen 1]],Tablo16[[#This Row],[G2]]=$V$2,Tablo16[[#This Row],[Gözetmen 2]])</f>
        <v>0</v>
      </c>
      <c r="R186" s="201"/>
      <c r="S186" s="202">
        <f>COUNTIF($E$4:$E$312,Tablo16[[#This Row],[Dersin Adı]])</f>
        <v>9</v>
      </c>
      <c r="T186" s="213">
        <f t="shared" si="2"/>
        <v>2</v>
      </c>
      <c r="U186" s="204">
        <f>COUNTIFS(Tablo16[SINAV TARİHİ],I186,Tablo16[SINAV SAATİ],J186)</f>
        <v>9</v>
      </c>
      <c r="V186" s="190"/>
    </row>
    <row r="187" spans="1:22" ht="30" x14ac:dyDescent="0.25">
      <c r="A187" s="205">
        <v>189</v>
      </c>
      <c r="B187" s="206" t="s">
        <v>48</v>
      </c>
      <c r="C187" s="206">
        <v>1</v>
      </c>
      <c r="D187" s="207" t="s">
        <v>256</v>
      </c>
      <c r="E187" s="208" t="s">
        <v>257</v>
      </c>
      <c r="F187" s="209" t="s">
        <v>258</v>
      </c>
      <c r="G187" s="210" t="s">
        <v>65</v>
      </c>
      <c r="H187" s="206">
        <v>51</v>
      </c>
      <c r="I187" s="216">
        <v>45666</v>
      </c>
      <c r="J187" s="215">
        <v>0.375</v>
      </c>
      <c r="K187" s="217" t="s">
        <v>62</v>
      </c>
      <c r="L187" s="212"/>
      <c r="M187" s="200">
        <v>5</v>
      </c>
      <c r="N187" s="200"/>
      <c r="O187" s="201" t="str">
        <f>IF(ISERROR(VLOOKUP(Tablo16[[#This Row],[G1]],Tablo11[[#All],[No]:[GÖZETMEN TABLOSU]],3,0)=TRUE),0,VLOOKUP(Tablo16[[#This Row],[G1]],Tablo11[[#All],[No]:[GÖZETMEN TABLOSU]],3,0))</f>
        <v>İrem POYRAZ</v>
      </c>
      <c r="P187" s="201">
        <f>IF(ISERROR(VLOOKUP(Tablo16[[#This Row],[G2]],Tablo11[[#All],[No]:[GÖZETMEN TABLOSU]],3,0)=TRUE),0,VLOOKUP(Tablo16[[#This Row],[G2]],Tablo11[[#All],[No]:[GÖZETMEN TABLOSU]],3,0))</f>
        <v>0</v>
      </c>
      <c r="Q187" s="201" cm="1">
        <f t="array" ref="Q187">_xlfn.IFS(Tablo16[[#This Row],[G1]]=$V$2,Tablo16[[#This Row],[Gözetmen 1]],Tablo16[[#This Row],[G2]]=$V$2,Tablo16[[#This Row],[Gözetmen 2]])</f>
        <v>0</v>
      </c>
      <c r="R187" s="201"/>
      <c r="S187" s="202">
        <f>COUNTIF($E$4:$E$312,Tablo16[[#This Row],[Dersin Adı]])</f>
        <v>8</v>
      </c>
      <c r="T187" s="213">
        <f t="shared" si="2"/>
        <v>2</v>
      </c>
      <c r="U187" s="204">
        <f>COUNTIFS(Tablo16[SINAV TARİHİ],I187,Tablo16[SINAV SAATİ],J187)</f>
        <v>8</v>
      </c>
      <c r="V187" s="190"/>
    </row>
    <row r="188" spans="1:22" x14ac:dyDescent="0.25">
      <c r="A188" s="205">
        <v>236</v>
      </c>
      <c r="B188" s="206" t="s">
        <v>48</v>
      </c>
      <c r="C188" s="206">
        <v>1</v>
      </c>
      <c r="D188" s="207" t="s">
        <v>578</v>
      </c>
      <c r="E188" s="208" t="s">
        <v>71</v>
      </c>
      <c r="F188" s="209" t="s">
        <v>448</v>
      </c>
      <c r="G188" s="210" t="s">
        <v>48</v>
      </c>
      <c r="H188" s="206">
        <v>28</v>
      </c>
      <c r="I188" s="216">
        <v>45666</v>
      </c>
      <c r="J188" s="215">
        <v>0.67708333333333337</v>
      </c>
      <c r="K188" s="212" t="s">
        <v>11</v>
      </c>
      <c r="L188" s="212"/>
      <c r="M188" s="200"/>
      <c r="N188" s="200"/>
      <c r="O188" s="201">
        <f>IF(ISERROR(VLOOKUP(Tablo16[[#This Row],[G1]],Tablo11[[#All],[No]:[GÖZETMEN TABLOSU]],3,0)=TRUE),0,VLOOKUP(Tablo16[[#This Row],[G1]],Tablo11[[#All],[No]:[GÖZETMEN TABLOSU]],3,0))</f>
        <v>0</v>
      </c>
      <c r="P188" s="201">
        <f>IF(ISERROR(VLOOKUP(Tablo16[[#This Row],[G2]],Tablo11[[#All],[No]:[GÖZETMEN TABLOSU]],3,0)=TRUE),0,VLOOKUP(Tablo16[[#This Row],[G2]],Tablo11[[#All],[No]:[GÖZETMEN TABLOSU]],3,0))</f>
        <v>0</v>
      </c>
      <c r="Q188" s="201" cm="1">
        <f t="array" ref="Q188">_xlfn.IFS(Tablo16[[#This Row],[G1]]=$V$2,Tablo16[[#This Row],[Gözetmen 1]],Tablo16[[#This Row],[G2]]=$V$2,Tablo16[[#This Row],[Gözetmen 2]])</f>
        <v>0</v>
      </c>
      <c r="R188" s="201" t="s">
        <v>662</v>
      </c>
      <c r="S188" s="202">
        <f>COUNTIF($E$4:$E$312,Tablo16[[#This Row],[Dersin Adı]])</f>
        <v>1</v>
      </c>
      <c r="T188" s="213">
        <f t="shared" si="2"/>
        <v>1</v>
      </c>
      <c r="U188" s="204">
        <f>COUNTIFS(Tablo16[SINAV TARİHİ],I188,Tablo16[SINAV SAATİ],J188)</f>
        <v>7</v>
      </c>
      <c r="V188" s="190"/>
    </row>
    <row r="189" spans="1:22" x14ac:dyDescent="0.25">
      <c r="A189" s="205">
        <v>323</v>
      </c>
      <c r="B189" s="206" t="s">
        <v>48</v>
      </c>
      <c r="C189" s="206">
        <v>1</v>
      </c>
      <c r="D189" s="207" t="s">
        <v>436</v>
      </c>
      <c r="E189" s="208" t="s">
        <v>223</v>
      </c>
      <c r="F189" s="209" t="s">
        <v>128</v>
      </c>
      <c r="G189" s="210" t="s">
        <v>48</v>
      </c>
      <c r="H189" s="206">
        <v>34</v>
      </c>
      <c r="I189" s="216">
        <v>45670</v>
      </c>
      <c r="J189" s="215">
        <v>0.375</v>
      </c>
      <c r="K189" s="212" t="s">
        <v>13</v>
      </c>
      <c r="L189" s="212"/>
      <c r="M189" s="200"/>
      <c r="N189" s="200"/>
      <c r="O189" s="201">
        <f>IF(ISERROR(VLOOKUP(Tablo16[[#This Row],[G1]],Tablo11[[#All],[No]:[GÖZETMEN TABLOSU]],3,0)=TRUE),0,VLOOKUP(Tablo16[[#This Row],[G1]],Tablo11[[#All],[No]:[GÖZETMEN TABLOSU]],3,0))</f>
        <v>0</v>
      </c>
      <c r="P189" s="201">
        <f>IF(ISERROR(VLOOKUP(Tablo16[[#This Row],[G2]],Tablo11[[#All],[No]:[GÖZETMEN TABLOSU]],3,0)=TRUE),0,VLOOKUP(Tablo16[[#This Row],[G2]],Tablo11[[#All],[No]:[GÖZETMEN TABLOSU]],3,0))</f>
        <v>0</v>
      </c>
      <c r="Q189" s="201" cm="1">
        <f t="array" ref="Q189">_xlfn.IFS(Tablo16[[#This Row],[G1]]=$V$2,Tablo16[[#This Row],[Gözetmen 1]],Tablo16[[#This Row],[G2]]=$V$2,Tablo16[[#This Row],[Gözetmen 2]])</f>
        <v>0</v>
      </c>
      <c r="R189" s="201"/>
      <c r="S189" s="202">
        <f>COUNTIF($E$4:$E$312,Tablo16[[#This Row],[Dersin Adı]])</f>
        <v>4</v>
      </c>
      <c r="T189" s="213">
        <f t="shared" si="2"/>
        <v>1</v>
      </c>
      <c r="U189" s="204">
        <f>COUNTIFS(Tablo16[SINAV TARİHİ],I189,Tablo16[SINAV SAATİ],J189)</f>
        <v>9</v>
      </c>
      <c r="V189" s="190"/>
    </row>
    <row r="190" spans="1:22" x14ac:dyDescent="0.25">
      <c r="A190" s="205">
        <v>58</v>
      </c>
      <c r="B190" s="206" t="s">
        <v>48</v>
      </c>
      <c r="C190" s="206">
        <v>1</v>
      </c>
      <c r="D190" s="207" t="s">
        <v>627</v>
      </c>
      <c r="E190" s="208" t="s">
        <v>628</v>
      </c>
      <c r="F190" s="209" t="s">
        <v>629</v>
      </c>
      <c r="G190" s="210" t="s">
        <v>65</v>
      </c>
      <c r="H190" s="206">
        <v>28</v>
      </c>
      <c r="I190" s="216">
        <v>45671</v>
      </c>
      <c r="J190" s="215">
        <v>0.375</v>
      </c>
      <c r="K190" s="212" t="s">
        <v>11</v>
      </c>
      <c r="L190" s="212"/>
      <c r="M190" s="200"/>
      <c r="N190" s="200"/>
      <c r="O190" s="201">
        <f>IF(ISERROR(VLOOKUP(Tablo16[[#This Row],[G1]],Tablo11[[#All],[No]:[GÖZETMEN TABLOSU]],3,0)=TRUE),0,VLOOKUP(Tablo16[[#This Row],[G1]],Tablo11[[#All],[No]:[GÖZETMEN TABLOSU]],3,0))</f>
        <v>0</v>
      </c>
      <c r="P190" s="201">
        <f>IF(ISERROR(VLOOKUP(Tablo16[[#This Row],[G2]],Tablo11[[#All],[No]:[GÖZETMEN TABLOSU]],3,0)=TRUE),0,VLOOKUP(Tablo16[[#This Row],[G2]],Tablo11[[#All],[No]:[GÖZETMEN TABLOSU]],3,0))</f>
        <v>0</v>
      </c>
      <c r="Q190" s="201" cm="1">
        <f t="array" ref="Q190">_xlfn.IFS(Tablo16[[#This Row],[G1]]=$V$2,Tablo16[[#This Row],[Gözetmen 1]],Tablo16[[#This Row],[G2]]=$V$2,Tablo16[[#This Row],[Gözetmen 2]])</f>
        <v>0</v>
      </c>
      <c r="R190" s="201"/>
      <c r="S190" s="202">
        <f>COUNTIF($E$4:$E$312,Tablo16[[#This Row],[Dersin Adı]])</f>
        <v>1</v>
      </c>
      <c r="T190" s="213">
        <f t="shared" si="2"/>
        <v>1</v>
      </c>
      <c r="U190" s="204">
        <f>COUNTIFS(Tablo16[SINAV TARİHİ],I190,Tablo16[SINAV SAATİ],J190)</f>
        <v>8</v>
      </c>
      <c r="V190" s="190"/>
    </row>
    <row r="191" spans="1:22" ht="30" x14ac:dyDescent="0.25">
      <c r="A191" s="205">
        <v>174</v>
      </c>
      <c r="B191" s="206" t="s">
        <v>48</v>
      </c>
      <c r="C191" s="206">
        <v>1</v>
      </c>
      <c r="D191" s="207" t="s">
        <v>512</v>
      </c>
      <c r="E191" s="208" t="s">
        <v>15</v>
      </c>
      <c r="F191" s="209" t="s">
        <v>185</v>
      </c>
      <c r="G191" s="210" t="s">
        <v>48</v>
      </c>
      <c r="H191" s="206">
        <v>34</v>
      </c>
      <c r="I191" s="216">
        <v>45672</v>
      </c>
      <c r="J191" s="215">
        <v>0.375</v>
      </c>
      <c r="K191" s="212" t="s">
        <v>29</v>
      </c>
      <c r="L191" s="212"/>
      <c r="M191" s="200"/>
      <c r="N191" s="200"/>
      <c r="O191" s="201">
        <f>IF(ISERROR(VLOOKUP(Tablo16[[#This Row],[G1]],Tablo11[[#All],[No]:[GÖZETMEN TABLOSU]],3,0)=TRUE),0,VLOOKUP(Tablo16[[#This Row],[G1]],Tablo11[[#All],[No]:[GÖZETMEN TABLOSU]],3,0))</f>
        <v>0</v>
      </c>
      <c r="P191" s="201">
        <f>IF(ISERROR(VLOOKUP(Tablo16[[#This Row],[G2]],Tablo11[[#All],[No]:[GÖZETMEN TABLOSU]],3,0)=TRUE),0,VLOOKUP(Tablo16[[#This Row],[G2]],Tablo11[[#All],[No]:[GÖZETMEN TABLOSU]],3,0))</f>
        <v>0</v>
      </c>
      <c r="Q191" s="201" cm="1">
        <f t="array" ref="Q191">_xlfn.IFS(Tablo16[[#This Row],[G1]]=$V$2,Tablo16[[#This Row],[Gözetmen 1]],Tablo16[[#This Row],[G2]]=$V$2,Tablo16[[#This Row],[Gözetmen 2]])</f>
        <v>0</v>
      </c>
      <c r="R191" s="201"/>
      <c r="S191" s="202">
        <f>COUNTIF($E$4:$E$312,Tablo16[[#This Row],[Dersin Adı]])</f>
        <v>7</v>
      </c>
      <c r="T191" s="213">
        <f t="shared" si="2"/>
        <v>1</v>
      </c>
      <c r="U191" s="204">
        <f>COUNTIFS(Tablo16[SINAV TARİHİ],I191,Tablo16[SINAV SAATİ],J191)</f>
        <v>9</v>
      </c>
      <c r="V191" s="190"/>
    </row>
    <row r="192" spans="1:22" x14ac:dyDescent="0.25">
      <c r="A192" s="205">
        <v>159</v>
      </c>
      <c r="B192" s="206" t="s">
        <v>48</v>
      </c>
      <c r="C192" s="206">
        <v>1</v>
      </c>
      <c r="D192" s="207" t="s">
        <v>563</v>
      </c>
      <c r="E192" s="208" t="s">
        <v>564</v>
      </c>
      <c r="F192" s="209" t="s">
        <v>353</v>
      </c>
      <c r="G192" s="210" t="s">
        <v>48</v>
      </c>
      <c r="H192" s="206">
        <v>30</v>
      </c>
      <c r="I192" s="216">
        <v>45673</v>
      </c>
      <c r="J192" s="215">
        <v>0.375</v>
      </c>
      <c r="K192" s="212" t="s">
        <v>23</v>
      </c>
      <c r="L192" s="212"/>
      <c r="M192" s="200"/>
      <c r="N192" s="200"/>
      <c r="O192" s="201">
        <f>IF(ISERROR(VLOOKUP(Tablo16[[#This Row],[G1]],Tablo11[[#All],[No]:[GÖZETMEN TABLOSU]],3,0)=TRUE),0,VLOOKUP(Tablo16[[#This Row],[G1]],Tablo11[[#All],[No]:[GÖZETMEN TABLOSU]],3,0))</f>
        <v>0</v>
      </c>
      <c r="P192" s="201">
        <f>IF(ISERROR(VLOOKUP(Tablo16[[#This Row],[G2]],Tablo11[[#All],[No]:[GÖZETMEN TABLOSU]],3,0)=TRUE),0,VLOOKUP(Tablo16[[#This Row],[G2]],Tablo11[[#All],[No]:[GÖZETMEN TABLOSU]],3,0))</f>
        <v>0</v>
      </c>
      <c r="Q192" s="201" cm="1">
        <f t="array" ref="Q192">_xlfn.IFS(Tablo16[[#This Row],[G1]]=$V$2,Tablo16[[#This Row],[Gözetmen 1]],Tablo16[[#This Row],[G2]]=$V$2,Tablo16[[#This Row],[Gözetmen 2]])</f>
        <v>0</v>
      </c>
      <c r="R192" s="201"/>
      <c r="S192" s="202">
        <f>COUNTIF($E$4:$E$312,Tablo16[[#This Row],[Dersin Adı]])</f>
        <v>9</v>
      </c>
      <c r="T192" s="213">
        <f t="shared" si="2"/>
        <v>1</v>
      </c>
      <c r="U192" s="204">
        <f>COUNTIFS(Tablo16[SINAV TARİHİ],I192,Tablo16[SINAV SAATİ],J192)</f>
        <v>9</v>
      </c>
      <c r="V192" s="190"/>
    </row>
    <row r="193" spans="1:22" x14ac:dyDescent="0.25">
      <c r="A193" s="205">
        <v>409</v>
      </c>
      <c r="B193" s="206" t="s">
        <v>48</v>
      </c>
      <c r="C193" s="206">
        <v>1</v>
      </c>
      <c r="D193" s="207" t="s">
        <v>325</v>
      </c>
      <c r="E193" s="208" t="s">
        <v>653</v>
      </c>
      <c r="F193" s="209" t="s">
        <v>654</v>
      </c>
      <c r="G193" s="210" t="s">
        <v>65</v>
      </c>
      <c r="H193" s="206">
        <v>23</v>
      </c>
      <c r="I193" s="216">
        <v>45674</v>
      </c>
      <c r="J193" s="215">
        <v>0.625</v>
      </c>
      <c r="K193" s="217" t="s">
        <v>16</v>
      </c>
      <c r="L193" s="212"/>
      <c r="M193" s="200">
        <v>12</v>
      </c>
      <c r="N193" s="200"/>
      <c r="O193" s="201" t="str">
        <f>IF(ISERROR(VLOOKUP(Tablo16[[#This Row],[G1]],Tablo11[[#All],[No]:[GÖZETMEN TABLOSU]],3,0)=TRUE),0,VLOOKUP(Tablo16[[#This Row],[G1]],Tablo11[[#All],[No]:[GÖZETMEN TABLOSU]],3,0))</f>
        <v>Çağrı KINIK</v>
      </c>
      <c r="P193" s="201">
        <f>IF(ISERROR(VLOOKUP(Tablo16[[#This Row],[G2]],Tablo11[[#All],[No]:[GÖZETMEN TABLOSU]],3,0)=TRUE),0,VLOOKUP(Tablo16[[#This Row],[G2]],Tablo11[[#All],[No]:[GÖZETMEN TABLOSU]],3,0))</f>
        <v>0</v>
      </c>
      <c r="Q193" s="201" cm="1">
        <f t="array" ref="Q193">_xlfn.IFS(Tablo16[[#This Row],[G1]]=$V$2,Tablo16[[#This Row],[Gözetmen 1]],Tablo16[[#This Row],[G2]]=$V$2,Tablo16[[#This Row],[Gözetmen 2]])</f>
        <v>0</v>
      </c>
      <c r="R193" s="201"/>
      <c r="S193" s="202"/>
      <c r="T193" s="213">
        <f t="shared" si="2"/>
        <v>9</v>
      </c>
      <c r="U193" s="204">
        <f>COUNTIFS(Tablo16[SINAV TARİHİ],I193,Tablo16[SINAV SAATİ],J193)</f>
        <v>9</v>
      </c>
      <c r="V193" s="190"/>
    </row>
    <row r="194" spans="1:22" x14ac:dyDescent="0.25">
      <c r="A194" s="205">
        <v>28</v>
      </c>
      <c r="B194" s="206" t="s">
        <v>48</v>
      </c>
      <c r="C194" s="206">
        <v>2</v>
      </c>
      <c r="D194" s="207" t="s">
        <v>148</v>
      </c>
      <c r="E194" s="208" t="s">
        <v>149</v>
      </c>
      <c r="F194" s="209" t="s">
        <v>150</v>
      </c>
      <c r="G194" s="210" t="s">
        <v>48</v>
      </c>
      <c r="H194" s="206">
        <v>35</v>
      </c>
      <c r="I194" s="216">
        <v>45663</v>
      </c>
      <c r="J194" s="215">
        <v>0.45833333333333331</v>
      </c>
      <c r="K194" s="217" t="s">
        <v>13</v>
      </c>
      <c r="L194" s="212"/>
      <c r="M194" s="200"/>
      <c r="N194" s="200"/>
      <c r="O194" s="201">
        <f>IF(ISERROR(VLOOKUP(Tablo16[[#This Row],[G1]],Tablo11[[#All],[No]:[GÖZETMEN TABLOSU]],3,0)=TRUE),0,VLOOKUP(Tablo16[[#This Row],[G1]],Tablo11[[#All],[No]:[GÖZETMEN TABLOSU]],3,0))</f>
        <v>0</v>
      </c>
      <c r="P194" s="201">
        <f>IF(ISERROR(VLOOKUP(Tablo16[[#This Row],[G2]],Tablo11[[#All],[No]:[GÖZETMEN TABLOSU]],3,0)=TRUE),0,VLOOKUP(Tablo16[[#This Row],[G2]],Tablo11[[#All],[No]:[GÖZETMEN TABLOSU]],3,0))</f>
        <v>0</v>
      </c>
      <c r="Q194" s="201" cm="1">
        <f t="array" ref="Q194">_xlfn.IFS(Tablo16[[#This Row],[G1]]=$V$2,Tablo16[[#This Row],[Gözetmen 1]],Tablo16[[#This Row],[G2]]=$V$2,Tablo16[[#This Row],[Gözetmen 2]])</f>
        <v>0</v>
      </c>
      <c r="R194" s="201"/>
      <c r="S194" s="202">
        <f>COUNTIF($E$4:$E$312,Tablo16[[#This Row],[Dersin Adı]])</f>
        <v>1</v>
      </c>
      <c r="T194" s="213">
        <f t="shared" si="2"/>
        <v>1</v>
      </c>
      <c r="U194" s="204">
        <f>COUNTIFS(Tablo16[SINAV TARİHİ],I194,Tablo16[SINAV SAATİ],J194)</f>
        <v>9</v>
      </c>
      <c r="V194" s="190"/>
    </row>
    <row r="195" spans="1:22" x14ac:dyDescent="0.25">
      <c r="A195" s="205">
        <v>238</v>
      </c>
      <c r="B195" s="206" t="s">
        <v>48</v>
      </c>
      <c r="C195" s="206">
        <v>2</v>
      </c>
      <c r="D195" s="207" t="s">
        <v>274</v>
      </c>
      <c r="E195" s="208" t="s">
        <v>275</v>
      </c>
      <c r="F195" s="209" t="s">
        <v>150</v>
      </c>
      <c r="G195" s="210" t="s">
        <v>48</v>
      </c>
      <c r="H195" s="206">
        <v>37</v>
      </c>
      <c r="I195" s="216">
        <v>45664</v>
      </c>
      <c r="J195" s="215">
        <v>0.4861111111111111</v>
      </c>
      <c r="K195" s="217" t="s">
        <v>29</v>
      </c>
      <c r="L195" s="212"/>
      <c r="M195" s="200"/>
      <c r="N195" s="200"/>
      <c r="O195" s="201">
        <f>IF(ISERROR(VLOOKUP(Tablo16[[#This Row],[G1]],Tablo11[[#All],[No]:[GÖZETMEN TABLOSU]],3,0)=TRUE),0,VLOOKUP(Tablo16[[#This Row],[G1]],Tablo11[[#All],[No]:[GÖZETMEN TABLOSU]],3,0))</f>
        <v>0</v>
      </c>
      <c r="P195" s="201">
        <f>IF(ISERROR(VLOOKUP(Tablo16[[#This Row],[G2]],Tablo11[[#All],[No]:[GÖZETMEN TABLOSU]],3,0)=TRUE),0,VLOOKUP(Tablo16[[#This Row],[G2]],Tablo11[[#All],[No]:[GÖZETMEN TABLOSU]],3,0))</f>
        <v>0</v>
      </c>
      <c r="Q195" s="201" cm="1">
        <f t="array" ref="Q195">_xlfn.IFS(Tablo16[[#This Row],[G1]]=$V$2,Tablo16[[#This Row],[Gözetmen 1]],Tablo16[[#This Row],[G2]]=$V$2,Tablo16[[#This Row],[Gözetmen 2]])</f>
        <v>0</v>
      </c>
      <c r="R195" s="201"/>
      <c r="S195" s="202">
        <f>COUNTIF($E$4:$E$312,Tablo16[[#This Row],[Dersin Adı]])</f>
        <v>1</v>
      </c>
      <c r="T195" s="213">
        <f t="shared" si="2"/>
        <v>1</v>
      </c>
      <c r="U195" s="204">
        <f>COUNTIFS(Tablo16[SINAV TARİHİ],I195,Tablo16[SINAV SAATİ],J195)</f>
        <v>9</v>
      </c>
      <c r="V195" s="190"/>
    </row>
    <row r="196" spans="1:22" x14ac:dyDescent="0.25">
      <c r="A196" s="205">
        <v>201</v>
      </c>
      <c r="B196" s="206" t="s">
        <v>48</v>
      </c>
      <c r="C196" s="206">
        <v>2</v>
      </c>
      <c r="D196" s="207" t="s">
        <v>234</v>
      </c>
      <c r="E196" s="208" t="s">
        <v>49</v>
      </c>
      <c r="F196" s="209" t="s">
        <v>235</v>
      </c>
      <c r="G196" s="210" t="s">
        <v>65</v>
      </c>
      <c r="H196" s="206">
        <v>59</v>
      </c>
      <c r="I196" s="197">
        <v>45665</v>
      </c>
      <c r="J196" s="198">
        <v>0.45833333333333331</v>
      </c>
      <c r="K196" s="217" t="s">
        <v>77</v>
      </c>
      <c r="L196" s="212"/>
      <c r="M196" s="200"/>
      <c r="N196" s="200"/>
      <c r="O196" s="201">
        <f>IF(ISERROR(VLOOKUP(Tablo16[[#This Row],[G1]],Tablo11[[#All],[No]:[GÖZETMEN TABLOSU]],3,0)=TRUE),0,VLOOKUP(Tablo16[[#This Row],[G1]],Tablo11[[#All],[No]:[GÖZETMEN TABLOSU]],3,0))</f>
        <v>0</v>
      </c>
      <c r="P196" s="201">
        <f>IF(ISERROR(VLOOKUP(Tablo16[[#This Row],[G2]],Tablo11[[#All],[No]:[GÖZETMEN TABLOSU]],3,0)=TRUE),0,VLOOKUP(Tablo16[[#This Row],[G2]],Tablo11[[#All],[No]:[GÖZETMEN TABLOSU]],3,0))</f>
        <v>0</v>
      </c>
      <c r="Q196" s="201" cm="1">
        <f t="array" ref="Q196">_xlfn.IFS(Tablo16[[#This Row],[G1]]=$V$2,Tablo16[[#This Row],[Gözetmen 1]],Tablo16[[#This Row],[G2]]=$V$2,Tablo16[[#This Row],[Gözetmen 2]])</f>
        <v>0</v>
      </c>
      <c r="R196" s="201"/>
      <c r="S196" s="202">
        <f>COUNTIF($E$4:$E$312,Tablo16[[#This Row],[Dersin Adı]])</f>
        <v>1</v>
      </c>
      <c r="T196" s="213">
        <f t="shared" ref="T196:T259" si="3">COUNTIFS($E$4:$E$352,E196,$F$4:$F$352,F196)</f>
        <v>1</v>
      </c>
      <c r="U196" s="204">
        <f>COUNTIFS(Tablo16[SINAV TARİHİ],I196,Tablo16[SINAV SAATİ],J196)</f>
        <v>9</v>
      </c>
      <c r="V196" s="190"/>
    </row>
    <row r="197" spans="1:22" x14ac:dyDescent="0.25">
      <c r="A197" s="205">
        <v>314</v>
      </c>
      <c r="B197" s="206" t="s">
        <v>48</v>
      </c>
      <c r="C197" s="206">
        <v>2</v>
      </c>
      <c r="D197" s="207" t="s">
        <v>530</v>
      </c>
      <c r="E197" s="208" t="s">
        <v>20</v>
      </c>
      <c r="F197" s="209" t="s">
        <v>441</v>
      </c>
      <c r="G197" s="210" t="s">
        <v>53</v>
      </c>
      <c r="H197" s="206">
        <v>43</v>
      </c>
      <c r="I197" s="216">
        <v>45665</v>
      </c>
      <c r="J197" s="215">
        <v>0.6875</v>
      </c>
      <c r="K197" s="212" t="s">
        <v>11</v>
      </c>
      <c r="L197" s="212"/>
      <c r="M197" s="200"/>
      <c r="N197" s="200"/>
      <c r="O197" s="201">
        <f>IF(ISERROR(VLOOKUP(Tablo16[[#This Row],[G1]],Tablo11[[#All],[No]:[GÖZETMEN TABLOSU]],3,0)=TRUE),0,VLOOKUP(Tablo16[[#This Row],[G1]],Tablo11[[#All],[No]:[GÖZETMEN TABLOSU]],3,0))</f>
        <v>0</v>
      </c>
      <c r="P197" s="201">
        <f>IF(ISERROR(VLOOKUP(Tablo16[[#This Row],[G2]],Tablo11[[#All],[No]:[GÖZETMEN TABLOSU]],3,0)=TRUE),0,VLOOKUP(Tablo16[[#This Row],[G2]],Tablo11[[#All],[No]:[GÖZETMEN TABLOSU]],3,0))</f>
        <v>0</v>
      </c>
      <c r="Q197" s="201" cm="1">
        <f t="array" ref="Q197">_xlfn.IFS(Tablo16[[#This Row],[G1]]=$V$2,Tablo16[[#This Row],[Gözetmen 1]],Tablo16[[#This Row],[G2]]=$V$2,Tablo16[[#This Row],[Gözetmen 2]])</f>
        <v>0</v>
      </c>
      <c r="R197" s="201" t="s">
        <v>662</v>
      </c>
      <c r="S197" s="202">
        <f>COUNTIF($E$4:$E$312,Tablo16[[#This Row],[Dersin Adı]])</f>
        <v>6</v>
      </c>
      <c r="T197" s="213">
        <f t="shared" si="3"/>
        <v>1</v>
      </c>
      <c r="U197" s="204">
        <f>COUNTIFS(Tablo16[SINAV TARİHİ],I197,Tablo16[SINAV SAATİ],J197)</f>
        <v>7</v>
      </c>
      <c r="V197" s="190"/>
    </row>
    <row r="198" spans="1:22" x14ac:dyDescent="0.25">
      <c r="A198" s="205">
        <v>263</v>
      </c>
      <c r="B198" s="206" t="s">
        <v>48</v>
      </c>
      <c r="C198" s="206">
        <v>2</v>
      </c>
      <c r="D198" s="207" t="s">
        <v>336</v>
      </c>
      <c r="E198" s="208" t="s">
        <v>337</v>
      </c>
      <c r="F198" s="209" t="s">
        <v>128</v>
      </c>
      <c r="G198" s="210" t="s">
        <v>48</v>
      </c>
      <c r="H198" s="206">
        <v>32</v>
      </c>
      <c r="I198" s="216">
        <v>45666</v>
      </c>
      <c r="J198" s="215">
        <v>0.45833333333333331</v>
      </c>
      <c r="K198" s="217" t="s">
        <v>50</v>
      </c>
      <c r="L198" s="212"/>
      <c r="M198" s="200"/>
      <c r="N198" s="200"/>
      <c r="O198" s="201">
        <f>IF(ISERROR(VLOOKUP(Tablo16[[#This Row],[G1]],Tablo11[[#All],[No]:[GÖZETMEN TABLOSU]],3,0)=TRUE),0,VLOOKUP(Tablo16[[#This Row],[G1]],Tablo11[[#All],[No]:[GÖZETMEN TABLOSU]],3,0))</f>
        <v>0</v>
      </c>
      <c r="P198" s="201">
        <f>IF(ISERROR(VLOOKUP(Tablo16[[#This Row],[G2]],Tablo11[[#All],[No]:[GÖZETMEN TABLOSU]],3,0)=TRUE),0,VLOOKUP(Tablo16[[#This Row],[G2]],Tablo11[[#All],[No]:[GÖZETMEN TABLOSU]],3,0))</f>
        <v>0</v>
      </c>
      <c r="Q198" s="201" cm="1">
        <f t="array" ref="Q198">_xlfn.IFS(Tablo16[[#This Row],[G1]]=$V$2,Tablo16[[#This Row],[Gözetmen 1]],Tablo16[[#This Row],[G2]]=$V$2,Tablo16[[#This Row],[Gözetmen 2]])</f>
        <v>0</v>
      </c>
      <c r="R198" s="201"/>
      <c r="S198" s="202">
        <f>COUNTIF($E$4:$E$312,Tablo16[[#This Row],[Dersin Adı]])</f>
        <v>1</v>
      </c>
      <c r="T198" s="213">
        <f t="shared" si="3"/>
        <v>1</v>
      </c>
      <c r="U198" s="204">
        <f>COUNTIFS(Tablo16[SINAV TARİHİ],I198,Tablo16[SINAV SAATİ],J198)</f>
        <v>9</v>
      </c>
      <c r="V198" s="190"/>
    </row>
    <row r="199" spans="1:22" x14ac:dyDescent="0.25">
      <c r="A199" s="205">
        <v>82</v>
      </c>
      <c r="B199" s="206" t="s">
        <v>48</v>
      </c>
      <c r="C199" s="206">
        <v>2</v>
      </c>
      <c r="D199" s="207" t="s">
        <v>375</v>
      </c>
      <c r="E199" s="208" t="s">
        <v>376</v>
      </c>
      <c r="F199" s="209" t="s">
        <v>377</v>
      </c>
      <c r="G199" s="210" t="s">
        <v>65</v>
      </c>
      <c r="H199" s="206">
        <v>65</v>
      </c>
      <c r="I199" s="216">
        <v>45670</v>
      </c>
      <c r="J199" s="215">
        <v>0.45833333333333331</v>
      </c>
      <c r="K199" s="217" t="s">
        <v>62</v>
      </c>
      <c r="L199" s="212"/>
      <c r="M199" s="200">
        <v>7</v>
      </c>
      <c r="N199" s="200"/>
      <c r="O199" s="201" t="str">
        <f>IF(ISERROR(VLOOKUP(Tablo16[[#This Row],[G1]],Tablo11[[#All],[No]:[GÖZETMEN TABLOSU]],3,0)=TRUE),0,VLOOKUP(Tablo16[[#This Row],[G1]],Tablo11[[#All],[No]:[GÖZETMEN TABLOSU]],3,0))</f>
        <v>C. Erdem BÜLBÜL</v>
      </c>
      <c r="P199" s="201">
        <f>IF(ISERROR(VLOOKUP(Tablo16[[#This Row],[G2]],Tablo11[[#All],[No]:[GÖZETMEN TABLOSU]],3,0)=TRUE),0,VLOOKUP(Tablo16[[#This Row],[G2]],Tablo11[[#All],[No]:[GÖZETMEN TABLOSU]],3,0))</f>
        <v>0</v>
      </c>
      <c r="Q199" s="201" cm="1">
        <f t="array" ref="Q199">_xlfn.IFS(Tablo16[[#This Row],[G1]]=$V$2,Tablo16[[#This Row],[Gözetmen 1]],Tablo16[[#This Row],[G2]]=$V$2,Tablo16[[#This Row],[Gözetmen 2]])</f>
        <v>0</v>
      </c>
      <c r="R199" s="201"/>
      <c r="S199" s="202">
        <f>COUNTIF($E$4:$E$312,Tablo16[[#This Row],[Dersin Adı]])</f>
        <v>2</v>
      </c>
      <c r="T199" s="213">
        <f t="shared" si="3"/>
        <v>2</v>
      </c>
      <c r="U199" s="204">
        <f>COUNTIFS(Tablo16[SINAV TARİHİ],I199,Tablo16[SINAV SAATİ],J199)</f>
        <v>8</v>
      </c>
      <c r="V199" s="190"/>
    </row>
    <row r="200" spans="1:22" x14ac:dyDescent="0.25">
      <c r="A200" s="205">
        <v>279</v>
      </c>
      <c r="B200" s="206" t="s">
        <v>48</v>
      </c>
      <c r="C200" s="206">
        <v>2</v>
      </c>
      <c r="D200" s="207" t="s">
        <v>445</v>
      </c>
      <c r="E200" s="208" t="s">
        <v>17</v>
      </c>
      <c r="F200" s="209" t="s">
        <v>208</v>
      </c>
      <c r="G200" s="210" t="s">
        <v>47</v>
      </c>
      <c r="H200" s="206">
        <v>30</v>
      </c>
      <c r="I200" s="216">
        <v>45671</v>
      </c>
      <c r="J200" s="215">
        <v>0.45833333333333331</v>
      </c>
      <c r="K200" s="212" t="s">
        <v>31</v>
      </c>
      <c r="L200" s="212"/>
      <c r="M200" s="200"/>
      <c r="N200" s="200"/>
      <c r="O200" s="201">
        <f>IF(ISERROR(VLOOKUP(Tablo16[[#This Row],[G1]],Tablo11[[#All],[No]:[GÖZETMEN TABLOSU]],3,0)=TRUE),0,VLOOKUP(Tablo16[[#This Row],[G1]],Tablo11[[#All],[No]:[GÖZETMEN TABLOSU]],3,0))</f>
        <v>0</v>
      </c>
      <c r="P200" s="201">
        <f>IF(ISERROR(VLOOKUP(Tablo16[[#This Row],[G2]],Tablo11[[#All],[No]:[GÖZETMEN TABLOSU]],3,0)=TRUE),0,VLOOKUP(Tablo16[[#This Row],[G2]],Tablo11[[#All],[No]:[GÖZETMEN TABLOSU]],3,0))</f>
        <v>0</v>
      </c>
      <c r="Q200" s="201" cm="1">
        <f t="array" ref="Q200">_xlfn.IFS(Tablo16[[#This Row],[G1]]=$V$2,Tablo16[[#This Row],[Gözetmen 1]],Tablo16[[#This Row],[G2]]=$V$2,Tablo16[[#This Row],[Gözetmen 2]])</f>
        <v>0</v>
      </c>
      <c r="R200" s="201"/>
      <c r="S200" s="202">
        <f>COUNTIF($E$4:$E$312,Tablo16[[#This Row],[Dersin Adı]])</f>
        <v>6</v>
      </c>
      <c r="T200" s="213">
        <f t="shared" si="3"/>
        <v>1</v>
      </c>
      <c r="U200" s="204">
        <f>COUNTIFS(Tablo16[SINAV TARİHİ],I200,Tablo16[SINAV SAATİ],J200)</f>
        <v>7</v>
      </c>
      <c r="V200" s="190"/>
    </row>
    <row r="201" spans="1:22" x14ac:dyDescent="0.25">
      <c r="A201" s="205">
        <v>339</v>
      </c>
      <c r="B201" s="206" t="s">
        <v>48</v>
      </c>
      <c r="C201" s="206">
        <v>3</v>
      </c>
      <c r="D201" s="207" t="s">
        <v>546</v>
      </c>
      <c r="E201" s="208" t="s">
        <v>547</v>
      </c>
      <c r="F201" s="209" t="s">
        <v>517</v>
      </c>
      <c r="G201" s="210" t="s">
        <v>48</v>
      </c>
      <c r="H201" s="206">
        <v>15</v>
      </c>
      <c r="I201" s="216">
        <v>45663</v>
      </c>
      <c r="J201" s="215">
        <v>0.54166666666666663</v>
      </c>
      <c r="K201" s="217" t="s">
        <v>36</v>
      </c>
      <c r="L201" s="212"/>
      <c r="M201" s="200"/>
      <c r="N201" s="200"/>
      <c r="O201" s="201">
        <f>IF(ISERROR(VLOOKUP(Tablo16[[#This Row],[G1]],Tablo11[[#All],[No]:[GÖZETMEN TABLOSU]],3,0)=TRUE),0,VLOOKUP(Tablo16[[#This Row],[G1]],Tablo11[[#All],[No]:[GÖZETMEN TABLOSU]],3,0))</f>
        <v>0</v>
      </c>
      <c r="P201" s="201">
        <f>IF(ISERROR(VLOOKUP(Tablo16[[#This Row],[G2]],Tablo11[[#All],[No]:[GÖZETMEN TABLOSU]],3,0)=TRUE),0,VLOOKUP(Tablo16[[#This Row],[G2]],Tablo11[[#All],[No]:[GÖZETMEN TABLOSU]],3,0))</f>
        <v>0</v>
      </c>
      <c r="Q201" s="201" cm="1">
        <f t="array" ref="Q201">_xlfn.IFS(Tablo16[[#This Row],[G1]]=$V$2,Tablo16[[#This Row],[Gözetmen 1]],Tablo16[[#This Row],[G2]]=$V$2,Tablo16[[#This Row],[Gözetmen 2]])</f>
        <v>0</v>
      </c>
      <c r="R201" s="201"/>
      <c r="S201" s="202">
        <f>COUNTIF($E$4:$E$312,Tablo16[[#This Row],[Dersin Adı]])</f>
        <v>1</v>
      </c>
      <c r="T201" s="213">
        <f t="shared" si="3"/>
        <v>1</v>
      </c>
      <c r="U201" s="204">
        <f>COUNTIFS(Tablo16[SINAV TARİHİ],I201,Tablo16[SINAV SAATİ],J201)</f>
        <v>9</v>
      </c>
      <c r="V201" s="190"/>
    </row>
    <row r="202" spans="1:22" x14ac:dyDescent="0.25">
      <c r="A202" s="205">
        <v>7</v>
      </c>
      <c r="B202" s="206" t="s">
        <v>48</v>
      </c>
      <c r="C202" s="206">
        <v>3</v>
      </c>
      <c r="D202" s="207" t="s">
        <v>281</v>
      </c>
      <c r="E202" s="208" t="s">
        <v>282</v>
      </c>
      <c r="F202" s="209" t="s">
        <v>283</v>
      </c>
      <c r="G202" s="210" t="s">
        <v>65</v>
      </c>
      <c r="H202" s="206">
        <v>20</v>
      </c>
      <c r="I202" s="216">
        <v>45664</v>
      </c>
      <c r="J202" s="215">
        <v>0.56944444444444442</v>
      </c>
      <c r="K202" s="212" t="s">
        <v>37</v>
      </c>
      <c r="L202" s="212"/>
      <c r="M202" s="200"/>
      <c r="N202" s="200"/>
      <c r="O202" s="201">
        <f>IF(ISERROR(VLOOKUP(Tablo16[[#This Row],[G1]],Tablo11[[#All],[No]:[GÖZETMEN TABLOSU]],3,0)=TRUE),0,VLOOKUP(Tablo16[[#This Row],[G1]],Tablo11[[#All],[No]:[GÖZETMEN TABLOSU]],3,0))</f>
        <v>0</v>
      </c>
      <c r="P202" s="201">
        <f>IF(ISERROR(VLOOKUP(Tablo16[[#This Row],[G2]],Tablo11[[#All],[No]:[GÖZETMEN TABLOSU]],3,0)=TRUE),0,VLOOKUP(Tablo16[[#This Row],[G2]],Tablo11[[#All],[No]:[GÖZETMEN TABLOSU]],3,0))</f>
        <v>0</v>
      </c>
      <c r="Q202" s="201" cm="1">
        <f t="array" ref="Q202">_xlfn.IFS(Tablo16[[#This Row],[G1]]=$V$2,Tablo16[[#This Row],[Gözetmen 1]],Tablo16[[#This Row],[G2]]=$V$2,Tablo16[[#This Row],[Gözetmen 2]])</f>
        <v>0</v>
      </c>
      <c r="R202" s="201"/>
      <c r="S202" s="202">
        <f>COUNTIF($E$4:$E$312,Tablo16[[#This Row],[Dersin Adı]])</f>
        <v>1</v>
      </c>
      <c r="T202" s="213">
        <f t="shared" si="3"/>
        <v>1</v>
      </c>
      <c r="U202" s="204">
        <f>COUNTIFS(Tablo16[SINAV TARİHİ],I202,Tablo16[SINAV SAATİ],J202)</f>
        <v>9</v>
      </c>
      <c r="V202" s="190"/>
    </row>
    <row r="203" spans="1:22" x14ac:dyDescent="0.25">
      <c r="A203" s="205">
        <v>199</v>
      </c>
      <c r="B203" s="206" t="s">
        <v>48</v>
      </c>
      <c r="C203" s="206">
        <v>3</v>
      </c>
      <c r="D203" s="207" t="s">
        <v>399</v>
      </c>
      <c r="E203" s="208" t="s">
        <v>400</v>
      </c>
      <c r="F203" s="209" t="s">
        <v>401</v>
      </c>
      <c r="G203" s="210" t="s">
        <v>65</v>
      </c>
      <c r="H203" s="206">
        <v>15</v>
      </c>
      <c r="I203" s="216">
        <v>45665</v>
      </c>
      <c r="J203" s="215">
        <v>0.54166666666666663</v>
      </c>
      <c r="K203" s="212" t="s">
        <v>35</v>
      </c>
      <c r="L203" s="212"/>
      <c r="M203" s="200"/>
      <c r="N203" s="200"/>
      <c r="O203" s="201">
        <f>IF(ISERROR(VLOOKUP(Tablo16[[#This Row],[G1]],Tablo11[[#All],[No]:[GÖZETMEN TABLOSU]],3,0)=TRUE),0,VLOOKUP(Tablo16[[#This Row],[G1]],Tablo11[[#All],[No]:[GÖZETMEN TABLOSU]],3,0))</f>
        <v>0</v>
      </c>
      <c r="P203" s="201">
        <f>IF(ISERROR(VLOOKUP(Tablo16[[#This Row],[G2]],Tablo11[[#All],[No]:[GÖZETMEN TABLOSU]],3,0)=TRUE),0,VLOOKUP(Tablo16[[#This Row],[G2]],Tablo11[[#All],[No]:[GÖZETMEN TABLOSU]],3,0))</f>
        <v>0</v>
      </c>
      <c r="Q203" s="201" cm="1">
        <f t="array" ref="Q203">_xlfn.IFS(Tablo16[[#This Row],[G1]]=$V$2,Tablo16[[#This Row],[Gözetmen 1]],Tablo16[[#This Row],[G2]]=$V$2,Tablo16[[#This Row],[Gözetmen 2]])</f>
        <v>0</v>
      </c>
      <c r="R203" s="201"/>
      <c r="S203" s="202">
        <f>COUNTIF($E$4:$E$312,Tablo16[[#This Row],[Dersin Adı]])</f>
        <v>1</v>
      </c>
      <c r="T203" s="213">
        <f t="shared" si="3"/>
        <v>1</v>
      </c>
      <c r="U203" s="204">
        <f>COUNTIFS(Tablo16[SINAV TARİHİ],I203,Tablo16[SINAV SAATİ],J203)</f>
        <v>10</v>
      </c>
      <c r="V203" s="190"/>
    </row>
    <row r="204" spans="1:22" x14ac:dyDescent="0.25">
      <c r="A204" s="205">
        <v>91</v>
      </c>
      <c r="B204" s="206" t="s">
        <v>48</v>
      </c>
      <c r="C204" s="206">
        <v>3</v>
      </c>
      <c r="D204" s="207" t="s">
        <v>351</v>
      </c>
      <c r="E204" s="208" t="s">
        <v>352</v>
      </c>
      <c r="F204" s="209" t="s">
        <v>353</v>
      </c>
      <c r="G204" s="210" t="s">
        <v>48</v>
      </c>
      <c r="H204" s="206">
        <v>9</v>
      </c>
      <c r="I204" s="216">
        <v>45666</v>
      </c>
      <c r="J204" s="215">
        <v>0.54166666666666663</v>
      </c>
      <c r="K204" s="217" t="s">
        <v>30</v>
      </c>
      <c r="L204" s="212"/>
      <c r="M204" s="200"/>
      <c r="N204" s="200"/>
      <c r="O204" s="201">
        <f>IF(ISERROR(VLOOKUP(Tablo16[[#This Row],[G1]],Tablo11[[#All],[No]:[GÖZETMEN TABLOSU]],3,0)=TRUE),0,VLOOKUP(Tablo16[[#This Row],[G1]],Tablo11[[#All],[No]:[GÖZETMEN TABLOSU]],3,0))</f>
        <v>0</v>
      </c>
      <c r="P204" s="201">
        <f>IF(ISERROR(VLOOKUP(Tablo16[[#This Row],[G2]],Tablo11[[#All],[No]:[GÖZETMEN TABLOSU]],3,0)=TRUE),0,VLOOKUP(Tablo16[[#This Row],[G2]],Tablo11[[#All],[No]:[GÖZETMEN TABLOSU]],3,0))</f>
        <v>0</v>
      </c>
      <c r="Q204" s="201" cm="1">
        <f t="array" ref="Q204">_xlfn.IFS(Tablo16[[#This Row],[G1]]=$V$2,Tablo16[[#This Row],[Gözetmen 1]],Tablo16[[#This Row],[G2]]=$V$2,Tablo16[[#This Row],[Gözetmen 2]])</f>
        <v>0</v>
      </c>
      <c r="R204" s="201"/>
      <c r="S204" s="202">
        <f>COUNTIF($E$4:$E$312,Tablo16[[#This Row],[Dersin Adı]])</f>
        <v>1</v>
      </c>
      <c r="T204" s="213">
        <f t="shared" si="3"/>
        <v>1</v>
      </c>
      <c r="U204" s="204">
        <f>COUNTIFS(Tablo16[SINAV TARİHİ],I204,Tablo16[SINAV SAATİ],J204)</f>
        <v>7</v>
      </c>
      <c r="V204" s="190"/>
    </row>
    <row r="205" spans="1:22" x14ac:dyDescent="0.25">
      <c r="A205" s="205">
        <v>246</v>
      </c>
      <c r="B205" s="206" t="s">
        <v>48</v>
      </c>
      <c r="C205" s="206">
        <v>3</v>
      </c>
      <c r="D205" s="207" t="s">
        <v>457</v>
      </c>
      <c r="E205" s="208" t="s">
        <v>458</v>
      </c>
      <c r="F205" s="209" t="s">
        <v>308</v>
      </c>
      <c r="G205" s="210" t="s">
        <v>48</v>
      </c>
      <c r="H205" s="206">
        <v>16</v>
      </c>
      <c r="I205" s="216">
        <v>45671</v>
      </c>
      <c r="J205" s="215">
        <v>0.54166666666666663</v>
      </c>
      <c r="K205" s="212" t="s">
        <v>35</v>
      </c>
      <c r="L205" s="212"/>
      <c r="M205" s="200"/>
      <c r="N205" s="200"/>
      <c r="O205" s="201">
        <f>IF(ISERROR(VLOOKUP(Tablo16[[#This Row],[G1]],Tablo11[[#All],[No]:[GÖZETMEN TABLOSU]],3,0)=TRUE),0,VLOOKUP(Tablo16[[#This Row],[G1]],Tablo11[[#All],[No]:[GÖZETMEN TABLOSU]],3,0))</f>
        <v>0</v>
      </c>
      <c r="P205" s="201">
        <f>IF(ISERROR(VLOOKUP(Tablo16[[#This Row],[G2]],Tablo11[[#All],[No]:[GÖZETMEN TABLOSU]],3,0)=TRUE),0,VLOOKUP(Tablo16[[#This Row],[G2]],Tablo11[[#All],[No]:[GÖZETMEN TABLOSU]],3,0))</f>
        <v>0</v>
      </c>
      <c r="Q205" s="201" cm="1">
        <f t="array" ref="Q205">_xlfn.IFS(Tablo16[[#This Row],[G1]]=$V$2,Tablo16[[#This Row],[Gözetmen 1]],Tablo16[[#This Row],[G2]]=$V$2,Tablo16[[#This Row],[Gözetmen 2]])</f>
        <v>0</v>
      </c>
      <c r="R205" s="201"/>
      <c r="S205" s="202">
        <f>COUNTIF($E$4:$E$312,Tablo16[[#This Row],[Dersin Adı]])</f>
        <v>1</v>
      </c>
      <c r="T205" s="213">
        <f t="shared" si="3"/>
        <v>1</v>
      </c>
      <c r="U205" s="204">
        <f>COUNTIFS(Tablo16[SINAV TARİHİ],I205,Tablo16[SINAV SAATİ],J205)</f>
        <v>8</v>
      </c>
      <c r="V205" s="190"/>
    </row>
    <row r="206" spans="1:22" x14ac:dyDescent="0.25">
      <c r="A206" s="205">
        <v>329</v>
      </c>
      <c r="B206" s="206" t="s">
        <v>48</v>
      </c>
      <c r="C206" s="206">
        <v>3</v>
      </c>
      <c r="D206" s="207" t="s">
        <v>491</v>
      </c>
      <c r="E206" s="208" t="s">
        <v>492</v>
      </c>
      <c r="F206" s="209" t="s">
        <v>353</v>
      </c>
      <c r="G206" s="210" t="s">
        <v>48</v>
      </c>
      <c r="H206" s="206">
        <v>12</v>
      </c>
      <c r="I206" s="216">
        <v>45672</v>
      </c>
      <c r="J206" s="215">
        <v>0.54166666666666663</v>
      </c>
      <c r="K206" s="217" t="s">
        <v>50</v>
      </c>
      <c r="L206" s="212"/>
      <c r="M206" s="200"/>
      <c r="N206" s="200"/>
      <c r="O206" s="201">
        <f>IF(ISERROR(VLOOKUP(Tablo16[[#This Row],[G1]],Tablo11[[#All],[No]:[GÖZETMEN TABLOSU]],3,0)=TRUE),0,VLOOKUP(Tablo16[[#This Row],[G1]],Tablo11[[#All],[No]:[GÖZETMEN TABLOSU]],3,0))</f>
        <v>0</v>
      </c>
      <c r="P206" s="201">
        <f>IF(ISERROR(VLOOKUP(Tablo16[[#This Row],[G2]],Tablo11[[#All],[No]:[GÖZETMEN TABLOSU]],3,0)=TRUE),0,VLOOKUP(Tablo16[[#This Row],[G2]],Tablo11[[#All],[No]:[GÖZETMEN TABLOSU]],3,0))</f>
        <v>0</v>
      </c>
      <c r="Q206" s="201" cm="1">
        <f t="array" ref="Q206">_xlfn.IFS(Tablo16[[#This Row],[G1]]=$V$2,Tablo16[[#This Row],[Gözetmen 1]],Tablo16[[#This Row],[G2]]=$V$2,Tablo16[[#This Row],[Gözetmen 2]])</f>
        <v>0</v>
      </c>
      <c r="R206" s="201"/>
      <c r="S206" s="202">
        <f>COUNTIF($E$4:$E$312,Tablo16[[#This Row],[Dersin Adı]])</f>
        <v>1</v>
      </c>
      <c r="T206" s="213">
        <f t="shared" si="3"/>
        <v>1</v>
      </c>
      <c r="U206" s="204">
        <f>COUNTIFS(Tablo16[SINAV TARİHİ],I206,Tablo16[SINAV SAATİ],J206)</f>
        <v>3</v>
      </c>
      <c r="V206" s="190"/>
    </row>
    <row r="207" spans="1:22" x14ac:dyDescent="0.25">
      <c r="A207" s="205">
        <v>3</v>
      </c>
      <c r="B207" s="206" t="s">
        <v>48</v>
      </c>
      <c r="C207" s="206">
        <v>3</v>
      </c>
      <c r="D207" s="207" t="s">
        <v>162</v>
      </c>
      <c r="E207" s="208" t="s">
        <v>145</v>
      </c>
      <c r="F207" s="209" t="s">
        <v>163</v>
      </c>
      <c r="G207" s="210" t="s">
        <v>65</v>
      </c>
      <c r="H207" s="206">
        <v>15</v>
      </c>
      <c r="I207" s="216">
        <v>45673</v>
      </c>
      <c r="J207" s="215">
        <v>0.54166666666666663</v>
      </c>
      <c r="K207" s="212" t="s">
        <v>11</v>
      </c>
      <c r="L207" s="212"/>
      <c r="M207" s="200"/>
      <c r="N207" s="200"/>
      <c r="O207" s="201">
        <f>IF(ISERROR(VLOOKUP(Tablo16[[#This Row],[G1]],Tablo11[[#All],[No]:[GÖZETMEN TABLOSU]],3,0)=TRUE),0,VLOOKUP(Tablo16[[#This Row],[G1]],Tablo11[[#All],[No]:[GÖZETMEN TABLOSU]],3,0))</f>
        <v>0</v>
      </c>
      <c r="P207" s="201">
        <f>IF(ISERROR(VLOOKUP(Tablo16[[#This Row],[G2]],Tablo11[[#All],[No]:[GÖZETMEN TABLOSU]],3,0)=TRUE),0,VLOOKUP(Tablo16[[#This Row],[G2]],Tablo11[[#All],[No]:[GÖZETMEN TABLOSU]],3,0))</f>
        <v>0</v>
      </c>
      <c r="Q207" s="201" cm="1">
        <f t="array" ref="Q207">_xlfn.IFS(Tablo16[[#This Row],[G1]]=$V$2,Tablo16[[#This Row],[Gözetmen 1]],Tablo16[[#This Row],[G2]]=$V$2,Tablo16[[#This Row],[Gözetmen 2]])</f>
        <v>0</v>
      </c>
      <c r="R207" s="201"/>
      <c r="S207" s="202">
        <f>COUNTIF($E$4:$E$312,Tablo16[[#This Row],[Dersin Adı]])</f>
        <v>2</v>
      </c>
      <c r="T207" s="213">
        <f t="shared" si="3"/>
        <v>1</v>
      </c>
      <c r="U207" s="204">
        <f>COUNTIFS(Tablo16[SINAV TARİHİ],I207,Tablo16[SINAV SAATİ],J207)</f>
        <v>2</v>
      </c>
      <c r="V207" s="190"/>
    </row>
    <row r="208" spans="1:22" x14ac:dyDescent="0.25">
      <c r="A208" s="205">
        <v>126</v>
      </c>
      <c r="B208" s="206" t="s">
        <v>48</v>
      </c>
      <c r="C208" s="206">
        <v>4</v>
      </c>
      <c r="D208" s="207" t="s">
        <v>534</v>
      </c>
      <c r="E208" s="194" t="s">
        <v>535</v>
      </c>
      <c r="F208" s="195" t="s">
        <v>517</v>
      </c>
      <c r="G208" s="210" t="s">
        <v>48</v>
      </c>
      <c r="H208" s="206">
        <v>21</v>
      </c>
      <c r="I208" s="216">
        <v>45663</v>
      </c>
      <c r="J208" s="215">
        <v>0.61458333333333337</v>
      </c>
      <c r="K208" s="212" t="s">
        <v>50</v>
      </c>
      <c r="L208" s="212"/>
      <c r="M208" s="200"/>
      <c r="N208" s="200"/>
      <c r="O208" s="201">
        <f>IF(ISERROR(VLOOKUP(Tablo16[[#This Row],[G1]],Tablo11[[#All],[No]:[GÖZETMEN TABLOSU]],3,0)=TRUE),0,VLOOKUP(Tablo16[[#This Row],[G1]],Tablo11[[#All],[No]:[GÖZETMEN TABLOSU]],3,0))</f>
        <v>0</v>
      </c>
      <c r="P208" s="201">
        <f>IF(ISERROR(VLOOKUP(Tablo16[[#This Row],[G2]],Tablo11[[#All],[No]:[GÖZETMEN TABLOSU]],3,0)=TRUE),0,VLOOKUP(Tablo16[[#This Row],[G2]],Tablo11[[#All],[No]:[GÖZETMEN TABLOSU]],3,0))</f>
        <v>0</v>
      </c>
      <c r="Q208" s="201" cm="1">
        <f t="array" ref="Q208">_xlfn.IFS(Tablo16[[#This Row],[G1]]=$V$2,Tablo16[[#This Row],[Gözetmen 1]],Tablo16[[#This Row],[G2]]=$V$2,Tablo16[[#This Row],[Gözetmen 2]])</f>
        <v>0</v>
      </c>
      <c r="R208" s="201"/>
      <c r="S208" s="202">
        <f>COUNTIF($E$4:$E$312,Tablo16[[#This Row],[Dersin Adı]])</f>
        <v>1</v>
      </c>
      <c r="T208" s="213">
        <f t="shared" si="3"/>
        <v>1</v>
      </c>
      <c r="U208" s="204">
        <f>COUNTIFS(Tablo16[SINAV TARİHİ],I208,Tablo16[SINAV SAATİ],J208)</f>
        <v>9</v>
      </c>
      <c r="V208" s="190"/>
    </row>
    <row r="209" spans="1:22" ht="30" x14ac:dyDescent="0.25">
      <c r="A209" s="205">
        <v>194</v>
      </c>
      <c r="B209" s="206" t="s">
        <v>48</v>
      </c>
      <c r="C209" s="206">
        <v>4</v>
      </c>
      <c r="D209" s="207" t="s">
        <v>515</v>
      </c>
      <c r="E209" s="208" t="s">
        <v>516</v>
      </c>
      <c r="F209" s="209" t="s">
        <v>517</v>
      </c>
      <c r="G209" s="210" t="s">
        <v>48</v>
      </c>
      <c r="H209" s="206">
        <v>12</v>
      </c>
      <c r="I209" s="216">
        <v>45664</v>
      </c>
      <c r="J209" s="215">
        <v>0.65277777777777779</v>
      </c>
      <c r="K209" s="212" t="s">
        <v>50</v>
      </c>
      <c r="L209" s="212"/>
      <c r="M209" s="200"/>
      <c r="N209" s="200"/>
      <c r="O209" s="201">
        <f>IF(ISERROR(VLOOKUP(Tablo16[[#This Row],[G1]],Tablo11[[#All],[No]:[GÖZETMEN TABLOSU]],3,0)=TRUE),0,VLOOKUP(Tablo16[[#This Row],[G1]],Tablo11[[#All],[No]:[GÖZETMEN TABLOSU]],3,0))</f>
        <v>0</v>
      </c>
      <c r="P209" s="201">
        <f>IF(ISERROR(VLOOKUP(Tablo16[[#This Row],[G2]],Tablo11[[#All],[No]:[GÖZETMEN TABLOSU]],3,0)=TRUE),0,VLOOKUP(Tablo16[[#This Row],[G2]],Tablo11[[#All],[No]:[GÖZETMEN TABLOSU]],3,0))</f>
        <v>0</v>
      </c>
      <c r="Q209" s="201" cm="1">
        <f t="array" ref="Q209">_xlfn.IFS(Tablo16[[#This Row],[G1]]=$V$2,Tablo16[[#This Row],[Gözetmen 1]],Tablo16[[#This Row],[G2]]=$V$2,Tablo16[[#This Row],[Gözetmen 2]])</f>
        <v>0</v>
      </c>
      <c r="R209" s="201"/>
      <c r="S209" s="202">
        <f>COUNTIF($E$4:$E$312,Tablo16[[#This Row],[Dersin Adı]])</f>
        <v>1</v>
      </c>
      <c r="T209" s="213">
        <f t="shared" si="3"/>
        <v>1</v>
      </c>
      <c r="U209" s="204">
        <f>COUNTIFS(Tablo16[SINAV TARİHİ],I209,Tablo16[SINAV SAATİ],J209)</f>
        <v>9</v>
      </c>
      <c r="V209" s="190"/>
    </row>
    <row r="210" spans="1:22" ht="30" x14ac:dyDescent="0.25">
      <c r="A210" s="205">
        <v>12</v>
      </c>
      <c r="B210" s="206" t="s">
        <v>48</v>
      </c>
      <c r="C210" s="206">
        <v>4</v>
      </c>
      <c r="D210" s="207" t="s">
        <v>183</v>
      </c>
      <c r="E210" s="208" t="s">
        <v>184</v>
      </c>
      <c r="F210" s="209" t="s">
        <v>185</v>
      </c>
      <c r="G210" s="210" t="s">
        <v>48</v>
      </c>
      <c r="H210" s="206"/>
      <c r="I210" s="216">
        <v>45665</v>
      </c>
      <c r="J210" s="215">
        <v>0.625</v>
      </c>
      <c r="K210" s="212" t="s">
        <v>50</v>
      </c>
      <c r="L210" s="212"/>
      <c r="M210" s="200"/>
      <c r="N210" s="200"/>
      <c r="O210" s="201">
        <f>IF(ISERROR(VLOOKUP(Tablo16[[#This Row],[G1]],Tablo11[[#All],[No]:[GÖZETMEN TABLOSU]],3,0)=TRUE),0,VLOOKUP(Tablo16[[#This Row],[G1]],Tablo11[[#All],[No]:[GÖZETMEN TABLOSU]],3,0))</f>
        <v>0</v>
      </c>
      <c r="P210" s="201">
        <f>IF(ISERROR(VLOOKUP(Tablo16[[#This Row],[G2]],Tablo11[[#All],[No]:[GÖZETMEN TABLOSU]],3,0)=TRUE),0,VLOOKUP(Tablo16[[#This Row],[G2]],Tablo11[[#All],[No]:[GÖZETMEN TABLOSU]],3,0))</f>
        <v>0</v>
      </c>
      <c r="Q210" s="201" cm="1">
        <f t="array" ref="Q210">_xlfn.IFS(Tablo16[[#This Row],[G1]]=$V$2,Tablo16[[#This Row],[Gözetmen 1]],Tablo16[[#This Row],[G2]]=$V$2,Tablo16[[#This Row],[Gözetmen 2]])</f>
        <v>0</v>
      </c>
      <c r="R210" s="201"/>
      <c r="S210" s="202">
        <f>COUNTIF($E$4:$E$312,Tablo16[[#This Row],[Dersin Adı]])</f>
        <v>1</v>
      </c>
      <c r="T210" s="213">
        <f t="shared" si="3"/>
        <v>1</v>
      </c>
      <c r="U210" s="204">
        <f>COUNTIFS(Tablo16[SINAV TARİHİ],I210,Tablo16[SINAV SAATİ],J210)</f>
        <v>9</v>
      </c>
      <c r="V210" s="190"/>
    </row>
    <row r="211" spans="1:22" x14ac:dyDescent="0.25">
      <c r="A211" s="205">
        <v>292</v>
      </c>
      <c r="B211" s="206" t="s">
        <v>48</v>
      </c>
      <c r="C211" s="206">
        <v>4</v>
      </c>
      <c r="D211" s="207" t="s">
        <v>126</v>
      </c>
      <c r="E211" s="208" t="s">
        <v>127</v>
      </c>
      <c r="F211" s="209" t="s">
        <v>128</v>
      </c>
      <c r="G211" s="210" t="s">
        <v>48</v>
      </c>
      <c r="H211" s="206">
        <v>18</v>
      </c>
      <c r="I211" s="216">
        <v>45666</v>
      </c>
      <c r="J211" s="215">
        <v>0.61458333333333337</v>
      </c>
      <c r="K211" s="212" t="s">
        <v>31</v>
      </c>
      <c r="L211" s="212"/>
      <c r="M211" s="200"/>
      <c r="N211" s="200"/>
      <c r="O211" s="201">
        <f>IF(ISERROR(VLOOKUP(Tablo16[[#This Row],[G1]],Tablo11[[#All],[No]:[GÖZETMEN TABLOSU]],3,0)=TRUE),0,VLOOKUP(Tablo16[[#This Row],[G1]],Tablo11[[#All],[No]:[GÖZETMEN TABLOSU]],3,0))</f>
        <v>0</v>
      </c>
      <c r="P211" s="201">
        <f>IF(ISERROR(VLOOKUP(Tablo16[[#This Row],[G2]],Tablo11[[#All],[No]:[GÖZETMEN TABLOSU]],3,0)=TRUE),0,VLOOKUP(Tablo16[[#This Row],[G2]],Tablo11[[#All],[No]:[GÖZETMEN TABLOSU]],3,0))</f>
        <v>0</v>
      </c>
      <c r="Q211" s="201" cm="1">
        <f t="array" ref="Q211">_xlfn.IFS(Tablo16[[#This Row],[G1]]=$V$2,Tablo16[[#This Row],[Gözetmen 1]],Tablo16[[#This Row],[G2]]=$V$2,Tablo16[[#This Row],[Gözetmen 2]])</f>
        <v>0</v>
      </c>
      <c r="R211" s="201"/>
      <c r="S211" s="202">
        <f>COUNTIF($E$4:$E$312,Tablo16[[#This Row],[Dersin Adı]])</f>
        <v>1</v>
      </c>
      <c r="T211" s="213">
        <f t="shared" si="3"/>
        <v>1</v>
      </c>
      <c r="U211" s="204">
        <f>COUNTIFS(Tablo16[SINAV TARİHİ],I211,Tablo16[SINAV SAATİ],J211)</f>
        <v>9</v>
      </c>
      <c r="V211" s="190"/>
    </row>
    <row r="212" spans="1:22" x14ac:dyDescent="0.25">
      <c r="A212" s="205">
        <v>268</v>
      </c>
      <c r="B212" s="206" t="s">
        <v>48</v>
      </c>
      <c r="C212" s="206">
        <v>4</v>
      </c>
      <c r="D212" s="207" t="s">
        <v>420</v>
      </c>
      <c r="E212" s="208" t="s">
        <v>421</v>
      </c>
      <c r="F212" s="209" t="s">
        <v>342</v>
      </c>
      <c r="G212" s="210" t="s">
        <v>48</v>
      </c>
      <c r="H212" s="206">
        <v>18</v>
      </c>
      <c r="I212" s="216">
        <v>45670</v>
      </c>
      <c r="J212" s="215">
        <v>0.625</v>
      </c>
      <c r="K212" s="212" t="s">
        <v>25</v>
      </c>
      <c r="L212" s="212"/>
      <c r="M212" s="200"/>
      <c r="N212" s="200"/>
      <c r="O212" s="201">
        <f>IF(ISERROR(VLOOKUP(Tablo16[[#This Row],[G1]],Tablo11[[#All],[No]:[GÖZETMEN TABLOSU]],3,0)=TRUE),0,VLOOKUP(Tablo16[[#This Row],[G1]],Tablo11[[#All],[No]:[GÖZETMEN TABLOSU]],3,0))</f>
        <v>0</v>
      </c>
      <c r="P212" s="201">
        <f>IF(ISERROR(VLOOKUP(Tablo16[[#This Row],[G2]],Tablo11[[#All],[No]:[GÖZETMEN TABLOSU]],3,0)=TRUE),0,VLOOKUP(Tablo16[[#This Row],[G2]],Tablo11[[#All],[No]:[GÖZETMEN TABLOSU]],3,0))</f>
        <v>0</v>
      </c>
      <c r="Q212" s="201" cm="1">
        <f t="array" ref="Q212">_xlfn.IFS(Tablo16[[#This Row],[G1]]=$V$2,Tablo16[[#This Row],[Gözetmen 1]],Tablo16[[#This Row],[G2]]=$V$2,Tablo16[[#This Row],[Gözetmen 2]])</f>
        <v>0</v>
      </c>
      <c r="R212" s="201"/>
      <c r="S212" s="202">
        <f>COUNTIF($E$4:$E$312,Tablo16[[#This Row],[Dersin Adı]])</f>
        <v>1</v>
      </c>
      <c r="T212" s="213">
        <f t="shared" si="3"/>
        <v>1</v>
      </c>
      <c r="U212" s="204">
        <f>COUNTIFS(Tablo16[SINAV TARİHİ],I212,Tablo16[SINAV SAATİ],J212)</f>
        <v>8</v>
      </c>
      <c r="V212" s="190"/>
    </row>
    <row r="213" spans="1:22" x14ac:dyDescent="0.25">
      <c r="A213" s="205">
        <v>220</v>
      </c>
      <c r="B213" s="206" t="s">
        <v>48</v>
      </c>
      <c r="C213" s="206">
        <v>4</v>
      </c>
      <c r="D213" s="207" t="s">
        <v>469</v>
      </c>
      <c r="E213" s="208" t="s">
        <v>124</v>
      </c>
      <c r="F213" s="209" t="s">
        <v>448</v>
      </c>
      <c r="G213" s="210" t="s">
        <v>48</v>
      </c>
      <c r="H213" s="206">
        <v>18</v>
      </c>
      <c r="I213" s="216">
        <v>45671</v>
      </c>
      <c r="J213" s="215">
        <v>0.625</v>
      </c>
      <c r="K213" s="212" t="s">
        <v>50</v>
      </c>
      <c r="L213" s="212"/>
      <c r="M213" s="200">
        <v>10</v>
      </c>
      <c r="N213" s="200"/>
      <c r="O213" s="201" t="str">
        <f>IF(ISERROR(VLOOKUP(Tablo16[[#This Row],[G1]],Tablo11[[#All],[No]:[GÖZETMEN TABLOSU]],3,0)=TRUE),0,VLOOKUP(Tablo16[[#This Row],[G1]],Tablo11[[#All],[No]:[GÖZETMEN TABLOSU]],3,0))</f>
        <v>Ünal ÜRKMEZ</v>
      </c>
      <c r="P213" s="201">
        <f>IF(ISERROR(VLOOKUP(Tablo16[[#This Row],[G2]],Tablo11[[#All],[No]:[GÖZETMEN TABLOSU]],3,0)=TRUE),0,VLOOKUP(Tablo16[[#This Row],[G2]],Tablo11[[#All],[No]:[GÖZETMEN TABLOSU]],3,0))</f>
        <v>0</v>
      </c>
      <c r="Q213" s="201" cm="1">
        <f t="array" ref="Q213">_xlfn.IFS(Tablo16[[#This Row],[G1]]=$V$2,Tablo16[[#This Row],[Gözetmen 1]],Tablo16[[#This Row],[G2]]=$V$2,Tablo16[[#This Row],[Gözetmen 2]])</f>
        <v>0</v>
      </c>
      <c r="R213" s="201"/>
      <c r="S213" s="202">
        <f>COUNTIF($E$4:$E$312,Tablo16[[#This Row],[Dersin Adı]])</f>
        <v>7</v>
      </c>
      <c r="T213" s="213">
        <f t="shared" si="3"/>
        <v>1</v>
      </c>
      <c r="U213" s="204">
        <f>COUNTIFS(Tablo16[SINAV TARİHİ],I213,Tablo16[SINAV SAATİ],J213)</f>
        <v>6</v>
      </c>
      <c r="V213" s="190"/>
    </row>
    <row r="214" spans="1:22" ht="30" x14ac:dyDescent="0.25">
      <c r="A214" s="205">
        <v>140</v>
      </c>
      <c r="B214" s="206" t="s">
        <v>48</v>
      </c>
      <c r="C214" s="206">
        <v>4</v>
      </c>
      <c r="D214" s="207" t="s">
        <v>306</v>
      </c>
      <c r="E214" s="208" t="s">
        <v>307</v>
      </c>
      <c r="F214" s="209" t="s">
        <v>308</v>
      </c>
      <c r="G214" s="210" t="s">
        <v>48</v>
      </c>
      <c r="H214" s="206">
        <v>17</v>
      </c>
      <c r="I214" s="216">
        <v>45672</v>
      </c>
      <c r="J214" s="215">
        <v>0.625</v>
      </c>
      <c r="K214" s="212" t="s">
        <v>36</v>
      </c>
      <c r="L214" s="212"/>
      <c r="M214" s="200"/>
      <c r="N214" s="200"/>
      <c r="O214" s="201">
        <f>IF(ISERROR(VLOOKUP(Tablo16[[#This Row],[G1]],Tablo11[[#All],[No]:[GÖZETMEN TABLOSU]],3,0)=TRUE),0,VLOOKUP(Tablo16[[#This Row],[G1]],Tablo11[[#All],[No]:[GÖZETMEN TABLOSU]],3,0))</f>
        <v>0</v>
      </c>
      <c r="P214" s="201">
        <f>IF(ISERROR(VLOOKUP(Tablo16[[#This Row],[G2]],Tablo11[[#All],[No]:[GÖZETMEN TABLOSU]],3,0)=TRUE),0,VLOOKUP(Tablo16[[#This Row],[G2]],Tablo11[[#All],[No]:[GÖZETMEN TABLOSU]],3,0))</f>
        <v>0</v>
      </c>
      <c r="Q214" s="201" cm="1">
        <f t="array" ref="Q214">_xlfn.IFS(Tablo16[[#This Row],[G1]]=$V$2,Tablo16[[#This Row],[Gözetmen 1]],Tablo16[[#This Row],[G2]]=$V$2,Tablo16[[#This Row],[Gözetmen 2]])</f>
        <v>0</v>
      </c>
      <c r="R214" s="201"/>
      <c r="S214" s="202">
        <f>COUNTIF($E$4:$E$312,Tablo16[[#This Row],[Dersin Adı]])</f>
        <v>1</v>
      </c>
      <c r="T214" s="213">
        <f t="shared" si="3"/>
        <v>1</v>
      </c>
      <c r="U214" s="204">
        <f>COUNTIFS(Tablo16[SINAV TARİHİ],I214,Tablo16[SINAV SAATİ],J214)</f>
        <v>7</v>
      </c>
      <c r="V214" s="190"/>
    </row>
    <row r="215" spans="1:22" x14ac:dyDescent="0.25">
      <c r="A215" s="205">
        <v>208</v>
      </c>
      <c r="B215" s="206" t="s">
        <v>51</v>
      </c>
      <c r="C215" s="206">
        <v>1</v>
      </c>
      <c r="D215" s="207" t="s">
        <v>140</v>
      </c>
      <c r="E215" s="208" t="s">
        <v>138</v>
      </c>
      <c r="F215" s="209" t="s">
        <v>139</v>
      </c>
      <c r="G215" s="210" t="s">
        <v>65</v>
      </c>
      <c r="H215" s="206">
        <v>34</v>
      </c>
      <c r="I215" s="216">
        <v>45663</v>
      </c>
      <c r="J215" s="215">
        <v>0.375</v>
      </c>
      <c r="K215" s="212" t="s">
        <v>9</v>
      </c>
      <c r="L215" s="212"/>
      <c r="M215" s="200">
        <v>12</v>
      </c>
      <c r="N215" s="200"/>
      <c r="O215" s="201" t="str">
        <f>IF(ISERROR(VLOOKUP(Tablo16[[#This Row],[G1]],Tablo11[[#All],[No]:[GÖZETMEN TABLOSU]],3,0)=TRUE),0,VLOOKUP(Tablo16[[#This Row],[G1]],Tablo11[[#All],[No]:[GÖZETMEN TABLOSU]],3,0))</f>
        <v>Çağrı KINIK</v>
      </c>
      <c r="P215" s="201">
        <f>IF(ISERROR(VLOOKUP(Tablo16[[#This Row],[G2]],Tablo11[[#All],[No]:[GÖZETMEN TABLOSU]],3,0)=TRUE),0,VLOOKUP(Tablo16[[#This Row],[G2]],Tablo11[[#All],[No]:[GÖZETMEN TABLOSU]],3,0))</f>
        <v>0</v>
      </c>
      <c r="Q215" s="201" cm="1">
        <f t="array" ref="Q215">_xlfn.IFS(Tablo16[[#This Row],[G1]]=$V$2,Tablo16[[#This Row],[Gözetmen 1]],Tablo16[[#This Row],[G2]]=$V$2,Tablo16[[#This Row],[Gözetmen 2]])</f>
        <v>0</v>
      </c>
      <c r="R215" s="201"/>
      <c r="S215" s="202">
        <f>COUNTIF($E$4:$E$312,Tablo16[[#This Row],[Dersin Adı]])</f>
        <v>9</v>
      </c>
      <c r="T215" s="213">
        <f t="shared" si="3"/>
        <v>5</v>
      </c>
      <c r="U215" s="204">
        <f>COUNTIFS(Tablo16[SINAV TARİHİ],I215,Tablo16[SINAV SAATİ],J215)</f>
        <v>9</v>
      </c>
      <c r="V215" s="190"/>
    </row>
    <row r="216" spans="1:22" x14ac:dyDescent="0.25">
      <c r="A216" s="205">
        <v>354</v>
      </c>
      <c r="B216" s="206" t="s">
        <v>51</v>
      </c>
      <c r="C216" s="206">
        <v>1</v>
      </c>
      <c r="D216" s="207" t="s">
        <v>325</v>
      </c>
      <c r="E216" s="208" t="s">
        <v>326</v>
      </c>
      <c r="F216" s="209" t="s">
        <v>12</v>
      </c>
      <c r="G216" s="210" t="s">
        <v>65</v>
      </c>
      <c r="H216" s="206">
        <v>26</v>
      </c>
      <c r="I216" s="216">
        <v>45664</v>
      </c>
      <c r="J216" s="215">
        <v>0.41666666666666669</v>
      </c>
      <c r="K216" s="212" t="s">
        <v>77</v>
      </c>
      <c r="L216" s="212"/>
      <c r="M216" s="200">
        <v>7</v>
      </c>
      <c r="N216" s="200"/>
      <c r="O216" s="201" t="str">
        <f>IF(ISERROR(VLOOKUP(Tablo16[[#This Row],[G1]],Tablo11[[#All],[No]:[GÖZETMEN TABLOSU]],3,0)=TRUE),0,VLOOKUP(Tablo16[[#This Row],[G1]],Tablo11[[#All],[No]:[GÖZETMEN TABLOSU]],3,0))</f>
        <v>C. Erdem BÜLBÜL</v>
      </c>
      <c r="P216" s="201">
        <f>IF(ISERROR(VLOOKUP(Tablo16[[#This Row],[G2]],Tablo11[[#All],[No]:[GÖZETMEN TABLOSU]],3,0)=TRUE),0,VLOOKUP(Tablo16[[#This Row],[G2]],Tablo11[[#All],[No]:[GÖZETMEN TABLOSU]],3,0))</f>
        <v>0</v>
      </c>
      <c r="Q216" s="201" cm="1">
        <f t="array" ref="Q216">_xlfn.IFS(Tablo16[[#This Row],[G1]]=$V$2,Tablo16[[#This Row],[Gözetmen 1]],Tablo16[[#This Row],[G2]]=$V$2,Tablo16[[#This Row],[Gözetmen 2]])</f>
        <v>0</v>
      </c>
      <c r="R216" s="201"/>
      <c r="S216" s="202">
        <f>COUNTIF($E$4:$E$312,Tablo16[[#This Row],[Dersin Adı]])</f>
        <v>9</v>
      </c>
      <c r="T216" s="213">
        <f t="shared" si="3"/>
        <v>9</v>
      </c>
      <c r="U216" s="204">
        <f>COUNTIFS(Tablo16[SINAV TARİHİ],I216,Tablo16[SINAV SAATİ],J216)</f>
        <v>9</v>
      </c>
      <c r="V216" s="190"/>
    </row>
    <row r="217" spans="1:22" x14ac:dyDescent="0.25">
      <c r="A217" s="205">
        <v>17</v>
      </c>
      <c r="B217" s="206" t="s">
        <v>51</v>
      </c>
      <c r="C217" s="206">
        <v>1</v>
      </c>
      <c r="D217" s="207" t="s">
        <v>278</v>
      </c>
      <c r="E217" s="208" t="s">
        <v>279</v>
      </c>
      <c r="F217" s="209" t="s">
        <v>10</v>
      </c>
      <c r="G217" s="210" t="s">
        <v>65</v>
      </c>
      <c r="H217" s="206">
        <v>261</v>
      </c>
      <c r="I217" s="216">
        <v>45664</v>
      </c>
      <c r="J217" s="215">
        <v>0.45833333333333331</v>
      </c>
      <c r="K217" s="212" t="s">
        <v>27</v>
      </c>
      <c r="L217" s="212"/>
      <c r="M217" s="200">
        <v>11</v>
      </c>
      <c r="N217" s="200"/>
      <c r="O217" s="201" t="str">
        <f>IF(ISERROR(VLOOKUP(Tablo16[[#This Row],[G1]],Tablo11[[#All],[No]:[GÖZETMEN TABLOSU]],3,0)=TRUE),0,VLOOKUP(Tablo16[[#This Row],[G1]],Tablo11[[#All],[No]:[GÖZETMEN TABLOSU]],3,0))</f>
        <v>Serkan ÖZDEMİR</v>
      </c>
      <c r="P217" s="201">
        <f>IF(ISERROR(VLOOKUP(Tablo16[[#This Row],[G2]],Tablo11[[#All],[No]:[GÖZETMEN TABLOSU]],3,0)=TRUE),0,VLOOKUP(Tablo16[[#This Row],[G2]],Tablo11[[#All],[No]:[GÖZETMEN TABLOSU]],3,0))</f>
        <v>0</v>
      </c>
      <c r="Q217" s="201" cm="1">
        <f t="array" ref="Q217">_xlfn.IFS(Tablo16[[#This Row],[G1]]=$V$2,Tablo16[[#This Row],[Gözetmen 1]],Tablo16[[#This Row],[G2]]=$V$2,Tablo16[[#This Row],[Gözetmen 2]])</f>
        <v>0</v>
      </c>
      <c r="R217" s="201"/>
      <c r="S217" s="202">
        <f>COUNTIF($E$4:$E$312,Tablo16[[#This Row],[Dersin Adı]])</f>
        <v>9</v>
      </c>
      <c r="T217" s="213">
        <f t="shared" si="3"/>
        <v>6</v>
      </c>
      <c r="U217" s="204">
        <f>COUNTIFS(Tablo16[SINAV TARİHİ],I217,Tablo16[SINAV SAATİ],J217)</f>
        <v>9</v>
      </c>
      <c r="V217" s="190"/>
    </row>
    <row r="218" spans="1:22" x14ac:dyDescent="0.25">
      <c r="A218" s="205">
        <v>101</v>
      </c>
      <c r="B218" s="206" t="s">
        <v>51</v>
      </c>
      <c r="C218" s="206">
        <v>1</v>
      </c>
      <c r="D218" s="207" t="s">
        <v>217</v>
      </c>
      <c r="E218" s="208" t="s">
        <v>210</v>
      </c>
      <c r="F218" s="209" t="s">
        <v>216</v>
      </c>
      <c r="G218" s="210" t="s">
        <v>65</v>
      </c>
      <c r="H218" s="206">
        <v>32</v>
      </c>
      <c r="I218" s="216">
        <v>45665</v>
      </c>
      <c r="J218" s="215">
        <v>0.375</v>
      </c>
      <c r="K218" s="212" t="s">
        <v>62</v>
      </c>
      <c r="L218" s="212"/>
      <c r="M218" s="200">
        <v>12</v>
      </c>
      <c r="N218" s="200"/>
      <c r="O218" s="201" t="str">
        <f>IF(ISERROR(VLOOKUP(Tablo16[[#This Row],[G1]],Tablo11[[#All],[No]:[GÖZETMEN TABLOSU]],3,0)=TRUE),0,VLOOKUP(Tablo16[[#This Row],[G1]],Tablo11[[#All],[No]:[GÖZETMEN TABLOSU]],3,0))</f>
        <v>Çağrı KINIK</v>
      </c>
      <c r="P218" s="201">
        <f>IF(ISERROR(VLOOKUP(Tablo16[[#This Row],[G2]],Tablo11[[#All],[No]:[GÖZETMEN TABLOSU]],3,0)=TRUE),0,VLOOKUP(Tablo16[[#This Row],[G2]],Tablo11[[#All],[No]:[GÖZETMEN TABLOSU]],3,0))</f>
        <v>0</v>
      </c>
      <c r="Q218" s="201" cm="1">
        <f t="array" ref="Q218">_xlfn.IFS(Tablo16[[#This Row],[G1]]=$V$2,Tablo16[[#This Row],[Gözetmen 1]],Tablo16[[#This Row],[G2]]=$V$2,Tablo16[[#This Row],[Gözetmen 2]])</f>
        <v>0</v>
      </c>
      <c r="R218" s="201"/>
      <c r="S218" s="202">
        <f>COUNTIF($E$4:$E$312,Tablo16[[#This Row],[Dersin Adı]])</f>
        <v>9</v>
      </c>
      <c r="T218" s="213">
        <f t="shared" si="3"/>
        <v>3</v>
      </c>
      <c r="U218" s="204">
        <f>COUNTIFS(Tablo16[SINAV TARİHİ],I218,Tablo16[SINAV SAATİ],J218)</f>
        <v>9</v>
      </c>
      <c r="V218" s="190"/>
    </row>
    <row r="219" spans="1:22" x14ac:dyDescent="0.25">
      <c r="A219" s="205">
        <v>221</v>
      </c>
      <c r="B219" s="206" t="s">
        <v>51</v>
      </c>
      <c r="C219" s="206">
        <v>1</v>
      </c>
      <c r="D219" s="207" t="s">
        <v>262</v>
      </c>
      <c r="E219" s="208" t="s">
        <v>263</v>
      </c>
      <c r="F219" s="209" t="s">
        <v>107</v>
      </c>
      <c r="G219" s="210" t="s">
        <v>53</v>
      </c>
      <c r="H219" s="206">
        <v>29</v>
      </c>
      <c r="I219" s="216">
        <v>45666</v>
      </c>
      <c r="J219" s="215">
        <v>0.375</v>
      </c>
      <c r="K219" s="212" t="s">
        <v>29</v>
      </c>
      <c r="L219" s="212"/>
      <c r="M219" s="200"/>
      <c r="N219" s="200"/>
      <c r="O219" s="201">
        <f>IF(ISERROR(VLOOKUP(Tablo16[[#This Row],[G1]],Tablo11[[#All],[No]:[GÖZETMEN TABLOSU]],3,0)=TRUE),0,VLOOKUP(Tablo16[[#This Row],[G1]],Tablo11[[#All],[No]:[GÖZETMEN TABLOSU]],3,0))</f>
        <v>0</v>
      </c>
      <c r="P219" s="201">
        <f>IF(ISERROR(VLOOKUP(Tablo16[[#This Row],[G2]],Tablo11[[#All],[No]:[GÖZETMEN TABLOSU]],3,0)=TRUE),0,VLOOKUP(Tablo16[[#This Row],[G2]],Tablo11[[#All],[No]:[GÖZETMEN TABLOSU]],3,0))</f>
        <v>0</v>
      </c>
      <c r="Q219" s="201" cm="1">
        <f t="array" ref="Q219">_xlfn.IFS(Tablo16[[#This Row],[G1]]=$V$2,Tablo16[[#This Row],[Gözetmen 1]],Tablo16[[#This Row],[G2]]=$V$2,Tablo16[[#This Row],[Gözetmen 2]])</f>
        <v>0</v>
      </c>
      <c r="R219" s="201"/>
      <c r="S219" s="202">
        <f>COUNTIF($E$4:$E$312,Tablo16[[#This Row],[Dersin Adı]])</f>
        <v>5</v>
      </c>
      <c r="T219" s="213">
        <f t="shared" si="3"/>
        <v>1</v>
      </c>
      <c r="U219" s="204">
        <f>COUNTIFS(Tablo16[SINAV TARİHİ],I219,Tablo16[SINAV SAATİ],J219)</f>
        <v>8</v>
      </c>
      <c r="V219" s="190"/>
    </row>
    <row r="220" spans="1:22" x14ac:dyDescent="0.25">
      <c r="A220" s="205">
        <v>66</v>
      </c>
      <c r="B220" s="206" t="s">
        <v>51</v>
      </c>
      <c r="C220" s="206">
        <v>1</v>
      </c>
      <c r="D220" s="207" t="s">
        <v>431</v>
      </c>
      <c r="E220" s="208" t="s">
        <v>132</v>
      </c>
      <c r="F220" s="209" t="s">
        <v>430</v>
      </c>
      <c r="G220" s="210" t="s">
        <v>65</v>
      </c>
      <c r="H220" s="206">
        <v>29</v>
      </c>
      <c r="I220" s="216">
        <v>45670</v>
      </c>
      <c r="J220" s="215">
        <v>0.375</v>
      </c>
      <c r="K220" s="212" t="s">
        <v>62</v>
      </c>
      <c r="L220" s="212"/>
      <c r="M220" s="200">
        <v>2</v>
      </c>
      <c r="N220" s="200"/>
      <c r="O220" s="201" t="str">
        <f>IF(ISERROR(VLOOKUP(Tablo16[[#This Row],[G1]],Tablo11[[#All],[No]:[GÖZETMEN TABLOSU]],3,0)=TRUE),0,VLOOKUP(Tablo16[[#This Row],[G1]],Tablo11[[#All],[No]:[GÖZETMEN TABLOSU]],3,0))</f>
        <v>Esra ŞAHİN</v>
      </c>
      <c r="P220" s="201">
        <f>IF(ISERROR(VLOOKUP(Tablo16[[#This Row],[G2]],Tablo11[[#All],[No]:[GÖZETMEN TABLOSU]],3,0)=TRUE),0,VLOOKUP(Tablo16[[#This Row],[G2]],Tablo11[[#All],[No]:[GÖZETMEN TABLOSU]],3,0))</f>
        <v>0</v>
      </c>
      <c r="Q220" s="201" cm="1">
        <f t="array" ref="Q220">_xlfn.IFS(Tablo16[[#This Row],[G1]]=$V$2,Tablo16[[#This Row],[Gözetmen 1]],Tablo16[[#This Row],[G2]]=$V$2,Tablo16[[#This Row],[Gözetmen 2]])</f>
        <v>0</v>
      </c>
      <c r="R220" s="201"/>
      <c r="S220" s="202">
        <f>COUNTIF($E$4:$E$312,Tablo16[[#This Row],[Dersin Adı]])</f>
        <v>8</v>
      </c>
      <c r="T220" s="213">
        <f t="shared" si="3"/>
        <v>3</v>
      </c>
      <c r="U220" s="204">
        <f>COUNTIFS(Tablo16[SINAV TARİHİ],I220,Tablo16[SINAV SAATİ],J220)</f>
        <v>9</v>
      </c>
      <c r="V220" s="190"/>
    </row>
    <row r="221" spans="1:22" x14ac:dyDescent="0.25">
      <c r="A221" s="205">
        <v>187</v>
      </c>
      <c r="B221" s="206" t="s">
        <v>51</v>
      </c>
      <c r="C221" s="206">
        <v>1</v>
      </c>
      <c r="D221" s="207" t="s">
        <v>486</v>
      </c>
      <c r="E221" s="208" t="s">
        <v>257</v>
      </c>
      <c r="F221" s="209" t="s">
        <v>485</v>
      </c>
      <c r="G221" s="210" t="s">
        <v>65</v>
      </c>
      <c r="H221" s="206">
        <v>53</v>
      </c>
      <c r="I221" s="216">
        <v>45671</v>
      </c>
      <c r="J221" s="215">
        <v>0.375</v>
      </c>
      <c r="K221" s="212" t="s">
        <v>62</v>
      </c>
      <c r="L221" s="212"/>
      <c r="M221" s="200">
        <v>8</v>
      </c>
      <c r="N221" s="200"/>
      <c r="O221" s="201" t="str">
        <f>IF(ISERROR(VLOOKUP(Tablo16[[#This Row],[G1]],Tablo11[[#All],[No]:[GÖZETMEN TABLOSU]],3,0)=TRUE),0,VLOOKUP(Tablo16[[#This Row],[G1]],Tablo11[[#All],[No]:[GÖZETMEN TABLOSU]],3,0))</f>
        <v>Sema Ezgi YÜCEER</v>
      </c>
      <c r="P221" s="201">
        <f>IF(ISERROR(VLOOKUP(Tablo16[[#This Row],[G2]],Tablo11[[#All],[No]:[GÖZETMEN TABLOSU]],3,0)=TRUE),0,VLOOKUP(Tablo16[[#This Row],[G2]],Tablo11[[#All],[No]:[GÖZETMEN TABLOSU]],3,0))</f>
        <v>0</v>
      </c>
      <c r="Q221" s="201" cm="1">
        <f t="array" ref="Q221">_xlfn.IFS(Tablo16[[#This Row],[G1]]=$V$2,Tablo16[[#This Row],[Gözetmen 1]],Tablo16[[#This Row],[G2]]=$V$2,Tablo16[[#This Row],[Gözetmen 2]])</f>
        <v>0</v>
      </c>
      <c r="R221" s="201"/>
      <c r="S221" s="202">
        <f>COUNTIF($E$4:$E$312,Tablo16[[#This Row],[Dersin Adı]])</f>
        <v>8</v>
      </c>
      <c r="T221" s="213">
        <f t="shared" si="3"/>
        <v>2</v>
      </c>
      <c r="U221" s="204">
        <f>COUNTIFS(Tablo16[SINAV TARİHİ],I221,Tablo16[SINAV SAATİ],J221)</f>
        <v>8</v>
      </c>
      <c r="V221" s="190"/>
    </row>
    <row r="222" spans="1:22" x14ac:dyDescent="0.25">
      <c r="A222" s="205">
        <v>322</v>
      </c>
      <c r="B222" s="206" t="s">
        <v>51</v>
      </c>
      <c r="C222" s="206">
        <v>1</v>
      </c>
      <c r="D222" s="207" t="s">
        <v>523</v>
      </c>
      <c r="E222" s="208" t="s">
        <v>524</v>
      </c>
      <c r="F222" s="209" t="s">
        <v>224</v>
      </c>
      <c r="G222" s="210" t="s">
        <v>7</v>
      </c>
      <c r="H222" s="206">
        <v>20</v>
      </c>
      <c r="I222" s="216">
        <v>45672</v>
      </c>
      <c r="J222" s="215">
        <v>0.375</v>
      </c>
      <c r="K222" s="212" t="s">
        <v>13</v>
      </c>
      <c r="L222" s="212"/>
      <c r="M222" s="200"/>
      <c r="N222" s="200"/>
      <c r="O222" s="201">
        <f>IF(ISERROR(VLOOKUP(Tablo16[[#This Row],[G1]],Tablo11[[#All],[No]:[GÖZETMEN TABLOSU]],3,0)=TRUE),0,VLOOKUP(Tablo16[[#This Row],[G1]],Tablo11[[#All],[No]:[GÖZETMEN TABLOSU]],3,0))</f>
        <v>0</v>
      </c>
      <c r="P222" s="201">
        <f>IF(ISERROR(VLOOKUP(Tablo16[[#This Row],[G2]],Tablo11[[#All],[No]:[GÖZETMEN TABLOSU]],3,0)=TRUE),0,VLOOKUP(Tablo16[[#This Row],[G2]],Tablo11[[#All],[No]:[GÖZETMEN TABLOSU]],3,0))</f>
        <v>0</v>
      </c>
      <c r="Q222" s="201" cm="1">
        <f t="array" ref="Q222">_xlfn.IFS(Tablo16[[#This Row],[G1]]=$V$2,Tablo16[[#This Row],[Gözetmen 1]],Tablo16[[#This Row],[G2]]=$V$2,Tablo16[[#This Row],[Gözetmen 2]])</f>
        <v>0</v>
      </c>
      <c r="R222" s="201"/>
      <c r="S222" s="202">
        <f>COUNTIF($E$4:$E$312,Tablo16[[#This Row],[Dersin Adı]])</f>
        <v>1</v>
      </c>
      <c r="T222" s="213">
        <f t="shared" si="3"/>
        <v>1</v>
      </c>
      <c r="U222" s="204">
        <f>COUNTIFS(Tablo16[SINAV TARİHİ],I222,Tablo16[SINAV SAATİ],J222)</f>
        <v>9</v>
      </c>
      <c r="V222" s="190"/>
    </row>
    <row r="223" spans="1:22" x14ac:dyDescent="0.25">
      <c r="A223" s="205">
        <v>165</v>
      </c>
      <c r="B223" s="206" t="s">
        <v>51</v>
      </c>
      <c r="C223" s="206">
        <v>1</v>
      </c>
      <c r="D223" s="207" t="s">
        <v>563</v>
      </c>
      <c r="E223" s="208" t="s">
        <v>564</v>
      </c>
      <c r="F223" s="209" t="s">
        <v>565</v>
      </c>
      <c r="G223" s="210" t="s">
        <v>65</v>
      </c>
      <c r="H223" s="206">
        <v>23</v>
      </c>
      <c r="I223" s="216">
        <v>45673</v>
      </c>
      <c r="J223" s="215">
        <v>0.375</v>
      </c>
      <c r="K223" s="212" t="s">
        <v>16</v>
      </c>
      <c r="L223" s="212"/>
      <c r="M223" s="200"/>
      <c r="N223" s="200"/>
      <c r="O223" s="201">
        <f>IF(ISERROR(VLOOKUP(Tablo16[[#This Row],[G1]],Tablo11[[#All],[No]:[GÖZETMEN TABLOSU]],3,0)=TRUE),0,VLOOKUP(Tablo16[[#This Row],[G1]],Tablo11[[#All],[No]:[GÖZETMEN TABLOSU]],3,0))</f>
        <v>0</v>
      </c>
      <c r="P223" s="201">
        <f>IF(ISERROR(VLOOKUP(Tablo16[[#This Row],[G2]],Tablo11[[#All],[No]:[GÖZETMEN TABLOSU]],3,0)=TRUE),0,VLOOKUP(Tablo16[[#This Row],[G2]],Tablo11[[#All],[No]:[GÖZETMEN TABLOSU]],3,0))</f>
        <v>0</v>
      </c>
      <c r="Q223" s="201" cm="1">
        <f t="array" ref="Q223">_xlfn.IFS(Tablo16[[#This Row],[G1]]=$V$2,Tablo16[[#This Row],[Gözetmen 1]],Tablo16[[#This Row],[G2]]=$V$2,Tablo16[[#This Row],[Gözetmen 2]])</f>
        <v>0</v>
      </c>
      <c r="R223" s="201"/>
      <c r="S223" s="202">
        <f>COUNTIF($E$4:$E$312,Tablo16[[#This Row],[Dersin Adı]])</f>
        <v>9</v>
      </c>
      <c r="T223" s="213">
        <f t="shared" si="3"/>
        <v>8</v>
      </c>
      <c r="U223" s="204">
        <f>COUNTIFS(Tablo16[SINAV TARİHİ],I223,Tablo16[SINAV SAATİ],J223)</f>
        <v>9</v>
      </c>
      <c r="V223" s="190"/>
    </row>
    <row r="224" spans="1:22" x14ac:dyDescent="0.25">
      <c r="A224" s="205">
        <v>410</v>
      </c>
      <c r="B224" s="206" t="s">
        <v>51</v>
      </c>
      <c r="C224" s="206">
        <v>1</v>
      </c>
      <c r="D224" s="207" t="s">
        <v>325</v>
      </c>
      <c r="E224" s="208" t="s">
        <v>653</v>
      </c>
      <c r="F224" s="209" t="s">
        <v>654</v>
      </c>
      <c r="G224" s="210" t="s">
        <v>65</v>
      </c>
      <c r="H224" s="206">
        <v>17</v>
      </c>
      <c r="I224" s="216">
        <v>45674</v>
      </c>
      <c r="J224" s="215">
        <v>0.625</v>
      </c>
      <c r="K224" s="212" t="s">
        <v>16</v>
      </c>
      <c r="L224" s="212"/>
      <c r="M224" s="200"/>
      <c r="N224" s="200"/>
      <c r="O224" s="201">
        <f>IF(ISERROR(VLOOKUP(Tablo16[[#This Row],[G1]],Tablo11[[#All],[No]:[GÖZETMEN TABLOSU]],3,0)=TRUE),0,VLOOKUP(Tablo16[[#This Row],[G1]],Tablo11[[#All],[No]:[GÖZETMEN TABLOSU]],3,0))</f>
        <v>0</v>
      </c>
      <c r="P224" s="201">
        <f>IF(ISERROR(VLOOKUP(Tablo16[[#This Row],[G2]],Tablo11[[#All],[No]:[GÖZETMEN TABLOSU]],3,0)=TRUE),0,VLOOKUP(Tablo16[[#This Row],[G2]],Tablo11[[#All],[No]:[GÖZETMEN TABLOSU]],3,0))</f>
        <v>0</v>
      </c>
      <c r="Q224" s="201" cm="1">
        <f t="array" ref="Q224">_xlfn.IFS(Tablo16[[#This Row],[G1]]=$V$2,Tablo16[[#This Row],[Gözetmen 1]],Tablo16[[#This Row],[G2]]=$V$2,Tablo16[[#This Row],[Gözetmen 2]])</f>
        <v>0</v>
      </c>
      <c r="R224" s="201"/>
      <c r="S224" s="202"/>
      <c r="T224" s="213">
        <f t="shared" si="3"/>
        <v>9</v>
      </c>
      <c r="U224" s="204">
        <f>COUNTIFS(Tablo16[SINAV TARİHİ],I224,Tablo16[SINAV SAATİ],J224)</f>
        <v>9</v>
      </c>
      <c r="V224" s="190"/>
    </row>
    <row r="225" spans="1:22" x14ac:dyDescent="0.25">
      <c r="A225" s="205">
        <v>6</v>
      </c>
      <c r="B225" s="206" t="s">
        <v>51</v>
      </c>
      <c r="C225" s="206">
        <v>2</v>
      </c>
      <c r="D225" s="207" t="s">
        <v>147</v>
      </c>
      <c r="E225" s="208" t="s">
        <v>52</v>
      </c>
      <c r="F225" s="209" t="s">
        <v>642</v>
      </c>
      <c r="G225" s="210" t="s">
        <v>51</v>
      </c>
      <c r="H225" s="206">
        <v>37</v>
      </c>
      <c r="I225" s="216">
        <v>45663</v>
      </c>
      <c r="J225" s="215">
        <v>0.45833333333333331</v>
      </c>
      <c r="K225" s="212" t="s">
        <v>23</v>
      </c>
      <c r="L225" s="212"/>
      <c r="M225" s="200"/>
      <c r="N225" s="200"/>
      <c r="O225" s="201">
        <f>IF(ISERROR(VLOOKUP(Tablo16[[#This Row],[G1]],Tablo11[[#All],[No]:[GÖZETMEN TABLOSU]],3,0)=TRUE),0,VLOOKUP(Tablo16[[#This Row],[G1]],Tablo11[[#All],[No]:[GÖZETMEN TABLOSU]],3,0))</f>
        <v>0</v>
      </c>
      <c r="P225" s="201">
        <f>IF(ISERROR(VLOOKUP(Tablo16[[#This Row],[G2]],Tablo11[[#All],[No]:[GÖZETMEN TABLOSU]],3,0)=TRUE),0,VLOOKUP(Tablo16[[#This Row],[G2]],Tablo11[[#All],[No]:[GÖZETMEN TABLOSU]],3,0))</f>
        <v>0</v>
      </c>
      <c r="Q225" s="201" cm="1">
        <f t="array" ref="Q225">_xlfn.IFS(Tablo16[[#This Row],[G1]]=$V$2,Tablo16[[#This Row],[Gözetmen 1]],Tablo16[[#This Row],[G2]]=$V$2,Tablo16[[#This Row],[Gözetmen 2]])</f>
        <v>0</v>
      </c>
      <c r="R225" s="201"/>
      <c r="S225" s="202">
        <f>COUNTIF($E$4:$E$312,Tablo16[[#This Row],[Dersin Adı]])</f>
        <v>1</v>
      </c>
      <c r="T225" s="213">
        <f t="shared" si="3"/>
        <v>1</v>
      </c>
      <c r="U225" s="204">
        <f>COUNTIFS(Tablo16[SINAV TARİHİ],I225,Tablo16[SINAV SAATİ],J225)</f>
        <v>9</v>
      </c>
      <c r="V225" s="190"/>
    </row>
    <row r="226" spans="1:22" x14ac:dyDescent="0.25">
      <c r="A226" s="205">
        <v>136</v>
      </c>
      <c r="B226" s="206" t="s">
        <v>51</v>
      </c>
      <c r="C226" s="206">
        <v>2</v>
      </c>
      <c r="D226" s="207" t="s">
        <v>637</v>
      </c>
      <c r="E226" s="208" t="s">
        <v>638</v>
      </c>
      <c r="F226" s="209" t="s">
        <v>333</v>
      </c>
      <c r="G226" s="210" t="s">
        <v>59</v>
      </c>
      <c r="H226" s="206">
        <v>34</v>
      </c>
      <c r="I226" s="216">
        <v>45663</v>
      </c>
      <c r="J226" s="215">
        <v>0.67708333333333337</v>
      </c>
      <c r="K226" s="212" t="s">
        <v>62</v>
      </c>
      <c r="L226" s="212"/>
      <c r="M226" s="200">
        <v>14</v>
      </c>
      <c r="N226" s="200"/>
      <c r="O226" s="201" t="str">
        <f>IF(ISERROR(VLOOKUP(Tablo16[[#This Row],[G1]],Tablo11[[#All],[No]:[GÖZETMEN TABLOSU]],3,0)=TRUE),0,VLOOKUP(Tablo16[[#This Row],[G1]],Tablo11[[#All],[No]:[GÖZETMEN TABLOSU]],3,0))</f>
        <v>Hakan ERDEM</v>
      </c>
      <c r="P226" s="201">
        <f>IF(ISERROR(VLOOKUP(Tablo16[[#This Row],[G2]],Tablo11[[#All],[No]:[GÖZETMEN TABLOSU]],3,0)=TRUE),0,VLOOKUP(Tablo16[[#This Row],[G2]],Tablo11[[#All],[No]:[GÖZETMEN TABLOSU]],3,0))</f>
        <v>0</v>
      </c>
      <c r="Q226" s="201" cm="1">
        <f t="array" ref="Q226">_xlfn.IFS(Tablo16[[#This Row],[G1]]=$V$2,Tablo16[[#This Row],[Gözetmen 1]],Tablo16[[#This Row],[G2]]=$V$2,Tablo16[[#This Row],[Gözetmen 2]])</f>
        <v>0</v>
      </c>
      <c r="R226" s="201" t="s">
        <v>662</v>
      </c>
      <c r="S226" s="202">
        <f>COUNTIF($E$4:$E$312,Tablo16[[#This Row],[Dersin Adı]])</f>
        <v>2</v>
      </c>
      <c r="T226" s="213">
        <f t="shared" si="3"/>
        <v>2</v>
      </c>
      <c r="U226" s="204">
        <f>COUNTIFS(Tablo16[SINAV TARİHİ],I226,Tablo16[SINAV SAATİ],J226)</f>
        <v>4</v>
      </c>
      <c r="V226" s="190"/>
    </row>
    <row r="227" spans="1:22" x14ac:dyDescent="0.25">
      <c r="A227" s="205">
        <v>284</v>
      </c>
      <c r="B227" s="206" t="s">
        <v>51</v>
      </c>
      <c r="C227" s="206">
        <v>2</v>
      </c>
      <c r="D227" s="207" t="s">
        <v>277</v>
      </c>
      <c r="E227" s="208" t="s">
        <v>17</v>
      </c>
      <c r="F227" s="209" t="s">
        <v>125</v>
      </c>
      <c r="G227" s="210" t="s">
        <v>47</v>
      </c>
      <c r="H227" s="206">
        <v>33</v>
      </c>
      <c r="I227" s="216">
        <v>45664</v>
      </c>
      <c r="J227" s="215">
        <v>0.4861111111111111</v>
      </c>
      <c r="K227" s="212" t="s">
        <v>9</v>
      </c>
      <c r="L227" s="212"/>
      <c r="M227" s="200">
        <v>9</v>
      </c>
      <c r="N227" s="200"/>
      <c r="O227" s="201" t="str">
        <f>IF(ISERROR(VLOOKUP(Tablo16[[#This Row],[G1]],Tablo11[[#All],[No]:[GÖZETMEN TABLOSU]],3,0)=TRUE),0,VLOOKUP(Tablo16[[#This Row],[G1]],Tablo11[[#All],[No]:[GÖZETMEN TABLOSU]],3,0))</f>
        <v>Eylem DURMUŞ</v>
      </c>
      <c r="P227" s="201">
        <f>IF(ISERROR(VLOOKUP(Tablo16[[#This Row],[G2]],Tablo11[[#All],[No]:[GÖZETMEN TABLOSU]],3,0)=TRUE),0,VLOOKUP(Tablo16[[#This Row],[G2]],Tablo11[[#All],[No]:[GÖZETMEN TABLOSU]],3,0))</f>
        <v>0</v>
      </c>
      <c r="Q227" s="201" cm="1">
        <f t="array" ref="Q227">_xlfn.IFS(Tablo16[[#This Row],[G1]]=$V$2,Tablo16[[#This Row],[Gözetmen 1]],Tablo16[[#This Row],[G2]]=$V$2,Tablo16[[#This Row],[Gözetmen 2]])</f>
        <v>0</v>
      </c>
      <c r="R227" s="201"/>
      <c r="S227" s="202">
        <f>COUNTIF($E$4:$E$312,Tablo16[[#This Row],[Dersin Adı]])</f>
        <v>6</v>
      </c>
      <c r="T227" s="213">
        <f t="shared" si="3"/>
        <v>2</v>
      </c>
      <c r="U227" s="204">
        <f>COUNTIFS(Tablo16[SINAV TARİHİ],I227,Tablo16[SINAV SAATİ],J227)</f>
        <v>9</v>
      </c>
      <c r="V227" s="190"/>
    </row>
    <row r="228" spans="1:22" x14ac:dyDescent="0.25">
      <c r="A228" s="205">
        <v>121</v>
      </c>
      <c r="B228" s="206" t="s">
        <v>51</v>
      </c>
      <c r="C228" s="206">
        <v>2</v>
      </c>
      <c r="D228" s="207" t="s">
        <v>227</v>
      </c>
      <c r="E228" s="208" t="s">
        <v>228</v>
      </c>
      <c r="F228" s="209" t="s">
        <v>229</v>
      </c>
      <c r="G228" s="210" t="s">
        <v>65</v>
      </c>
      <c r="H228" s="206">
        <v>35</v>
      </c>
      <c r="I228" s="216">
        <v>45665</v>
      </c>
      <c r="J228" s="215">
        <v>0.45833333333333331</v>
      </c>
      <c r="K228" s="212" t="s">
        <v>11</v>
      </c>
      <c r="L228" s="212"/>
      <c r="M228" s="200">
        <v>2</v>
      </c>
      <c r="N228" s="200"/>
      <c r="O228" s="201" t="str">
        <f>IF(ISERROR(VLOOKUP(Tablo16[[#This Row],[G1]],Tablo11[[#All],[No]:[GÖZETMEN TABLOSU]],3,0)=TRUE),0,VLOOKUP(Tablo16[[#This Row],[G1]],Tablo11[[#All],[No]:[GÖZETMEN TABLOSU]],3,0))</f>
        <v>Esra ŞAHİN</v>
      </c>
      <c r="P228" s="201">
        <f>IF(ISERROR(VLOOKUP(Tablo16[[#This Row],[G2]],Tablo11[[#All],[No]:[GÖZETMEN TABLOSU]],3,0)=TRUE),0,VLOOKUP(Tablo16[[#This Row],[G2]],Tablo11[[#All],[No]:[GÖZETMEN TABLOSU]],3,0))</f>
        <v>0</v>
      </c>
      <c r="Q228" s="201" cm="1">
        <f t="array" ref="Q228">_xlfn.IFS(Tablo16[[#This Row],[G1]]=$V$2,Tablo16[[#This Row],[Gözetmen 1]],Tablo16[[#This Row],[G2]]=$V$2,Tablo16[[#This Row],[Gözetmen 2]])</f>
        <v>0</v>
      </c>
      <c r="R228" s="201"/>
      <c r="S228" s="202">
        <f>COUNTIF($E$4:$E$312,Tablo16[[#This Row],[Dersin Adı]])</f>
        <v>6</v>
      </c>
      <c r="T228" s="213">
        <f t="shared" si="3"/>
        <v>5</v>
      </c>
      <c r="U228" s="204">
        <f>COUNTIFS(Tablo16[SINAV TARİHİ],I228,Tablo16[SINAV SAATİ],J228)</f>
        <v>9</v>
      </c>
      <c r="V228" s="190"/>
    </row>
    <row r="229" spans="1:22" x14ac:dyDescent="0.25">
      <c r="A229" s="205">
        <v>111</v>
      </c>
      <c r="B229" s="206" t="s">
        <v>51</v>
      </c>
      <c r="C229" s="206">
        <v>2</v>
      </c>
      <c r="D229" s="207" t="s">
        <v>329</v>
      </c>
      <c r="E229" s="208" t="s">
        <v>328</v>
      </c>
      <c r="F229" s="209" t="s">
        <v>287</v>
      </c>
      <c r="G229" s="210" t="s">
        <v>7</v>
      </c>
      <c r="H229" s="206">
        <v>33</v>
      </c>
      <c r="I229" s="216">
        <v>45666</v>
      </c>
      <c r="J229" s="215">
        <v>0.45833333333333331</v>
      </c>
      <c r="K229" s="212" t="s">
        <v>29</v>
      </c>
      <c r="L229" s="212"/>
      <c r="M229" s="200">
        <v>11</v>
      </c>
      <c r="N229" s="200"/>
      <c r="O229" s="201" t="str">
        <f>IF(ISERROR(VLOOKUP(Tablo16[[#This Row],[G1]],Tablo11[[#All],[No]:[GÖZETMEN TABLOSU]],3,0)=TRUE),0,VLOOKUP(Tablo16[[#This Row],[G1]],Tablo11[[#All],[No]:[GÖZETMEN TABLOSU]],3,0))</f>
        <v>Serkan ÖZDEMİR</v>
      </c>
      <c r="P229" s="201">
        <f>IF(ISERROR(VLOOKUP(Tablo16[[#This Row],[G2]],Tablo11[[#All],[No]:[GÖZETMEN TABLOSU]],3,0)=TRUE),0,VLOOKUP(Tablo16[[#This Row],[G2]],Tablo11[[#All],[No]:[GÖZETMEN TABLOSU]],3,0))</f>
        <v>0</v>
      </c>
      <c r="Q229" s="201" cm="1">
        <f t="array" ref="Q229">_xlfn.IFS(Tablo16[[#This Row],[G1]]=$V$2,Tablo16[[#This Row],[Gözetmen 1]],Tablo16[[#This Row],[G2]]=$V$2,Tablo16[[#This Row],[Gözetmen 2]])</f>
        <v>0</v>
      </c>
      <c r="R229" s="201"/>
      <c r="S229" s="202">
        <f>COUNTIF($E$4:$E$312,Tablo16[[#This Row],[Dersin Adı]])</f>
        <v>3</v>
      </c>
      <c r="T229" s="213">
        <f t="shared" si="3"/>
        <v>2</v>
      </c>
      <c r="U229" s="204">
        <f>COUNTIFS(Tablo16[SINAV TARİHİ],I229,Tablo16[SINAV SAATİ],J229)</f>
        <v>9</v>
      </c>
      <c r="V229" s="190"/>
    </row>
    <row r="230" spans="1:22" x14ac:dyDescent="0.25">
      <c r="A230" s="205">
        <v>312</v>
      </c>
      <c r="B230" s="206" t="s">
        <v>51</v>
      </c>
      <c r="C230" s="206">
        <v>2</v>
      </c>
      <c r="D230" s="207" t="s">
        <v>529</v>
      </c>
      <c r="E230" s="208" t="s">
        <v>20</v>
      </c>
      <c r="F230" s="209" t="s">
        <v>146</v>
      </c>
      <c r="G230" s="210" t="s">
        <v>53</v>
      </c>
      <c r="H230" s="206">
        <v>47</v>
      </c>
      <c r="I230" s="216">
        <v>45670</v>
      </c>
      <c r="J230" s="215">
        <v>0.45833333333333331</v>
      </c>
      <c r="K230" s="212" t="s">
        <v>23</v>
      </c>
      <c r="L230" s="212" t="s">
        <v>28</v>
      </c>
      <c r="M230" s="200">
        <v>4</v>
      </c>
      <c r="N230" s="200">
        <v>5</v>
      </c>
      <c r="O230" s="201" t="str">
        <f>IF(ISERROR(VLOOKUP(Tablo16[[#This Row],[G1]],Tablo11[[#All],[No]:[GÖZETMEN TABLOSU]],3,0)=TRUE),0,VLOOKUP(Tablo16[[#This Row],[G1]],Tablo11[[#All],[No]:[GÖZETMEN TABLOSU]],3,0))</f>
        <v>İpek YAŞAR</v>
      </c>
      <c r="P230" s="201" t="str">
        <f>IF(ISERROR(VLOOKUP(Tablo16[[#This Row],[G2]],Tablo11[[#All],[No]:[GÖZETMEN TABLOSU]],3,0)=TRUE),0,VLOOKUP(Tablo16[[#This Row],[G2]],Tablo11[[#All],[No]:[GÖZETMEN TABLOSU]],3,0))</f>
        <v>İrem POYRAZ</v>
      </c>
      <c r="Q230" s="201" t="e" cm="1">
        <f t="array" ref="Q230">_xlfn.IFS(Tablo16[[#This Row],[G1]]=$V$2,Tablo16[[#This Row],[Gözetmen 1]],Tablo16[[#This Row],[G2]]=$V$2,Tablo16[[#This Row],[Gözetmen 2]])</f>
        <v>#N/A</v>
      </c>
      <c r="R230" s="201"/>
      <c r="S230" s="202">
        <f>COUNTIF($E$4:$E$312,Tablo16[[#This Row],[Dersin Adı]])</f>
        <v>6</v>
      </c>
      <c r="T230" s="213">
        <f t="shared" si="3"/>
        <v>1</v>
      </c>
      <c r="U230" s="204">
        <f>COUNTIFS(Tablo16[SINAV TARİHİ],I230,Tablo16[SINAV SAATİ],J230)</f>
        <v>8</v>
      </c>
      <c r="V230" s="190"/>
    </row>
    <row r="231" spans="1:22" x14ac:dyDescent="0.25">
      <c r="A231" s="205">
        <v>302</v>
      </c>
      <c r="B231" s="206" t="s">
        <v>51</v>
      </c>
      <c r="C231" s="206">
        <v>2</v>
      </c>
      <c r="D231" s="207" t="s">
        <v>447</v>
      </c>
      <c r="E231" s="208" t="s">
        <v>240</v>
      </c>
      <c r="F231" s="209" t="s">
        <v>448</v>
      </c>
      <c r="G231" s="210" t="s">
        <v>48</v>
      </c>
      <c r="H231" s="206">
        <v>34</v>
      </c>
      <c r="I231" s="216">
        <v>45671</v>
      </c>
      <c r="J231" s="215">
        <v>0.45833333333333331</v>
      </c>
      <c r="K231" s="212" t="s">
        <v>23</v>
      </c>
      <c r="L231" s="212"/>
      <c r="M231" s="200"/>
      <c r="N231" s="200"/>
      <c r="O231" s="201">
        <f>IF(ISERROR(VLOOKUP(Tablo16[[#This Row],[G1]],Tablo11[[#All],[No]:[GÖZETMEN TABLOSU]],3,0)=TRUE),0,VLOOKUP(Tablo16[[#This Row],[G1]],Tablo11[[#All],[No]:[GÖZETMEN TABLOSU]],3,0))</f>
        <v>0</v>
      </c>
      <c r="P231" s="201">
        <f>IF(ISERROR(VLOOKUP(Tablo16[[#This Row],[G2]],Tablo11[[#All],[No]:[GÖZETMEN TABLOSU]],3,0)=TRUE),0,VLOOKUP(Tablo16[[#This Row],[G2]],Tablo11[[#All],[No]:[GÖZETMEN TABLOSU]],3,0))</f>
        <v>0</v>
      </c>
      <c r="Q231" s="201" cm="1">
        <f t="array" ref="Q231">_xlfn.IFS(Tablo16[[#This Row],[G1]]=$V$2,Tablo16[[#This Row],[Gözetmen 1]],Tablo16[[#This Row],[G2]]=$V$2,Tablo16[[#This Row],[Gözetmen 2]])</f>
        <v>0</v>
      </c>
      <c r="R231" s="201"/>
      <c r="S231" s="202">
        <f>COUNTIF($E$4:$E$312,Tablo16[[#This Row],[Dersin Adı]])</f>
        <v>5</v>
      </c>
      <c r="T231" s="213">
        <f t="shared" si="3"/>
        <v>1</v>
      </c>
      <c r="U231" s="204">
        <f>COUNTIFS(Tablo16[SINAV TARİHİ],I231,Tablo16[SINAV SAATİ],J231)</f>
        <v>7</v>
      </c>
      <c r="V231" s="190"/>
    </row>
    <row r="232" spans="1:22" x14ac:dyDescent="0.25">
      <c r="A232" s="205">
        <v>8</v>
      </c>
      <c r="B232" s="206" t="s">
        <v>51</v>
      </c>
      <c r="C232" s="206">
        <v>3</v>
      </c>
      <c r="D232" s="207" t="s">
        <v>164</v>
      </c>
      <c r="E232" s="208" t="s">
        <v>165</v>
      </c>
      <c r="F232" s="209" t="s">
        <v>166</v>
      </c>
      <c r="G232" s="210" t="s">
        <v>42</v>
      </c>
      <c r="H232" s="206"/>
      <c r="I232" s="216">
        <v>45663</v>
      </c>
      <c r="J232" s="215">
        <v>0.54166666666666663</v>
      </c>
      <c r="K232" s="217" t="s">
        <v>62</v>
      </c>
      <c r="L232" s="212"/>
      <c r="M232" s="200"/>
      <c r="N232" s="200"/>
      <c r="O232" s="201">
        <f>IF(ISERROR(VLOOKUP(Tablo16[[#This Row],[G1]],Tablo11[[#All],[No]:[GÖZETMEN TABLOSU]],3,0)=TRUE),0,VLOOKUP(Tablo16[[#This Row],[G1]],Tablo11[[#All],[No]:[GÖZETMEN TABLOSU]],3,0))</f>
        <v>0</v>
      </c>
      <c r="P232" s="201">
        <f>IF(ISERROR(VLOOKUP(Tablo16[[#This Row],[G2]],Tablo11[[#All],[No]:[GÖZETMEN TABLOSU]],3,0)=TRUE),0,VLOOKUP(Tablo16[[#This Row],[G2]],Tablo11[[#All],[No]:[GÖZETMEN TABLOSU]],3,0))</f>
        <v>0</v>
      </c>
      <c r="Q232" s="201" cm="1">
        <f t="array" ref="Q232">_xlfn.IFS(Tablo16[[#This Row],[G1]]=$V$2,Tablo16[[#This Row],[Gözetmen 1]],Tablo16[[#This Row],[G2]]=$V$2,Tablo16[[#This Row],[Gözetmen 2]])</f>
        <v>0</v>
      </c>
      <c r="R232" s="201"/>
      <c r="S232" s="202">
        <f>COUNTIF($E$4:$E$312,Tablo16[[#This Row],[Dersin Adı]])</f>
        <v>2</v>
      </c>
      <c r="T232" s="213">
        <f t="shared" si="3"/>
        <v>1</v>
      </c>
      <c r="U232" s="204">
        <f>COUNTIFS(Tablo16[SINAV TARİHİ],I232,Tablo16[SINAV SAATİ],J232)</f>
        <v>9</v>
      </c>
      <c r="V232" s="190"/>
    </row>
    <row r="233" spans="1:22" x14ac:dyDescent="0.25">
      <c r="A233" s="205">
        <v>46</v>
      </c>
      <c r="B233" s="206" t="s">
        <v>51</v>
      </c>
      <c r="C233" s="206">
        <v>3</v>
      </c>
      <c r="D233" s="207" t="s">
        <v>288</v>
      </c>
      <c r="E233" s="208" t="s">
        <v>24</v>
      </c>
      <c r="F233" s="209" t="s">
        <v>289</v>
      </c>
      <c r="G233" s="210" t="s">
        <v>51</v>
      </c>
      <c r="H233" s="206">
        <v>27</v>
      </c>
      <c r="I233" s="216">
        <v>45664</v>
      </c>
      <c r="J233" s="215">
        <v>0.56944444444444442</v>
      </c>
      <c r="K233" s="212" t="s">
        <v>27</v>
      </c>
      <c r="L233" s="212"/>
      <c r="M233" s="200"/>
      <c r="N233" s="200"/>
      <c r="O233" s="201">
        <f>IF(ISERROR(VLOOKUP(Tablo16[[#This Row],[G1]],Tablo11[[#All],[No]:[GÖZETMEN TABLOSU]],3,0)=TRUE),0,VLOOKUP(Tablo16[[#This Row],[G1]],Tablo11[[#All],[No]:[GÖZETMEN TABLOSU]],3,0))</f>
        <v>0</v>
      </c>
      <c r="P233" s="201">
        <f>IF(ISERROR(VLOOKUP(Tablo16[[#This Row],[G2]],Tablo11[[#All],[No]:[GÖZETMEN TABLOSU]],3,0)=TRUE),0,VLOOKUP(Tablo16[[#This Row],[G2]],Tablo11[[#All],[No]:[GÖZETMEN TABLOSU]],3,0))</f>
        <v>0</v>
      </c>
      <c r="Q233" s="201" cm="1">
        <f t="array" ref="Q233">_xlfn.IFS(Tablo16[[#This Row],[G1]]=$V$2,Tablo16[[#This Row],[Gözetmen 1]],Tablo16[[#This Row],[G2]]=$V$2,Tablo16[[#This Row],[Gözetmen 2]])</f>
        <v>0</v>
      </c>
      <c r="R233" s="201"/>
      <c r="S233" s="202">
        <f>COUNTIF($E$4:$E$312,Tablo16[[#This Row],[Dersin Adı]])</f>
        <v>7</v>
      </c>
      <c r="T233" s="213">
        <f t="shared" si="3"/>
        <v>1</v>
      </c>
      <c r="U233" s="204">
        <f>COUNTIFS(Tablo16[SINAV TARİHİ],I233,Tablo16[SINAV SAATİ],J233)</f>
        <v>9</v>
      </c>
      <c r="V233" s="190"/>
    </row>
    <row r="234" spans="1:22" x14ac:dyDescent="0.25">
      <c r="A234" s="205">
        <v>335</v>
      </c>
      <c r="B234" s="206" t="s">
        <v>51</v>
      </c>
      <c r="C234" s="206">
        <v>3</v>
      </c>
      <c r="D234" s="207" t="s">
        <v>544</v>
      </c>
      <c r="E234" s="208" t="s">
        <v>545</v>
      </c>
      <c r="F234" s="209" t="s">
        <v>417</v>
      </c>
      <c r="G234" s="210" t="s">
        <v>51</v>
      </c>
      <c r="H234" s="206">
        <v>29</v>
      </c>
      <c r="I234" s="216">
        <v>45665</v>
      </c>
      <c r="J234" s="215">
        <v>0.54166666666666663</v>
      </c>
      <c r="K234" s="212" t="s">
        <v>11</v>
      </c>
      <c r="L234" s="212"/>
      <c r="M234" s="200"/>
      <c r="N234" s="200"/>
      <c r="O234" s="201">
        <f>IF(ISERROR(VLOOKUP(Tablo16[[#This Row],[G1]],Tablo11[[#All],[No]:[GÖZETMEN TABLOSU]],3,0)=TRUE),0,VLOOKUP(Tablo16[[#This Row],[G1]],Tablo11[[#All],[No]:[GÖZETMEN TABLOSU]],3,0))</f>
        <v>0</v>
      </c>
      <c r="P234" s="201">
        <f>IF(ISERROR(VLOOKUP(Tablo16[[#This Row],[G2]],Tablo11[[#All],[No]:[GÖZETMEN TABLOSU]],3,0)=TRUE),0,VLOOKUP(Tablo16[[#This Row],[G2]],Tablo11[[#All],[No]:[GÖZETMEN TABLOSU]],3,0))</f>
        <v>0</v>
      </c>
      <c r="Q234" s="201" cm="1">
        <f t="array" ref="Q234">_xlfn.IFS(Tablo16[[#This Row],[G1]]=$V$2,Tablo16[[#This Row],[Gözetmen 1]],Tablo16[[#This Row],[G2]]=$V$2,Tablo16[[#This Row],[Gözetmen 2]])</f>
        <v>0</v>
      </c>
      <c r="R234" s="201"/>
      <c r="S234" s="202">
        <f>COUNTIF($E$4:$E$312,Tablo16[[#This Row],[Dersin Adı]])</f>
        <v>1</v>
      </c>
      <c r="T234" s="213">
        <f t="shared" si="3"/>
        <v>1</v>
      </c>
      <c r="U234" s="204">
        <f>COUNTIFS(Tablo16[SINAV TARİHİ],I234,Tablo16[SINAV SAATİ],J234)</f>
        <v>10</v>
      </c>
      <c r="V234" s="190"/>
    </row>
    <row r="235" spans="1:22" x14ac:dyDescent="0.25">
      <c r="A235" s="205">
        <v>179</v>
      </c>
      <c r="B235" s="206" t="s">
        <v>51</v>
      </c>
      <c r="C235" s="206">
        <v>3</v>
      </c>
      <c r="D235" s="207" t="s">
        <v>364</v>
      </c>
      <c r="E235" s="208" t="s">
        <v>365</v>
      </c>
      <c r="F235" s="209" t="s">
        <v>104</v>
      </c>
      <c r="G235" s="210" t="s">
        <v>51</v>
      </c>
      <c r="H235" s="206">
        <v>26</v>
      </c>
      <c r="I235" s="216">
        <v>45666</v>
      </c>
      <c r="J235" s="215">
        <v>0.54166666666666663</v>
      </c>
      <c r="K235" s="212" t="s">
        <v>31</v>
      </c>
      <c r="L235" s="212"/>
      <c r="M235" s="200"/>
      <c r="N235" s="200"/>
      <c r="O235" s="201">
        <f>IF(ISERROR(VLOOKUP(Tablo16[[#This Row],[G1]],Tablo11[[#All],[No]:[GÖZETMEN TABLOSU]],3,0)=TRUE),0,VLOOKUP(Tablo16[[#This Row],[G1]],Tablo11[[#All],[No]:[GÖZETMEN TABLOSU]],3,0))</f>
        <v>0</v>
      </c>
      <c r="P235" s="201">
        <f>IF(ISERROR(VLOOKUP(Tablo16[[#This Row],[G2]],Tablo11[[#All],[No]:[GÖZETMEN TABLOSU]],3,0)=TRUE),0,VLOOKUP(Tablo16[[#This Row],[G2]],Tablo11[[#All],[No]:[GÖZETMEN TABLOSU]],3,0))</f>
        <v>0</v>
      </c>
      <c r="Q235" s="201" cm="1">
        <f t="array" ref="Q235">_xlfn.IFS(Tablo16[[#This Row],[G1]]=$V$2,Tablo16[[#This Row],[Gözetmen 1]],Tablo16[[#This Row],[G2]]=$V$2,Tablo16[[#This Row],[Gözetmen 2]])</f>
        <v>0</v>
      </c>
      <c r="R235" s="201"/>
      <c r="S235" s="202">
        <f>COUNTIF($E$4:$E$312,Tablo16[[#This Row],[Dersin Adı]])</f>
        <v>1</v>
      </c>
      <c r="T235" s="213">
        <f t="shared" si="3"/>
        <v>1</v>
      </c>
      <c r="U235" s="204">
        <f>COUNTIFS(Tablo16[SINAV TARİHİ],I235,Tablo16[SINAV SAATİ],J235)</f>
        <v>7</v>
      </c>
      <c r="V235" s="190"/>
    </row>
    <row r="236" spans="1:22" x14ac:dyDescent="0.25">
      <c r="A236" s="205">
        <v>340</v>
      </c>
      <c r="B236" s="206" t="s">
        <v>51</v>
      </c>
      <c r="C236" s="206">
        <v>3</v>
      </c>
      <c r="D236" s="207" t="s">
        <v>407</v>
      </c>
      <c r="E236" s="208" t="s">
        <v>408</v>
      </c>
      <c r="F236" s="209" t="s">
        <v>160</v>
      </c>
      <c r="G236" s="210" t="s">
        <v>51</v>
      </c>
      <c r="H236" s="206">
        <v>27</v>
      </c>
      <c r="I236" s="216">
        <v>45670</v>
      </c>
      <c r="J236" s="215">
        <v>0.54166666666666663</v>
      </c>
      <c r="K236" s="221" t="s">
        <v>16</v>
      </c>
      <c r="L236" s="221"/>
      <c r="M236" s="200"/>
      <c r="N236" s="200"/>
      <c r="O236" s="201">
        <f>IF(ISERROR(VLOOKUP(Tablo16[[#This Row],[G1]],Tablo11[[#All],[No]:[GÖZETMEN TABLOSU]],3,0)=TRUE),0,VLOOKUP(Tablo16[[#This Row],[G1]],Tablo11[[#All],[No]:[GÖZETMEN TABLOSU]],3,0))</f>
        <v>0</v>
      </c>
      <c r="P236" s="201">
        <f>IF(ISERROR(VLOOKUP(Tablo16[[#This Row],[G2]],Tablo11[[#All],[No]:[GÖZETMEN TABLOSU]],3,0)=TRUE),0,VLOOKUP(Tablo16[[#This Row],[G2]],Tablo11[[#All],[No]:[GÖZETMEN TABLOSU]],3,0))</f>
        <v>0</v>
      </c>
      <c r="Q236" s="201" cm="1">
        <f t="array" ref="Q236">_xlfn.IFS(Tablo16[[#This Row],[G1]]=$V$2,Tablo16[[#This Row],[Gözetmen 1]],Tablo16[[#This Row],[G2]]=$V$2,Tablo16[[#This Row],[Gözetmen 2]])</f>
        <v>0</v>
      </c>
      <c r="R236" s="201"/>
      <c r="S236" s="202">
        <f>COUNTIF($E$4:$E$312,Tablo16[[#This Row],[Dersin Adı]])</f>
        <v>1</v>
      </c>
      <c r="T236" s="213">
        <f t="shared" si="3"/>
        <v>1</v>
      </c>
      <c r="U236" s="222">
        <f>COUNTIFS(Tablo16[SINAV TARİHİ],I236,Tablo16[SINAV SAATİ],J236)</f>
        <v>7</v>
      </c>
      <c r="V236" s="190"/>
    </row>
    <row r="237" spans="1:22" x14ac:dyDescent="0.25">
      <c r="A237" s="205">
        <v>337</v>
      </c>
      <c r="B237" s="206" t="s">
        <v>51</v>
      </c>
      <c r="C237" s="206">
        <v>3</v>
      </c>
      <c r="D237" s="207" t="s">
        <v>463</v>
      </c>
      <c r="E237" s="208" t="s">
        <v>464</v>
      </c>
      <c r="F237" s="209" t="s">
        <v>344</v>
      </c>
      <c r="G237" s="210" t="s">
        <v>51</v>
      </c>
      <c r="H237" s="206">
        <v>29</v>
      </c>
      <c r="I237" s="216">
        <v>45671</v>
      </c>
      <c r="J237" s="215">
        <v>0.54166666666666663</v>
      </c>
      <c r="K237" s="212" t="s">
        <v>34</v>
      </c>
      <c r="L237" s="212"/>
      <c r="M237" s="200"/>
      <c r="N237" s="200"/>
      <c r="O237" s="201">
        <f>IF(ISERROR(VLOOKUP(Tablo16[[#This Row],[G1]],Tablo11[[#All],[No]:[GÖZETMEN TABLOSU]],3,0)=TRUE),0,VLOOKUP(Tablo16[[#This Row],[G1]],Tablo11[[#All],[No]:[GÖZETMEN TABLOSU]],3,0))</f>
        <v>0</v>
      </c>
      <c r="P237" s="201">
        <f>IF(ISERROR(VLOOKUP(Tablo16[[#This Row],[G2]],Tablo11[[#All],[No]:[GÖZETMEN TABLOSU]],3,0)=TRUE),0,VLOOKUP(Tablo16[[#This Row],[G2]],Tablo11[[#All],[No]:[GÖZETMEN TABLOSU]],3,0))</f>
        <v>0</v>
      </c>
      <c r="Q237" s="201" cm="1">
        <f t="array" ref="Q237">_xlfn.IFS(Tablo16[[#This Row],[G1]]=$V$2,Tablo16[[#This Row],[Gözetmen 1]],Tablo16[[#This Row],[G2]]=$V$2,Tablo16[[#This Row],[Gözetmen 2]])</f>
        <v>0</v>
      </c>
      <c r="R237" s="201"/>
      <c r="S237" s="202">
        <f>COUNTIF($E$4:$E$312,Tablo16[[#This Row],[Dersin Adı]])</f>
        <v>1</v>
      </c>
      <c r="T237" s="213">
        <f t="shared" si="3"/>
        <v>1</v>
      </c>
      <c r="U237" s="204">
        <f>COUNTIFS(Tablo16[SINAV TARİHİ],I237,Tablo16[SINAV SAATİ],J237)</f>
        <v>8</v>
      </c>
      <c r="V237" s="190"/>
    </row>
    <row r="238" spans="1:22" x14ac:dyDescent="0.25">
      <c r="A238" s="205">
        <v>13</v>
      </c>
      <c r="B238" s="206" t="s">
        <v>51</v>
      </c>
      <c r="C238" s="206">
        <v>4</v>
      </c>
      <c r="D238" s="207" t="s">
        <v>102</v>
      </c>
      <c r="E238" s="194" t="s">
        <v>103</v>
      </c>
      <c r="F238" s="195" t="s">
        <v>104</v>
      </c>
      <c r="G238" s="210" t="s">
        <v>51</v>
      </c>
      <c r="H238" s="206">
        <v>9</v>
      </c>
      <c r="I238" s="216">
        <v>45663</v>
      </c>
      <c r="J238" s="215">
        <v>0.61458333333333337</v>
      </c>
      <c r="K238" s="221" t="s">
        <v>25</v>
      </c>
      <c r="L238" s="221"/>
      <c r="M238" s="200"/>
      <c r="N238" s="200"/>
      <c r="O238" s="201">
        <f>IF(ISERROR(VLOOKUP(Tablo16[[#This Row],[G1]],Tablo11[[#All],[No]:[GÖZETMEN TABLOSU]],3,0)=TRUE),0,VLOOKUP(Tablo16[[#This Row],[G1]],Tablo11[[#All],[No]:[GÖZETMEN TABLOSU]],3,0))</f>
        <v>0</v>
      </c>
      <c r="P238" s="201">
        <f>IF(ISERROR(VLOOKUP(Tablo16[[#This Row],[G2]],Tablo11[[#All],[No]:[GÖZETMEN TABLOSU]],3,0)=TRUE),0,VLOOKUP(Tablo16[[#This Row],[G2]],Tablo11[[#All],[No]:[GÖZETMEN TABLOSU]],3,0))</f>
        <v>0</v>
      </c>
      <c r="Q238" s="201" cm="1">
        <f t="array" ref="Q238">_xlfn.IFS(Tablo16[[#This Row],[G1]]=$V$2,Tablo16[[#This Row],[Gözetmen 1]],Tablo16[[#This Row],[G2]]=$V$2,Tablo16[[#This Row],[Gözetmen 2]])</f>
        <v>0</v>
      </c>
      <c r="R238" s="201"/>
      <c r="S238" s="202">
        <f>COUNTIF($E$4:$E$312,Tablo16[[#This Row],[Dersin Adı]])</f>
        <v>1</v>
      </c>
      <c r="T238" s="213">
        <f t="shared" si="3"/>
        <v>1</v>
      </c>
      <c r="U238" s="222">
        <f>COUNTIFS(Tablo16[SINAV TARİHİ],I238,Tablo16[SINAV SAATİ],J238)</f>
        <v>9</v>
      </c>
      <c r="V238" s="190"/>
    </row>
    <row r="239" spans="1:22" x14ac:dyDescent="0.25">
      <c r="A239" s="205">
        <v>170</v>
      </c>
      <c r="B239" s="206" t="s">
        <v>51</v>
      </c>
      <c r="C239" s="206">
        <v>4</v>
      </c>
      <c r="D239" s="207" t="s">
        <v>309</v>
      </c>
      <c r="E239" s="208" t="s">
        <v>310</v>
      </c>
      <c r="F239" s="209" t="s">
        <v>311</v>
      </c>
      <c r="G239" s="210" t="s">
        <v>51</v>
      </c>
      <c r="H239" s="206">
        <v>9</v>
      </c>
      <c r="I239" s="216">
        <v>45664</v>
      </c>
      <c r="J239" s="215">
        <v>0.65277777777777779</v>
      </c>
      <c r="K239" s="212" t="s">
        <v>37</v>
      </c>
      <c r="L239" s="212"/>
      <c r="M239" s="200"/>
      <c r="N239" s="200"/>
      <c r="O239" s="201">
        <f>IF(ISERROR(VLOOKUP(Tablo16[[#This Row],[G1]],Tablo11[[#All],[No]:[GÖZETMEN TABLOSU]],3,0)=TRUE),0,VLOOKUP(Tablo16[[#This Row],[G1]],Tablo11[[#All],[No]:[GÖZETMEN TABLOSU]],3,0))</f>
        <v>0</v>
      </c>
      <c r="P239" s="201">
        <f>IF(ISERROR(VLOOKUP(Tablo16[[#This Row],[G2]],Tablo11[[#All],[No]:[GÖZETMEN TABLOSU]],3,0)=TRUE),0,VLOOKUP(Tablo16[[#This Row],[G2]],Tablo11[[#All],[No]:[GÖZETMEN TABLOSU]],3,0))</f>
        <v>0</v>
      </c>
      <c r="Q239" s="201" cm="1">
        <f t="array" ref="Q239">_xlfn.IFS(Tablo16[[#This Row],[G1]]=$V$2,Tablo16[[#This Row],[Gözetmen 1]],Tablo16[[#This Row],[G2]]=$V$2,Tablo16[[#This Row],[Gözetmen 2]])</f>
        <v>0</v>
      </c>
      <c r="R239" s="201"/>
      <c r="S239" s="202">
        <f>COUNTIF($E$4:$E$312,Tablo16[[#This Row],[Dersin Adı]])</f>
        <v>1</v>
      </c>
      <c r="T239" s="213">
        <f t="shared" si="3"/>
        <v>1</v>
      </c>
      <c r="U239" s="204">
        <f>COUNTIFS(Tablo16[SINAV TARİHİ],I239,Tablo16[SINAV SAATİ],J239)</f>
        <v>9</v>
      </c>
      <c r="V239" s="190"/>
    </row>
    <row r="240" spans="1:22" x14ac:dyDescent="0.25">
      <c r="A240" s="205">
        <v>38</v>
      </c>
      <c r="B240" s="206" t="s">
        <v>51</v>
      </c>
      <c r="C240" s="206">
        <v>4</v>
      </c>
      <c r="D240" s="207" t="s">
        <v>186</v>
      </c>
      <c r="E240" s="208" t="s">
        <v>187</v>
      </c>
      <c r="F240" s="209" t="s">
        <v>188</v>
      </c>
      <c r="G240" s="210" t="s">
        <v>51</v>
      </c>
      <c r="H240" s="206">
        <v>9</v>
      </c>
      <c r="I240" s="216">
        <v>45665</v>
      </c>
      <c r="J240" s="215">
        <v>0.625</v>
      </c>
      <c r="K240" s="221" t="s">
        <v>36</v>
      </c>
      <c r="L240" s="221"/>
      <c r="M240" s="200"/>
      <c r="N240" s="200"/>
      <c r="O240" s="201">
        <f>IF(ISERROR(VLOOKUP(Tablo16[[#This Row],[G1]],Tablo11[[#All],[No]:[GÖZETMEN TABLOSU]],3,0)=TRUE),0,VLOOKUP(Tablo16[[#This Row],[G1]],Tablo11[[#All],[No]:[GÖZETMEN TABLOSU]],3,0))</f>
        <v>0</v>
      </c>
      <c r="P240" s="201">
        <f>IF(ISERROR(VLOOKUP(Tablo16[[#This Row],[G2]],Tablo11[[#All],[No]:[GÖZETMEN TABLOSU]],3,0)=TRUE),0,VLOOKUP(Tablo16[[#This Row],[G2]],Tablo11[[#All],[No]:[GÖZETMEN TABLOSU]],3,0))</f>
        <v>0</v>
      </c>
      <c r="Q240" s="201" cm="1">
        <f t="array" ref="Q240">_xlfn.IFS(Tablo16[[#This Row],[G1]]=$V$2,Tablo16[[#This Row],[Gözetmen 1]],Tablo16[[#This Row],[G2]]=$V$2,Tablo16[[#This Row],[Gözetmen 2]])</f>
        <v>0</v>
      </c>
      <c r="R240" s="201"/>
      <c r="S240" s="202">
        <f>COUNTIF($E$4:$E$312,Tablo16[[#This Row],[Dersin Adı]])</f>
        <v>1</v>
      </c>
      <c r="T240" s="213">
        <f t="shared" si="3"/>
        <v>1</v>
      </c>
      <c r="U240" s="222">
        <f>COUNTIFS(Tablo16[SINAV TARİHİ],I240,Tablo16[SINAV SAATİ],J240)</f>
        <v>9</v>
      </c>
      <c r="V240" s="190"/>
    </row>
    <row r="241" spans="1:22" x14ac:dyDescent="0.25">
      <c r="A241" s="205">
        <v>338</v>
      </c>
      <c r="B241" s="206" t="s">
        <v>51</v>
      </c>
      <c r="C241" s="206">
        <v>4</v>
      </c>
      <c r="D241" s="207" t="s">
        <v>559</v>
      </c>
      <c r="E241" s="208" t="s">
        <v>560</v>
      </c>
      <c r="F241" s="209" t="s">
        <v>311</v>
      </c>
      <c r="G241" s="210" t="s">
        <v>51</v>
      </c>
      <c r="H241" s="206">
        <v>9</v>
      </c>
      <c r="I241" s="216">
        <v>45666</v>
      </c>
      <c r="J241" s="215">
        <v>0.61458333333333337</v>
      </c>
      <c r="K241" s="221" t="s">
        <v>8</v>
      </c>
      <c r="L241" s="221"/>
      <c r="M241" s="200"/>
      <c r="N241" s="200"/>
      <c r="O241" s="201">
        <f>IF(ISERROR(VLOOKUP(Tablo16[[#This Row],[G1]],Tablo11[[#All],[No]:[GÖZETMEN TABLOSU]],3,0)=TRUE),0,VLOOKUP(Tablo16[[#This Row],[G1]],Tablo11[[#All],[No]:[GÖZETMEN TABLOSU]],3,0))</f>
        <v>0</v>
      </c>
      <c r="P241" s="201">
        <f>IF(ISERROR(VLOOKUP(Tablo16[[#This Row],[G2]],Tablo11[[#All],[No]:[GÖZETMEN TABLOSU]],3,0)=TRUE),0,VLOOKUP(Tablo16[[#This Row],[G2]],Tablo11[[#All],[No]:[GÖZETMEN TABLOSU]],3,0))</f>
        <v>0</v>
      </c>
      <c r="Q241" s="201" cm="1">
        <f t="array" ref="Q241">_xlfn.IFS(Tablo16[[#This Row],[G1]]=$V$2,Tablo16[[#This Row],[Gözetmen 1]],Tablo16[[#This Row],[G2]]=$V$2,Tablo16[[#This Row],[Gözetmen 2]])</f>
        <v>0</v>
      </c>
      <c r="R241" s="201"/>
      <c r="S241" s="202">
        <f>COUNTIF($E$4:$E$312,Tablo16[[#This Row],[Dersin Adı]])</f>
        <v>1</v>
      </c>
      <c r="T241" s="213">
        <f t="shared" si="3"/>
        <v>1</v>
      </c>
      <c r="U241" s="222">
        <f>COUNTIFS(Tablo16[SINAV TARİHİ],I241,Tablo16[SINAV SAATİ],J241)</f>
        <v>9</v>
      </c>
      <c r="V241" s="190"/>
    </row>
    <row r="242" spans="1:22" x14ac:dyDescent="0.25">
      <c r="A242" s="205">
        <v>214</v>
      </c>
      <c r="B242" s="206" t="s">
        <v>51</v>
      </c>
      <c r="C242" s="206">
        <v>4</v>
      </c>
      <c r="D242" s="207" t="s">
        <v>416</v>
      </c>
      <c r="E242" s="208" t="s">
        <v>124</v>
      </c>
      <c r="F242" s="209" t="s">
        <v>417</v>
      </c>
      <c r="G242" s="210" t="s">
        <v>51</v>
      </c>
      <c r="H242" s="206">
        <v>7</v>
      </c>
      <c r="I242" s="216">
        <v>45670</v>
      </c>
      <c r="J242" s="215">
        <v>0.625</v>
      </c>
      <c r="K242" s="212" t="s">
        <v>19</v>
      </c>
      <c r="L242" s="212"/>
      <c r="M242" s="200"/>
      <c r="N242" s="200"/>
      <c r="O242" s="201">
        <f>IF(ISERROR(VLOOKUP(Tablo16[[#This Row],[G1]],Tablo11[[#All],[No]:[GÖZETMEN TABLOSU]],3,0)=TRUE),0,VLOOKUP(Tablo16[[#This Row],[G1]],Tablo11[[#All],[No]:[GÖZETMEN TABLOSU]],3,0))</f>
        <v>0</v>
      </c>
      <c r="P242" s="201">
        <f>IF(ISERROR(VLOOKUP(Tablo16[[#This Row],[G2]],Tablo11[[#All],[No]:[GÖZETMEN TABLOSU]],3,0)=TRUE),0,VLOOKUP(Tablo16[[#This Row],[G2]],Tablo11[[#All],[No]:[GÖZETMEN TABLOSU]],3,0))</f>
        <v>0</v>
      </c>
      <c r="Q242" s="201" cm="1">
        <f t="array" ref="Q242">_xlfn.IFS(Tablo16[[#This Row],[G1]]=$V$2,Tablo16[[#This Row],[Gözetmen 1]],Tablo16[[#This Row],[G2]]=$V$2,Tablo16[[#This Row],[Gözetmen 2]])</f>
        <v>0</v>
      </c>
      <c r="R242" s="201"/>
      <c r="S242" s="202">
        <f>COUNTIF($E$4:$E$312,Tablo16[[#This Row],[Dersin Adı]])</f>
        <v>7</v>
      </c>
      <c r="T242" s="213">
        <f t="shared" si="3"/>
        <v>1</v>
      </c>
      <c r="U242" s="204">
        <f>COUNTIFS(Tablo16[SINAV TARİHİ],I242,Tablo16[SINAV SAATİ],J242)</f>
        <v>8</v>
      </c>
      <c r="V242" s="190"/>
    </row>
    <row r="243" spans="1:22" x14ac:dyDescent="0.25">
      <c r="A243" s="205">
        <v>272</v>
      </c>
      <c r="B243" s="206" t="s">
        <v>51</v>
      </c>
      <c r="C243" s="206">
        <v>4</v>
      </c>
      <c r="D243" s="207" t="s">
        <v>473</v>
      </c>
      <c r="E243" s="208" t="s">
        <v>474</v>
      </c>
      <c r="F243" s="209" t="s">
        <v>289</v>
      </c>
      <c r="G243" s="210" t="s">
        <v>51</v>
      </c>
      <c r="H243" s="206">
        <v>9</v>
      </c>
      <c r="I243" s="216">
        <v>45671</v>
      </c>
      <c r="J243" s="215">
        <v>0.625</v>
      </c>
      <c r="K243" s="212" t="s">
        <v>19</v>
      </c>
      <c r="L243" s="212"/>
      <c r="M243" s="200"/>
      <c r="N243" s="200"/>
      <c r="O243" s="201">
        <f>IF(ISERROR(VLOOKUP(Tablo16[[#This Row],[G1]],Tablo11[[#All],[No]:[GÖZETMEN TABLOSU]],3,0)=TRUE),0,VLOOKUP(Tablo16[[#This Row],[G1]],Tablo11[[#All],[No]:[GÖZETMEN TABLOSU]],3,0))</f>
        <v>0</v>
      </c>
      <c r="P243" s="201">
        <f>IF(ISERROR(VLOOKUP(Tablo16[[#This Row],[G2]],Tablo11[[#All],[No]:[GÖZETMEN TABLOSU]],3,0)=TRUE),0,VLOOKUP(Tablo16[[#This Row],[G2]],Tablo11[[#All],[No]:[GÖZETMEN TABLOSU]],3,0))</f>
        <v>0</v>
      </c>
      <c r="Q243" s="201" cm="1">
        <f t="array" ref="Q243">_xlfn.IFS(Tablo16[[#This Row],[G1]]=$V$2,Tablo16[[#This Row],[Gözetmen 1]],Tablo16[[#This Row],[G2]]=$V$2,Tablo16[[#This Row],[Gözetmen 2]])</f>
        <v>0</v>
      </c>
      <c r="R243" s="201"/>
      <c r="S243" s="202">
        <f>COUNTIF($E$4:$E$312,Tablo16[[#This Row],[Dersin Adı]])</f>
        <v>1</v>
      </c>
      <c r="T243" s="213">
        <f t="shared" si="3"/>
        <v>1</v>
      </c>
      <c r="U243" s="204">
        <f>COUNTIFS(Tablo16[SINAV TARİHİ],I243,Tablo16[SINAV SAATİ],J243)</f>
        <v>6</v>
      </c>
      <c r="V243" s="190"/>
    </row>
    <row r="244" spans="1:22" x14ac:dyDescent="0.25">
      <c r="A244" s="205">
        <v>336</v>
      </c>
      <c r="B244" s="206" t="s">
        <v>51</v>
      </c>
      <c r="C244" s="206">
        <v>4</v>
      </c>
      <c r="D244" s="207" t="s">
        <v>499</v>
      </c>
      <c r="E244" s="208" t="s">
        <v>500</v>
      </c>
      <c r="F244" s="209" t="s">
        <v>417</v>
      </c>
      <c r="G244" s="210" t="s">
        <v>51</v>
      </c>
      <c r="H244" s="206">
        <v>3</v>
      </c>
      <c r="I244" s="216">
        <v>45672</v>
      </c>
      <c r="J244" s="215">
        <v>0.625</v>
      </c>
      <c r="K244" s="212" t="s">
        <v>21</v>
      </c>
      <c r="L244" s="212"/>
      <c r="M244" s="200"/>
      <c r="N244" s="200"/>
      <c r="O244" s="201">
        <f>IF(ISERROR(VLOOKUP(Tablo16[[#This Row],[G1]],Tablo11[[#All],[No]:[GÖZETMEN TABLOSU]],3,0)=TRUE),0,VLOOKUP(Tablo16[[#This Row],[G1]],Tablo11[[#All],[No]:[GÖZETMEN TABLOSU]],3,0))</f>
        <v>0</v>
      </c>
      <c r="P244" s="201">
        <f>IF(ISERROR(VLOOKUP(Tablo16[[#This Row],[G2]],Tablo11[[#All],[No]:[GÖZETMEN TABLOSU]],3,0)=TRUE),0,VLOOKUP(Tablo16[[#This Row],[G2]],Tablo11[[#All],[No]:[GÖZETMEN TABLOSU]],3,0))</f>
        <v>0</v>
      </c>
      <c r="Q244" s="201" cm="1">
        <f t="array" ref="Q244">_xlfn.IFS(Tablo16[[#This Row],[G1]]=$V$2,Tablo16[[#This Row],[Gözetmen 1]],Tablo16[[#This Row],[G2]]=$V$2,Tablo16[[#This Row],[Gözetmen 2]])</f>
        <v>0</v>
      </c>
      <c r="R244" s="201"/>
      <c r="S244" s="202">
        <f>COUNTIF($E$4:$E$312,Tablo16[[#This Row],[Dersin Adı]])</f>
        <v>1</v>
      </c>
      <c r="T244" s="213">
        <f t="shared" si="3"/>
        <v>1</v>
      </c>
      <c r="U244" s="204">
        <f>COUNTIFS(Tablo16[SINAV TARİHİ],I244,Tablo16[SINAV SAATİ],J244)</f>
        <v>7</v>
      </c>
      <c r="V244" s="190"/>
    </row>
    <row r="245" spans="1:22" x14ac:dyDescent="0.25">
      <c r="A245" s="205">
        <v>209</v>
      </c>
      <c r="B245" s="206" t="s">
        <v>53</v>
      </c>
      <c r="C245" s="206">
        <v>1</v>
      </c>
      <c r="D245" s="207" t="s">
        <v>141</v>
      </c>
      <c r="E245" s="208" t="s">
        <v>138</v>
      </c>
      <c r="F245" s="209" t="s">
        <v>139</v>
      </c>
      <c r="G245" s="210" t="s">
        <v>65</v>
      </c>
      <c r="H245" s="206">
        <v>40</v>
      </c>
      <c r="I245" s="216">
        <v>45663</v>
      </c>
      <c r="J245" s="215">
        <v>0.375</v>
      </c>
      <c r="K245" s="212" t="s">
        <v>77</v>
      </c>
      <c r="L245" s="212"/>
      <c r="M245" s="200">
        <v>5</v>
      </c>
      <c r="N245" s="200"/>
      <c r="O245" s="201" t="str">
        <f>IF(ISERROR(VLOOKUP(Tablo16[[#This Row],[G1]],Tablo11[[#All],[No]:[GÖZETMEN TABLOSU]],3,0)=TRUE),0,VLOOKUP(Tablo16[[#This Row],[G1]],Tablo11[[#All],[No]:[GÖZETMEN TABLOSU]],3,0))</f>
        <v>İrem POYRAZ</v>
      </c>
      <c r="P245" s="201">
        <f>IF(ISERROR(VLOOKUP(Tablo16[[#This Row],[G2]],Tablo11[[#All],[No]:[GÖZETMEN TABLOSU]],3,0)=TRUE),0,VLOOKUP(Tablo16[[#This Row],[G2]],Tablo11[[#All],[No]:[GÖZETMEN TABLOSU]],3,0))</f>
        <v>0</v>
      </c>
      <c r="Q245" s="201" cm="1">
        <f t="array" ref="Q245">_xlfn.IFS(Tablo16[[#This Row],[G1]]=$V$2,Tablo16[[#This Row],[Gözetmen 1]],Tablo16[[#This Row],[G2]]=$V$2,Tablo16[[#This Row],[Gözetmen 2]])</f>
        <v>0</v>
      </c>
      <c r="R245" s="201"/>
      <c r="S245" s="202">
        <f>COUNTIF($E$4:$E$312,Tablo16[[#This Row],[Dersin Adı]])</f>
        <v>9</v>
      </c>
      <c r="T245" s="213">
        <f t="shared" si="3"/>
        <v>5</v>
      </c>
      <c r="U245" s="204">
        <f>COUNTIFS(Tablo16[SINAV TARİHİ],I245,Tablo16[SINAV SAATİ],J245)</f>
        <v>9</v>
      </c>
      <c r="V245" s="190"/>
    </row>
    <row r="246" spans="1:22" x14ac:dyDescent="0.25">
      <c r="A246" s="205">
        <v>355</v>
      </c>
      <c r="B246" s="206" t="s">
        <v>53</v>
      </c>
      <c r="C246" s="206">
        <v>1</v>
      </c>
      <c r="D246" s="207" t="s">
        <v>325</v>
      </c>
      <c r="E246" s="208" t="s">
        <v>326</v>
      </c>
      <c r="F246" s="209" t="s">
        <v>12</v>
      </c>
      <c r="G246" s="210" t="s">
        <v>65</v>
      </c>
      <c r="H246" s="206">
        <v>34</v>
      </c>
      <c r="I246" s="216">
        <v>45664</v>
      </c>
      <c r="J246" s="215">
        <v>0.41666666666666669</v>
      </c>
      <c r="K246" s="212" t="s">
        <v>77</v>
      </c>
      <c r="L246" s="212"/>
      <c r="M246" s="200"/>
      <c r="N246" s="200"/>
      <c r="O246" s="201">
        <f>IF(ISERROR(VLOOKUP(Tablo16[[#This Row],[G1]],Tablo11[[#All],[No]:[GÖZETMEN TABLOSU]],3,0)=TRUE),0,VLOOKUP(Tablo16[[#This Row],[G1]],Tablo11[[#All],[No]:[GÖZETMEN TABLOSU]],3,0))</f>
        <v>0</v>
      </c>
      <c r="P246" s="201">
        <f>IF(ISERROR(VLOOKUP(Tablo16[[#This Row],[G2]],Tablo11[[#All],[No]:[GÖZETMEN TABLOSU]],3,0)=TRUE),0,VLOOKUP(Tablo16[[#This Row],[G2]],Tablo11[[#All],[No]:[GÖZETMEN TABLOSU]],3,0))</f>
        <v>0</v>
      </c>
      <c r="Q246" s="201" cm="1">
        <f t="array" ref="Q246">_xlfn.IFS(Tablo16[[#This Row],[G1]]=$V$2,Tablo16[[#This Row],[Gözetmen 1]],Tablo16[[#This Row],[G2]]=$V$2,Tablo16[[#This Row],[Gözetmen 2]])</f>
        <v>0</v>
      </c>
      <c r="R246" s="201"/>
      <c r="S246" s="202">
        <f>COUNTIF($E$4:$E$312,Tablo16[[#This Row],[Dersin Adı]])</f>
        <v>9</v>
      </c>
      <c r="T246" s="213">
        <f t="shared" si="3"/>
        <v>9</v>
      </c>
      <c r="U246" s="204">
        <f>COUNTIFS(Tablo16[SINAV TARİHİ],I246,Tablo16[SINAV SAATİ],J246)</f>
        <v>9</v>
      </c>
      <c r="V246" s="190"/>
    </row>
    <row r="247" spans="1:22" x14ac:dyDescent="0.25">
      <c r="A247" s="205">
        <v>18</v>
      </c>
      <c r="B247" s="206" t="s">
        <v>53</v>
      </c>
      <c r="C247" s="206">
        <v>1</v>
      </c>
      <c r="D247" s="207" t="s">
        <v>278</v>
      </c>
      <c r="E247" s="208" t="s">
        <v>279</v>
      </c>
      <c r="F247" s="209" t="s">
        <v>10</v>
      </c>
      <c r="G247" s="210" t="s">
        <v>65</v>
      </c>
      <c r="H247" s="206">
        <v>261</v>
      </c>
      <c r="I247" s="216">
        <v>45664</v>
      </c>
      <c r="J247" s="215">
        <v>0.45833333333333331</v>
      </c>
      <c r="K247" s="212" t="s">
        <v>31</v>
      </c>
      <c r="L247" s="212"/>
      <c r="M247" s="200">
        <v>8</v>
      </c>
      <c r="N247" s="200"/>
      <c r="O247" s="201" t="str">
        <f>IF(ISERROR(VLOOKUP(Tablo16[[#This Row],[G1]],Tablo11[[#All],[No]:[GÖZETMEN TABLOSU]],3,0)=TRUE),0,VLOOKUP(Tablo16[[#This Row],[G1]],Tablo11[[#All],[No]:[GÖZETMEN TABLOSU]],3,0))</f>
        <v>Sema Ezgi YÜCEER</v>
      </c>
      <c r="P247" s="201">
        <f>IF(ISERROR(VLOOKUP(Tablo16[[#This Row],[G2]],Tablo11[[#All],[No]:[GÖZETMEN TABLOSU]],3,0)=TRUE),0,VLOOKUP(Tablo16[[#This Row],[G2]],Tablo11[[#All],[No]:[GÖZETMEN TABLOSU]],3,0))</f>
        <v>0</v>
      </c>
      <c r="Q247" s="201" cm="1">
        <f t="array" ref="Q247">_xlfn.IFS(Tablo16[[#This Row],[G1]]=$V$2,Tablo16[[#This Row],[Gözetmen 1]],Tablo16[[#This Row],[G2]]=$V$2,Tablo16[[#This Row],[Gözetmen 2]])</f>
        <v>0</v>
      </c>
      <c r="R247" s="201"/>
      <c r="S247" s="202">
        <f>COUNTIF($E$4:$E$312,Tablo16[[#This Row],[Dersin Adı]])</f>
        <v>9</v>
      </c>
      <c r="T247" s="213">
        <f t="shared" si="3"/>
        <v>6</v>
      </c>
      <c r="U247" s="204">
        <f>COUNTIFS(Tablo16[SINAV TARİHİ],I247,Tablo16[SINAV SAATİ],J247)</f>
        <v>9</v>
      </c>
      <c r="V247" s="190"/>
    </row>
    <row r="248" spans="1:22" x14ac:dyDescent="0.25">
      <c r="A248" s="205">
        <v>245</v>
      </c>
      <c r="B248" s="206" t="s">
        <v>53</v>
      </c>
      <c r="C248" s="206">
        <v>1</v>
      </c>
      <c r="D248" s="207" t="s">
        <v>220</v>
      </c>
      <c r="E248" s="208" t="s">
        <v>73</v>
      </c>
      <c r="F248" s="209" t="s">
        <v>221</v>
      </c>
      <c r="G248" s="210" t="s">
        <v>65</v>
      </c>
      <c r="H248" s="206">
        <v>24</v>
      </c>
      <c r="I248" s="216">
        <v>45665</v>
      </c>
      <c r="J248" s="215">
        <v>0.375</v>
      </c>
      <c r="K248" s="212" t="s">
        <v>29</v>
      </c>
      <c r="L248" s="212"/>
      <c r="M248" s="200"/>
      <c r="N248" s="200"/>
      <c r="O248" s="201">
        <f>IF(ISERROR(VLOOKUP(Tablo16[[#This Row],[G1]],Tablo11[[#All],[No]:[GÖZETMEN TABLOSU]],3,0)=TRUE),0,VLOOKUP(Tablo16[[#This Row],[G1]],Tablo11[[#All],[No]:[GÖZETMEN TABLOSU]],3,0))</f>
        <v>0</v>
      </c>
      <c r="P248" s="201">
        <f>IF(ISERROR(VLOOKUP(Tablo16[[#This Row],[G2]],Tablo11[[#All],[No]:[GÖZETMEN TABLOSU]],3,0)=TRUE),0,VLOOKUP(Tablo16[[#This Row],[G2]],Tablo11[[#All],[No]:[GÖZETMEN TABLOSU]],3,0))</f>
        <v>0</v>
      </c>
      <c r="Q248" s="201" cm="1">
        <f t="array" ref="Q248">_xlfn.IFS(Tablo16[[#This Row],[G1]]=$V$2,Tablo16[[#This Row],[Gözetmen 1]],Tablo16[[#This Row],[G2]]=$V$2,Tablo16[[#This Row],[Gözetmen 2]])</f>
        <v>0</v>
      </c>
      <c r="R248" s="201"/>
      <c r="S248" s="202">
        <f>COUNTIF($E$4:$E$312,Tablo16[[#This Row],[Dersin Adı]])</f>
        <v>1</v>
      </c>
      <c r="T248" s="213">
        <f t="shared" si="3"/>
        <v>1</v>
      </c>
      <c r="U248" s="204">
        <f>COUNTIFS(Tablo16[SINAV TARİHİ],I248,Tablo16[SINAV SAATİ],J248)</f>
        <v>9</v>
      </c>
      <c r="V248" s="190"/>
    </row>
    <row r="249" spans="1:22" x14ac:dyDescent="0.25">
      <c r="A249" s="205">
        <v>175</v>
      </c>
      <c r="B249" s="206" t="s">
        <v>53</v>
      </c>
      <c r="C249" s="206">
        <v>1</v>
      </c>
      <c r="D249" s="207" t="s">
        <v>241</v>
      </c>
      <c r="E249" s="208" t="s">
        <v>15</v>
      </c>
      <c r="F249" s="209" t="s">
        <v>146</v>
      </c>
      <c r="G249" s="210" t="s">
        <v>53</v>
      </c>
      <c r="H249" s="206">
        <v>31</v>
      </c>
      <c r="I249" s="216">
        <v>45665</v>
      </c>
      <c r="J249" s="215">
        <v>0.54166666666666663</v>
      </c>
      <c r="K249" s="217" t="s">
        <v>23</v>
      </c>
      <c r="L249" s="212"/>
      <c r="M249" s="200"/>
      <c r="N249" s="200"/>
      <c r="O249" s="201">
        <f>IF(ISERROR(VLOOKUP(Tablo16[[#This Row],[G1]],Tablo11[[#All],[No]:[GÖZETMEN TABLOSU]],3,0)=TRUE),0,VLOOKUP(Tablo16[[#This Row],[G1]],Tablo11[[#All],[No]:[GÖZETMEN TABLOSU]],3,0))</f>
        <v>0</v>
      </c>
      <c r="P249" s="201">
        <f>IF(ISERROR(VLOOKUP(Tablo16[[#This Row],[G2]],Tablo11[[#All],[No]:[GÖZETMEN TABLOSU]],3,0)=TRUE),0,VLOOKUP(Tablo16[[#This Row],[G2]],Tablo11[[#All],[No]:[GÖZETMEN TABLOSU]],3,0))</f>
        <v>0</v>
      </c>
      <c r="Q249" s="201" cm="1">
        <f t="array" ref="Q249">_xlfn.IFS(Tablo16[[#This Row],[G1]]=$V$2,Tablo16[[#This Row],[Gözetmen 1]],Tablo16[[#This Row],[G2]]=$V$2,Tablo16[[#This Row],[Gözetmen 2]])</f>
        <v>0</v>
      </c>
      <c r="R249" s="201"/>
      <c r="S249" s="202">
        <f>COUNTIF($E$4:$E$312,Tablo16[[#This Row],[Dersin Adı]])</f>
        <v>7</v>
      </c>
      <c r="T249" s="213">
        <f t="shared" si="3"/>
        <v>1</v>
      </c>
      <c r="U249" s="204">
        <f>COUNTIFS(Tablo16[SINAV TARİHİ],I249,Tablo16[SINAV SAATİ],J249)</f>
        <v>10</v>
      </c>
      <c r="V249" s="190"/>
    </row>
    <row r="250" spans="1:22" x14ac:dyDescent="0.25">
      <c r="A250" s="205">
        <v>104</v>
      </c>
      <c r="B250" s="206" t="s">
        <v>53</v>
      </c>
      <c r="C250" s="206">
        <v>1</v>
      </c>
      <c r="D250" s="207" t="s">
        <v>249</v>
      </c>
      <c r="E250" s="208" t="s">
        <v>210</v>
      </c>
      <c r="F250" s="209" t="s">
        <v>250</v>
      </c>
      <c r="G250" s="210" t="s">
        <v>65</v>
      </c>
      <c r="H250" s="206">
        <v>37</v>
      </c>
      <c r="I250" s="216">
        <v>45666</v>
      </c>
      <c r="J250" s="215">
        <v>0.375</v>
      </c>
      <c r="K250" s="212" t="s">
        <v>27</v>
      </c>
      <c r="L250" s="212"/>
      <c r="M250" s="200">
        <v>9</v>
      </c>
      <c r="N250" s="200"/>
      <c r="O250" s="201" t="str">
        <f>IF(ISERROR(VLOOKUP(Tablo16[[#This Row],[G1]],Tablo11[[#All],[No]:[GÖZETMEN TABLOSU]],3,0)=TRUE),0,VLOOKUP(Tablo16[[#This Row],[G1]],Tablo11[[#All],[No]:[GÖZETMEN TABLOSU]],3,0))</f>
        <v>Eylem DURMUŞ</v>
      </c>
      <c r="P250" s="201">
        <f>IF(ISERROR(VLOOKUP(Tablo16[[#This Row],[G2]],Tablo11[[#All],[No]:[GÖZETMEN TABLOSU]],3,0)=TRUE),0,VLOOKUP(Tablo16[[#This Row],[G2]],Tablo11[[#All],[No]:[GÖZETMEN TABLOSU]],3,0))</f>
        <v>0</v>
      </c>
      <c r="Q250" s="201" cm="1">
        <f t="array" ref="Q250">_xlfn.IFS(Tablo16[[#This Row],[G1]]=$V$2,Tablo16[[#This Row],[Gözetmen 1]],Tablo16[[#This Row],[G2]]=$V$2,Tablo16[[#This Row],[Gözetmen 2]])</f>
        <v>0</v>
      </c>
      <c r="R250" s="201"/>
      <c r="S250" s="202">
        <f>COUNTIF($E$4:$E$312,Tablo16[[#This Row],[Dersin Adı]])</f>
        <v>9</v>
      </c>
      <c r="T250" s="213">
        <f t="shared" si="3"/>
        <v>2</v>
      </c>
      <c r="U250" s="204">
        <f>COUNTIFS(Tablo16[SINAV TARİHİ],I250,Tablo16[SINAV SAATİ],J250)</f>
        <v>8</v>
      </c>
      <c r="V250" s="190"/>
    </row>
    <row r="251" spans="1:22" x14ac:dyDescent="0.25">
      <c r="A251" s="205">
        <v>326</v>
      </c>
      <c r="B251" s="206" t="s">
        <v>53</v>
      </c>
      <c r="C251" s="206">
        <v>1</v>
      </c>
      <c r="D251" s="207" t="s">
        <v>579</v>
      </c>
      <c r="E251" s="208" t="s">
        <v>223</v>
      </c>
      <c r="F251" s="209" t="s">
        <v>316</v>
      </c>
      <c r="G251" s="210" t="s">
        <v>53</v>
      </c>
      <c r="H251" s="206">
        <v>30</v>
      </c>
      <c r="I251" s="216">
        <v>45666</v>
      </c>
      <c r="J251" s="215">
        <v>0.67708333333333337</v>
      </c>
      <c r="K251" s="212" t="s">
        <v>13</v>
      </c>
      <c r="L251" s="212"/>
      <c r="M251" s="200"/>
      <c r="N251" s="200"/>
      <c r="O251" s="201">
        <f>IF(ISERROR(VLOOKUP(Tablo16[[#This Row],[G1]],Tablo11[[#All],[No]:[GÖZETMEN TABLOSU]],3,0)=TRUE),0,VLOOKUP(Tablo16[[#This Row],[G1]],Tablo11[[#All],[No]:[GÖZETMEN TABLOSU]],3,0))</f>
        <v>0</v>
      </c>
      <c r="P251" s="201">
        <f>IF(ISERROR(VLOOKUP(Tablo16[[#This Row],[G2]],Tablo11[[#All],[No]:[GÖZETMEN TABLOSU]],3,0)=TRUE),0,VLOOKUP(Tablo16[[#This Row],[G2]],Tablo11[[#All],[No]:[GÖZETMEN TABLOSU]],3,0))</f>
        <v>0</v>
      </c>
      <c r="Q251" s="201" cm="1">
        <f t="array" ref="Q251">_xlfn.IFS(Tablo16[[#This Row],[G1]]=$V$2,Tablo16[[#This Row],[Gözetmen 1]],Tablo16[[#This Row],[G2]]=$V$2,Tablo16[[#This Row],[Gözetmen 2]])</f>
        <v>0</v>
      </c>
      <c r="R251" s="201" t="s">
        <v>662</v>
      </c>
      <c r="S251" s="202">
        <f>COUNTIF($E$4:$E$312,Tablo16[[#This Row],[Dersin Adı]])</f>
        <v>4</v>
      </c>
      <c r="T251" s="213">
        <f t="shared" si="3"/>
        <v>1</v>
      </c>
      <c r="U251" s="204">
        <f>COUNTIFS(Tablo16[SINAV TARİHİ],I251,Tablo16[SINAV SAATİ],J251)</f>
        <v>7</v>
      </c>
      <c r="V251" s="190"/>
    </row>
    <row r="252" spans="1:22" x14ac:dyDescent="0.25">
      <c r="A252" s="205">
        <v>67</v>
      </c>
      <c r="B252" s="206" t="s">
        <v>53</v>
      </c>
      <c r="C252" s="206">
        <v>1</v>
      </c>
      <c r="D252" s="207" t="s">
        <v>432</v>
      </c>
      <c r="E252" s="208" t="s">
        <v>132</v>
      </c>
      <c r="F252" s="209" t="s">
        <v>430</v>
      </c>
      <c r="G252" s="210" t="s">
        <v>65</v>
      </c>
      <c r="H252" s="206">
        <v>13</v>
      </c>
      <c r="I252" s="216">
        <v>45670</v>
      </c>
      <c r="J252" s="215">
        <v>0.375</v>
      </c>
      <c r="K252" s="212" t="s">
        <v>62</v>
      </c>
      <c r="L252" s="212"/>
      <c r="M252" s="200">
        <v>5</v>
      </c>
      <c r="N252" s="200"/>
      <c r="O252" s="201" t="str">
        <f>IF(ISERROR(VLOOKUP(Tablo16[[#This Row],[G1]],Tablo11[[#All],[No]:[GÖZETMEN TABLOSU]],3,0)=TRUE),0,VLOOKUP(Tablo16[[#This Row],[G1]],Tablo11[[#All],[No]:[GÖZETMEN TABLOSU]],3,0))</f>
        <v>İrem POYRAZ</v>
      </c>
      <c r="P252" s="201">
        <f>IF(ISERROR(VLOOKUP(Tablo16[[#This Row],[G2]],Tablo11[[#All],[No]:[GÖZETMEN TABLOSU]],3,0)=TRUE),0,VLOOKUP(Tablo16[[#This Row],[G2]],Tablo11[[#All],[No]:[GÖZETMEN TABLOSU]],3,0))</f>
        <v>0</v>
      </c>
      <c r="Q252" s="201" cm="1">
        <f t="array" ref="Q252">_xlfn.IFS(Tablo16[[#This Row],[G1]]=$V$2,Tablo16[[#This Row],[Gözetmen 1]],Tablo16[[#This Row],[G2]]=$V$2,Tablo16[[#This Row],[Gözetmen 2]])</f>
        <v>0</v>
      </c>
      <c r="R252" s="201"/>
      <c r="S252" s="202">
        <f>COUNTIF($E$4:$E$312,Tablo16[[#This Row],[Dersin Adı]])</f>
        <v>8</v>
      </c>
      <c r="T252" s="213">
        <f t="shared" si="3"/>
        <v>3</v>
      </c>
      <c r="U252" s="204">
        <f>COUNTIFS(Tablo16[SINAV TARİHİ],I252,Tablo16[SINAV SAATİ],J252)</f>
        <v>9</v>
      </c>
      <c r="V252" s="190"/>
    </row>
    <row r="253" spans="1:22" x14ac:dyDescent="0.25">
      <c r="A253" s="205">
        <v>169</v>
      </c>
      <c r="B253" s="206" t="s">
        <v>53</v>
      </c>
      <c r="C253" s="206">
        <v>1</v>
      </c>
      <c r="D253" s="207" t="s">
        <v>434</v>
      </c>
      <c r="E253" s="208" t="s">
        <v>54</v>
      </c>
      <c r="F253" s="209" t="s">
        <v>311</v>
      </c>
      <c r="G253" s="210" t="s">
        <v>51</v>
      </c>
      <c r="H253" s="206">
        <v>11</v>
      </c>
      <c r="I253" s="216">
        <v>45671</v>
      </c>
      <c r="J253" s="215">
        <v>0.375</v>
      </c>
      <c r="K253" s="212" t="s">
        <v>27</v>
      </c>
      <c r="L253" s="212"/>
      <c r="M253" s="200"/>
      <c r="N253" s="200"/>
      <c r="O253" s="201">
        <f>IF(ISERROR(VLOOKUP(Tablo16[[#This Row],[G1]],Tablo11[[#All],[No]:[GÖZETMEN TABLOSU]],3,0)=TRUE),0,VLOOKUP(Tablo16[[#This Row],[G1]],Tablo11[[#All],[No]:[GÖZETMEN TABLOSU]],3,0))</f>
        <v>0</v>
      </c>
      <c r="P253" s="201">
        <f>IF(ISERROR(VLOOKUP(Tablo16[[#This Row],[G2]],Tablo11[[#All],[No]:[GÖZETMEN TABLOSU]],3,0)=TRUE),0,VLOOKUP(Tablo16[[#This Row],[G2]],Tablo11[[#All],[No]:[GÖZETMEN TABLOSU]],3,0))</f>
        <v>0</v>
      </c>
      <c r="Q253" s="201" cm="1">
        <f t="array" ref="Q253">_xlfn.IFS(Tablo16[[#This Row],[G1]]=$V$2,Tablo16[[#This Row],[Gözetmen 1]],Tablo16[[#This Row],[G2]]=$V$2,Tablo16[[#This Row],[Gözetmen 2]])</f>
        <v>0</v>
      </c>
      <c r="R253" s="201"/>
      <c r="S253" s="202">
        <f>COUNTIF($E$4:$E$312,Tablo16[[#This Row],[Dersin Adı]])</f>
        <v>1</v>
      </c>
      <c r="T253" s="213">
        <f t="shared" si="3"/>
        <v>1</v>
      </c>
      <c r="U253" s="204">
        <f>COUNTIFS(Tablo16[SINAV TARİHİ],I253,Tablo16[SINAV SAATİ],J253)</f>
        <v>8</v>
      </c>
      <c r="V253" s="190"/>
    </row>
    <row r="254" spans="1:22" x14ac:dyDescent="0.25">
      <c r="A254" s="205">
        <v>188</v>
      </c>
      <c r="B254" s="206" t="s">
        <v>53</v>
      </c>
      <c r="C254" s="206">
        <v>1</v>
      </c>
      <c r="D254" s="207" t="s">
        <v>513</v>
      </c>
      <c r="E254" s="208" t="s">
        <v>257</v>
      </c>
      <c r="F254" s="209" t="s">
        <v>514</v>
      </c>
      <c r="G254" s="210" t="s">
        <v>65</v>
      </c>
      <c r="H254" s="206">
        <v>51</v>
      </c>
      <c r="I254" s="216">
        <v>45672</v>
      </c>
      <c r="J254" s="215">
        <v>0.375</v>
      </c>
      <c r="K254" s="212" t="s">
        <v>16</v>
      </c>
      <c r="L254" s="212"/>
      <c r="M254" s="200"/>
      <c r="N254" s="200"/>
      <c r="O254" s="201">
        <f>IF(ISERROR(VLOOKUP(Tablo16[[#This Row],[G1]],Tablo11[[#All],[No]:[GÖZETMEN TABLOSU]],3,0)=TRUE),0,VLOOKUP(Tablo16[[#This Row],[G1]],Tablo11[[#All],[No]:[GÖZETMEN TABLOSU]],3,0))</f>
        <v>0</v>
      </c>
      <c r="P254" s="201">
        <f>IF(ISERROR(VLOOKUP(Tablo16[[#This Row],[G2]],Tablo11[[#All],[No]:[GÖZETMEN TABLOSU]],3,0)=TRUE),0,VLOOKUP(Tablo16[[#This Row],[G2]],Tablo11[[#All],[No]:[GÖZETMEN TABLOSU]],3,0))</f>
        <v>0</v>
      </c>
      <c r="Q254" s="201" cm="1">
        <f t="array" ref="Q254">_xlfn.IFS(Tablo16[[#This Row],[G1]]=$V$2,Tablo16[[#This Row],[Gözetmen 1]],Tablo16[[#This Row],[G2]]=$V$2,Tablo16[[#This Row],[Gözetmen 2]])</f>
        <v>0</v>
      </c>
      <c r="R254" s="201"/>
      <c r="S254" s="202">
        <f>COUNTIF($E$4:$E$312,Tablo16[[#This Row],[Dersin Adı]])</f>
        <v>8</v>
      </c>
      <c r="T254" s="213">
        <f t="shared" si="3"/>
        <v>1</v>
      </c>
      <c r="U254" s="204">
        <f>COUNTIFS(Tablo16[SINAV TARİHİ],I254,Tablo16[SINAV SAATİ],J254)</f>
        <v>9</v>
      </c>
      <c r="V254" s="190"/>
    </row>
    <row r="255" spans="1:22" x14ac:dyDescent="0.25">
      <c r="A255" s="205">
        <v>166</v>
      </c>
      <c r="B255" s="206" t="s">
        <v>53</v>
      </c>
      <c r="C255" s="206">
        <v>1</v>
      </c>
      <c r="D255" s="207" t="s">
        <v>563</v>
      </c>
      <c r="E255" s="208" t="s">
        <v>564</v>
      </c>
      <c r="F255" s="209" t="s">
        <v>565</v>
      </c>
      <c r="G255" s="210" t="s">
        <v>65</v>
      </c>
      <c r="H255" s="206">
        <v>29</v>
      </c>
      <c r="I255" s="216">
        <v>45673</v>
      </c>
      <c r="J255" s="215">
        <v>0.375</v>
      </c>
      <c r="K255" s="212" t="s">
        <v>77</v>
      </c>
      <c r="L255" s="212"/>
      <c r="M255" s="200">
        <v>11</v>
      </c>
      <c r="N255" s="200"/>
      <c r="O255" s="201" t="str">
        <f>IF(ISERROR(VLOOKUP(Tablo16[[#This Row],[G1]],Tablo11[[#All],[No]:[GÖZETMEN TABLOSU]],3,0)=TRUE),0,VLOOKUP(Tablo16[[#This Row],[G1]],Tablo11[[#All],[No]:[GÖZETMEN TABLOSU]],3,0))</f>
        <v>Serkan ÖZDEMİR</v>
      </c>
      <c r="P255" s="201">
        <f>IF(ISERROR(VLOOKUP(Tablo16[[#This Row],[G2]],Tablo11[[#All],[No]:[GÖZETMEN TABLOSU]],3,0)=TRUE),0,VLOOKUP(Tablo16[[#This Row],[G2]],Tablo11[[#All],[No]:[GÖZETMEN TABLOSU]],3,0))</f>
        <v>0</v>
      </c>
      <c r="Q255" s="201" cm="1">
        <f t="array" ref="Q255">_xlfn.IFS(Tablo16[[#This Row],[G1]]=$V$2,Tablo16[[#This Row],[Gözetmen 1]],Tablo16[[#This Row],[G2]]=$V$2,Tablo16[[#This Row],[Gözetmen 2]])</f>
        <v>0</v>
      </c>
      <c r="R255" s="201"/>
      <c r="S255" s="202">
        <f>COUNTIF($E$4:$E$312,Tablo16[[#This Row],[Dersin Adı]])</f>
        <v>9</v>
      </c>
      <c r="T255" s="213">
        <f t="shared" si="3"/>
        <v>8</v>
      </c>
      <c r="U255" s="204">
        <f>COUNTIFS(Tablo16[SINAV TARİHİ],I255,Tablo16[SINAV SAATİ],J255)</f>
        <v>9</v>
      </c>
      <c r="V255" s="190"/>
    </row>
    <row r="256" spans="1:22" x14ac:dyDescent="0.25">
      <c r="A256" s="205">
        <v>225</v>
      </c>
      <c r="B256" s="206" t="s">
        <v>53</v>
      </c>
      <c r="C256" s="206">
        <v>1</v>
      </c>
      <c r="D256" s="207" t="s">
        <v>635</v>
      </c>
      <c r="E256" s="208" t="s">
        <v>263</v>
      </c>
      <c r="F256" s="209" t="s">
        <v>335</v>
      </c>
      <c r="G256" s="210" t="s">
        <v>53</v>
      </c>
      <c r="H256" s="206">
        <v>38</v>
      </c>
      <c r="I256" s="216">
        <v>45674</v>
      </c>
      <c r="J256" s="215">
        <v>0.375</v>
      </c>
      <c r="K256" s="212" t="s">
        <v>77</v>
      </c>
      <c r="L256" s="212"/>
      <c r="M256" s="200"/>
      <c r="N256" s="200"/>
      <c r="O256" s="201">
        <f>IF(ISERROR(VLOOKUP(Tablo16[[#This Row],[G1]],Tablo11[[#All],[No]:[GÖZETMEN TABLOSU]],3,0)=TRUE),0,VLOOKUP(Tablo16[[#This Row],[G1]],Tablo11[[#All],[No]:[GÖZETMEN TABLOSU]],3,0))</f>
        <v>0</v>
      </c>
      <c r="P256" s="201">
        <f>IF(ISERROR(VLOOKUP(Tablo16[[#This Row],[G2]],Tablo11[[#All],[No]:[GÖZETMEN TABLOSU]],3,0)=TRUE),0,VLOOKUP(Tablo16[[#This Row],[G2]],Tablo11[[#All],[No]:[GÖZETMEN TABLOSU]],3,0))</f>
        <v>0</v>
      </c>
      <c r="Q256" s="201" cm="1">
        <f t="array" ref="Q256">_xlfn.IFS(Tablo16[[#This Row],[G1]]=$V$2,Tablo16[[#This Row],[Gözetmen 1]],Tablo16[[#This Row],[G2]]=$V$2,Tablo16[[#This Row],[Gözetmen 2]])</f>
        <v>0</v>
      </c>
      <c r="R256" s="201"/>
      <c r="S256" s="202">
        <f>COUNTIF($E$4:$E$312,Tablo16[[#This Row],[Dersin Adı]])</f>
        <v>5</v>
      </c>
      <c r="T256" s="213">
        <f t="shared" si="3"/>
        <v>2</v>
      </c>
      <c r="U256" s="204">
        <f>COUNTIFS(Tablo16[SINAV TARİHİ],I256,Tablo16[SINAV SAATİ],J256)</f>
        <v>4</v>
      </c>
      <c r="V256" s="190"/>
    </row>
    <row r="257" spans="1:22" x14ac:dyDescent="0.25">
      <c r="A257" s="205">
        <v>411</v>
      </c>
      <c r="B257" s="206" t="s">
        <v>53</v>
      </c>
      <c r="C257" s="206">
        <v>1</v>
      </c>
      <c r="D257" s="207" t="s">
        <v>325</v>
      </c>
      <c r="E257" s="208" t="s">
        <v>653</v>
      </c>
      <c r="F257" s="209" t="s">
        <v>654</v>
      </c>
      <c r="G257" s="210" t="s">
        <v>65</v>
      </c>
      <c r="H257" s="206">
        <v>23</v>
      </c>
      <c r="I257" s="216">
        <v>45674</v>
      </c>
      <c r="J257" s="215">
        <v>0.625</v>
      </c>
      <c r="K257" s="212" t="s">
        <v>62</v>
      </c>
      <c r="L257" s="212"/>
      <c r="M257" s="200"/>
      <c r="N257" s="200"/>
      <c r="O257" s="201">
        <f>IF(ISERROR(VLOOKUP(Tablo16[[#This Row],[G1]],Tablo11[[#All],[No]:[GÖZETMEN TABLOSU]],3,0)=TRUE),0,VLOOKUP(Tablo16[[#This Row],[G1]],Tablo11[[#All],[No]:[GÖZETMEN TABLOSU]],3,0))</f>
        <v>0</v>
      </c>
      <c r="P257" s="201">
        <f>IF(ISERROR(VLOOKUP(Tablo16[[#This Row],[G2]],Tablo11[[#All],[No]:[GÖZETMEN TABLOSU]],3,0)=TRUE),0,VLOOKUP(Tablo16[[#This Row],[G2]],Tablo11[[#All],[No]:[GÖZETMEN TABLOSU]],3,0))</f>
        <v>0</v>
      </c>
      <c r="Q257" s="201" cm="1">
        <f t="array" ref="Q257">_xlfn.IFS(Tablo16[[#This Row],[G1]]=$V$2,Tablo16[[#This Row],[Gözetmen 1]],Tablo16[[#This Row],[G2]]=$V$2,Tablo16[[#This Row],[Gözetmen 2]])</f>
        <v>0</v>
      </c>
      <c r="R257" s="201"/>
      <c r="S257" s="202"/>
      <c r="T257" s="213">
        <f t="shared" si="3"/>
        <v>9</v>
      </c>
      <c r="U257" s="204">
        <f>COUNTIFS(Tablo16[SINAV TARİHİ],I257,Tablo16[SINAV SAATİ],J257)</f>
        <v>9</v>
      </c>
      <c r="V257" s="190"/>
    </row>
    <row r="258" spans="1:22" x14ac:dyDescent="0.25">
      <c r="A258" s="205">
        <v>2</v>
      </c>
      <c r="B258" s="206" t="s">
        <v>53</v>
      </c>
      <c r="C258" s="206">
        <v>2</v>
      </c>
      <c r="D258" s="207" t="s">
        <v>144</v>
      </c>
      <c r="E258" s="208" t="s">
        <v>145</v>
      </c>
      <c r="F258" s="209" t="s">
        <v>146</v>
      </c>
      <c r="G258" s="210" t="s">
        <v>53</v>
      </c>
      <c r="H258" s="206">
        <v>36</v>
      </c>
      <c r="I258" s="216">
        <v>45663</v>
      </c>
      <c r="J258" s="215">
        <v>0.45833333333333331</v>
      </c>
      <c r="K258" s="212" t="s">
        <v>11</v>
      </c>
      <c r="L258" s="212"/>
      <c r="M258" s="200"/>
      <c r="N258" s="200"/>
      <c r="O258" s="201">
        <f>IF(ISERROR(VLOOKUP(Tablo16[[#This Row],[G1]],Tablo11[[#All],[No]:[GÖZETMEN TABLOSU]],3,0)=TRUE),0,VLOOKUP(Tablo16[[#This Row],[G1]],Tablo11[[#All],[No]:[GÖZETMEN TABLOSU]],3,0))</f>
        <v>0</v>
      </c>
      <c r="P258" s="201">
        <f>IF(ISERROR(VLOOKUP(Tablo16[[#This Row],[G2]],Tablo11[[#All],[No]:[GÖZETMEN TABLOSU]],3,0)=TRUE),0,VLOOKUP(Tablo16[[#This Row],[G2]],Tablo11[[#All],[No]:[GÖZETMEN TABLOSU]],3,0))</f>
        <v>0</v>
      </c>
      <c r="Q258" s="201" cm="1">
        <f t="array" ref="Q258">_xlfn.IFS(Tablo16[[#This Row],[G1]]=$V$2,Tablo16[[#This Row],[Gözetmen 1]],Tablo16[[#This Row],[G2]]=$V$2,Tablo16[[#This Row],[Gözetmen 2]])</f>
        <v>0</v>
      </c>
      <c r="R258" s="201"/>
      <c r="S258" s="202">
        <f>COUNTIF($E$4:$E$312,Tablo16[[#This Row],[Dersin Adı]])</f>
        <v>2</v>
      </c>
      <c r="T258" s="213">
        <f t="shared" si="3"/>
        <v>1</v>
      </c>
      <c r="U258" s="204">
        <f>COUNTIFS(Tablo16[SINAV TARİHİ],I258,Tablo16[SINAV SAATİ],J258)</f>
        <v>9</v>
      </c>
      <c r="V258" s="190"/>
    </row>
    <row r="259" spans="1:22" x14ac:dyDescent="0.25">
      <c r="A259" s="205">
        <v>139</v>
      </c>
      <c r="B259" s="206" t="s">
        <v>53</v>
      </c>
      <c r="C259" s="206">
        <v>2</v>
      </c>
      <c r="D259" s="207" t="s">
        <v>332</v>
      </c>
      <c r="E259" s="208" t="s">
        <v>55</v>
      </c>
      <c r="F259" s="209" t="s">
        <v>333</v>
      </c>
      <c r="G259" s="210" t="s">
        <v>59</v>
      </c>
      <c r="H259" s="206">
        <v>22</v>
      </c>
      <c r="I259" s="216">
        <v>45663</v>
      </c>
      <c r="J259" s="215">
        <v>0.67708333333333337</v>
      </c>
      <c r="K259" s="212" t="s">
        <v>62</v>
      </c>
      <c r="L259" s="212"/>
      <c r="M259" s="200"/>
      <c r="N259" s="200"/>
      <c r="O259" s="201">
        <f>IF(ISERROR(VLOOKUP(Tablo16[[#This Row],[G1]],Tablo11[[#All],[No]:[GÖZETMEN TABLOSU]],3,0)=TRUE),0,VLOOKUP(Tablo16[[#This Row],[G1]],Tablo11[[#All],[No]:[GÖZETMEN TABLOSU]],3,0))</f>
        <v>0</v>
      </c>
      <c r="P259" s="201">
        <f>IF(ISERROR(VLOOKUP(Tablo16[[#This Row],[G2]],Tablo11[[#All],[No]:[GÖZETMEN TABLOSU]],3,0)=TRUE),0,VLOOKUP(Tablo16[[#This Row],[G2]],Tablo11[[#All],[No]:[GÖZETMEN TABLOSU]],3,0))</f>
        <v>0</v>
      </c>
      <c r="Q259" s="201" cm="1">
        <f t="array" ref="Q259">_xlfn.IFS(Tablo16[[#This Row],[G1]]=$V$2,Tablo16[[#This Row],[Gözetmen 1]],Tablo16[[#This Row],[G2]]=$V$2,Tablo16[[#This Row],[Gözetmen 2]])</f>
        <v>0</v>
      </c>
      <c r="R259" s="201" t="s">
        <v>662</v>
      </c>
      <c r="S259" s="202">
        <f>COUNTIF($E$4:$E$312,Tablo16[[#This Row],[Dersin Adı]])</f>
        <v>1</v>
      </c>
      <c r="T259" s="213">
        <f t="shared" si="3"/>
        <v>1</v>
      </c>
      <c r="U259" s="204">
        <f>COUNTIFS(Tablo16[SINAV TARİHİ],I259,Tablo16[SINAV SAATİ],J259)</f>
        <v>4</v>
      </c>
      <c r="V259" s="190"/>
    </row>
    <row r="260" spans="1:22" x14ac:dyDescent="0.25">
      <c r="A260" s="205">
        <v>262</v>
      </c>
      <c r="B260" s="206" t="s">
        <v>53</v>
      </c>
      <c r="C260" s="206">
        <v>2</v>
      </c>
      <c r="D260" s="207" t="s">
        <v>236</v>
      </c>
      <c r="E260" s="208" t="s">
        <v>237</v>
      </c>
      <c r="F260" s="209" t="s">
        <v>238</v>
      </c>
      <c r="G260" s="210" t="s">
        <v>53</v>
      </c>
      <c r="H260" s="206">
        <v>35</v>
      </c>
      <c r="I260" s="216">
        <v>45664</v>
      </c>
      <c r="J260" s="215">
        <v>0.4861111111111111</v>
      </c>
      <c r="K260" s="212" t="s">
        <v>27</v>
      </c>
      <c r="L260" s="212"/>
      <c r="M260" s="200"/>
      <c r="N260" s="200"/>
      <c r="O260" s="201">
        <f>IF(ISERROR(VLOOKUP(Tablo16[[#This Row],[G1]],Tablo11[[#All],[No]:[GÖZETMEN TABLOSU]],3,0)=TRUE),0,VLOOKUP(Tablo16[[#This Row],[G1]],Tablo11[[#All],[No]:[GÖZETMEN TABLOSU]],3,0))</f>
        <v>0</v>
      </c>
      <c r="P260" s="201">
        <f>IF(ISERROR(VLOOKUP(Tablo16[[#This Row],[G2]],Tablo11[[#All],[No]:[GÖZETMEN TABLOSU]],3,0)=TRUE),0,VLOOKUP(Tablo16[[#This Row],[G2]],Tablo11[[#All],[No]:[GÖZETMEN TABLOSU]],3,0))</f>
        <v>0</v>
      </c>
      <c r="Q260" s="201" cm="1">
        <f t="array" ref="Q260">_xlfn.IFS(Tablo16[[#This Row],[G1]]=$V$2,Tablo16[[#This Row],[Gözetmen 1]],Tablo16[[#This Row],[G2]]=$V$2,Tablo16[[#This Row],[Gözetmen 2]])</f>
        <v>0</v>
      </c>
      <c r="R260" s="201"/>
      <c r="S260" s="202">
        <f>COUNTIF($E$4:$E$312,Tablo16[[#This Row],[Dersin Adı]])</f>
        <v>1</v>
      </c>
      <c r="T260" s="213">
        <f t="shared" ref="T260:T312" si="4">COUNTIFS($E$4:$E$352,E260,$F$4:$F$352,F260)</f>
        <v>1</v>
      </c>
      <c r="U260" s="204">
        <f>COUNTIFS(Tablo16[SINAV TARİHİ],I260,Tablo16[SINAV SAATİ],J260)</f>
        <v>9</v>
      </c>
      <c r="V260" s="190"/>
    </row>
    <row r="261" spans="1:22" x14ac:dyDescent="0.25">
      <c r="A261" s="205">
        <v>299</v>
      </c>
      <c r="B261" s="206" t="s">
        <v>53</v>
      </c>
      <c r="C261" s="206">
        <v>2</v>
      </c>
      <c r="D261" s="207" t="s">
        <v>580</v>
      </c>
      <c r="E261" s="208" t="s">
        <v>240</v>
      </c>
      <c r="F261" s="209" t="s">
        <v>581</v>
      </c>
      <c r="G261" s="210" t="s">
        <v>48</v>
      </c>
      <c r="H261" s="206">
        <v>27</v>
      </c>
      <c r="I261" s="216">
        <v>45665</v>
      </c>
      <c r="J261" s="215">
        <v>0.45833333333333331</v>
      </c>
      <c r="K261" s="212" t="s">
        <v>29</v>
      </c>
      <c r="L261" s="212"/>
      <c r="M261" s="200"/>
      <c r="N261" s="200"/>
      <c r="O261" s="201">
        <f>IF(ISERROR(VLOOKUP(Tablo16[[#This Row],[G1]],Tablo11[[#All],[No]:[GÖZETMEN TABLOSU]],3,0)=TRUE),0,VLOOKUP(Tablo16[[#This Row],[G1]],Tablo11[[#All],[No]:[GÖZETMEN TABLOSU]],3,0))</f>
        <v>0</v>
      </c>
      <c r="P261" s="201">
        <f>IF(ISERROR(VLOOKUP(Tablo16[[#This Row],[G2]],Tablo11[[#All],[No]:[GÖZETMEN TABLOSU]],3,0)=TRUE),0,VLOOKUP(Tablo16[[#This Row],[G2]],Tablo11[[#All],[No]:[GÖZETMEN TABLOSU]],3,0))</f>
        <v>0</v>
      </c>
      <c r="Q261" s="201" cm="1">
        <f t="array" ref="Q261">_xlfn.IFS(Tablo16[[#This Row],[G1]]=$V$2,Tablo16[[#This Row],[Gözetmen 1]],Tablo16[[#This Row],[G2]]=$V$2,Tablo16[[#This Row],[Gözetmen 2]])</f>
        <v>0</v>
      </c>
      <c r="R261" s="201"/>
      <c r="S261" s="202">
        <f>COUNTIF($E$4:$E$312,Tablo16[[#This Row],[Dersin Adı]])</f>
        <v>5</v>
      </c>
      <c r="T261" s="213">
        <f t="shared" si="4"/>
        <v>1</v>
      </c>
      <c r="U261" s="204">
        <f>COUNTIFS(Tablo16[SINAV TARİHİ],I261,Tablo16[SINAV SAATİ],J261)</f>
        <v>9</v>
      </c>
      <c r="V261" s="190"/>
    </row>
    <row r="262" spans="1:22" x14ac:dyDescent="0.25">
      <c r="A262" s="205">
        <v>267</v>
      </c>
      <c r="B262" s="206" t="s">
        <v>53</v>
      </c>
      <c r="C262" s="206">
        <v>2</v>
      </c>
      <c r="D262" s="207" t="s">
        <v>526</v>
      </c>
      <c r="E262" s="208" t="s">
        <v>527</v>
      </c>
      <c r="F262" s="209" t="s">
        <v>107</v>
      </c>
      <c r="G262" s="210" t="s">
        <v>53</v>
      </c>
      <c r="H262" s="206">
        <v>24</v>
      </c>
      <c r="I262" s="216">
        <v>45665</v>
      </c>
      <c r="J262" s="198">
        <v>0.6875</v>
      </c>
      <c r="K262" s="212" t="s">
        <v>39</v>
      </c>
      <c r="L262" s="212"/>
      <c r="M262" s="200"/>
      <c r="N262" s="200"/>
      <c r="O262" s="201">
        <f>IF(ISERROR(VLOOKUP(Tablo16[[#This Row],[G1]],Tablo11[[#All],[No]:[GÖZETMEN TABLOSU]],3,0)=TRUE),0,VLOOKUP(Tablo16[[#This Row],[G1]],Tablo11[[#All],[No]:[GÖZETMEN TABLOSU]],3,0))</f>
        <v>0</v>
      </c>
      <c r="P262" s="201">
        <f>IF(ISERROR(VLOOKUP(Tablo16[[#This Row],[G2]],Tablo11[[#All],[No]:[GÖZETMEN TABLOSU]],3,0)=TRUE),0,VLOOKUP(Tablo16[[#This Row],[G2]],Tablo11[[#All],[No]:[GÖZETMEN TABLOSU]],3,0))</f>
        <v>0</v>
      </c>
      <c r="Q262" s="201" cm="1">
        <f t="array" ref="Q262">_xlfn.IFS(Tablo16[[#This Row],[G1]]=$V$2,Tablo16[[#This Row],[Gözetmen 1]],Tablo16[[#This Row],[G2]]=$V$2,Tablo16[[#This Row],[Gözetmen 2]])</f>
        <v>0</v>
      </c>
      <c r="R262" s="201" t="s">
        <v>662</v>
      </c>
      <c r="S262" s="202">
        <f>COUNTIF($E$4:$E$312,Tablo16[[#This Row],[Dersin Adı]])</f>
        <v>1</v>
      </c>
      <c r="T262" s="213">
        <f t="shared" si="4"/>
        <v>1</v>
      </c>
      <c r="U262" s="204">
        <f>COUNTIFS(Tablo16[SINAV TARİHİ],I262,Tablo16[SINAV SAATİ],J262)</f>
        <v>7</v>
      </c>
      <c r="V262" s="190"/>
    </row>
    <row r="263" spans="1:22" x14ac:dyDescent="0.25">
      <c r="A263" s="205">
        <v>25</v>
      </c>
      <c r="B263" s="206" t="s">
        <v>53</v>
      </c>
      <c r="C263" s="206">
        <v>2</v>
      </c>
      <c r="D263" s="207" t="s">
        <v>566</v>
      </c>
      <c r="E263" s="208" t="s">
        <v>56</v>
      </c>
      <c r="F263" s="209" t="s">
        <v>567</v>
      </c>
      <c r="G263" s="210" t="s">
        <v>7</v>
      </c>
      <c r="H263" s="206">
        <v>29</v>
      </c>
      <c r="I263" s="216">
        <v>45666</v>
      </c>
      <c r="J263" s="198">
        <v>0.45833333333333331</v>
      </c>
      <c r="K263" s="212" t="s">
        <v>31</v>
      </c>
      <c r="L263" s="212"/>
      <c r="M263" s="200"/>
      <c r="N263" s="200"/>
      <c r="O263" s="201">
        <f>IF(ISERROR(VLOOKUP(Tablo16[[#This Row],[G1]],Tablo11[[#All],[No]:[GÖZETMEN TABLOSU]],3,0)=TRUE),0,VLOOKUP(Tablo16[[#This Row],[G1]],Tablo11[[#All],[No]:[GÖZETMEN TABLOSU]],3,0))</f>
        <v>0</v>
      </c>
      <c r="P263" s="201">
        <f>IF(ISERROR(VLOOKUP(Tablo16[[#This Row],[G2]],Tablo11[[#All],[No]:[GÖZETMEN TABLOSU]],3,0)=TRUE),0,VLOOKUP(Tablo16[[#This Row],[G2]],Tablo11[[#All],[No]:[GÖZETMEN TABLOSU]],3,0))</f>
        <v>0</v>
      </c>
      <c r="Q263" s="201" cm="1">
        <f t="array" ref="Q263">_xlfn.IFS(Tablo16[[#This Row],[G1]]=$V$2,Tablo16[[#This Row],[Gözetmen 1]],Tablo16[[#This Row],[G2]]=$V$2,Tablo16[[#This Row],[Gözetmen 2]])</f>
        <v>0</v>
      </c>
      <c r="R263" s="201"/>
      <c r="S263" s="202">
        <f>COUNTIF($E$4:$E$312,Tablo16[[#This Row],[Dersin Adı]])</f>
        <v>1</v>
      </c>
      <c r="T263" s="213">
        <f t="shared" si="4"/>
        <v>1</v>
      </c>
      <c r="U263" s="204">
        <f>COUNTIFS(Tablo16[SINAV TARİHİ],I263,Tablo16[SINAV SAATİ],J263)</f>
        <v>9</v>
      </c>
      <c r="V263" s="190"/>
    </row>
    <row r="264" spans="1:22" x14ac:dyDescent="0.25">
      <c r="A264" s="205">
        <v>83</v>
      </c>
      <c r="B264" s="206" t="s">
        <v>53</v>
      </c>
      <c r="C264" s="206">
        <v>2</v>
      </c>
      <c r="D264" s="207" t="s">
        <v>378</v>
      </c>
      <c r="E264" s="208" t="s">
        <v>376</v>
      </c>
      <c r="F264" s="209" t="s">
        <v>377</v>
      </c>
      <c r="G264" s="210" t="s">
        <v>65</v>
      </c>
      <c r="H264" s="206">
        <v>44</v>
      </c>
      <c r="I264" s="216">
        <v>45670</v>
      </c>
      <c r="J264" s="198">
        <v>0.45833333333333331</v>
      </c>
      <c r="K264" s="212" t="s">
        <v>62</v>
      </c>
      <c r="L264" s="212"/>
      <c r="M264" s="200">
        <v>8</v>
      </c>
      <c r="N264" s="200"/>
      <c r="O264" s="201" t="str">
        <f>IF(ISERROR(VLOOKUP(Tablo16[[#This Row],[G1]],Tablo11[[#All],[No]:[GÖZETMEN TABLOSU]],3,0)=TRUE),0,VLOOKUP(Tablo16[[#This Row],[G1]],Tablo11[[#All],[No]:[GÖZETMEN TABLOSU]],3,0))</f>
        <v>Sema Ezgi YÜCEER</v>
      </c>
      <c r="P264" s="201">
        <f>IF(ISERROR(VLOOKUP(Tablo16[[#This Row],[G2]],Tablo11[[#All],[No]:[GÖZETMEN TABLOSU]],3,0)=TRUE),0,VLOOKUP(Tablo16[[#This Row],[G2]],Tablo11[[#All],[No]:[GÖZETMEN TABLOSU]],3,0))</f>
        <v>0</v>
      </c>
      <c r="Q264" s="201" cm="1">
        <f t="array" ref="Q264">_xlfn.IFS(Tablo16[[#This Row],[G1]]=$V$2,Tablo16[[#This Row],[Gözetmen 1]],Tablo16[[#This Row],[G2]]=$V$2,Tablo16[[#This Row],[Gözetmen 2]])</f>
        <v>0</v>
      </c>
      <c r="R264" s="201"/>
      <c r="S264" s="202">
        <f>COUNTIF($E$4:$E$312,Tablo16[[#This Row],[Dersin Adı]])</f>
        <v>2</v>
      </c>
      <c r="T264" s="213">
        <f t="shared" si="4"/>
        <v>2</v>
      </c>
      <c r="U264" s="204">
        <f>COUNTIFS(Tablo16[SINAV TARİHİ],I264,Tablo16[SINAV SAATİ],J264)</f>
        <v>8</v>
      </c>
      <c r="V264" s="190"/>
    </row>
    <row r="265" spans="1:22" x14ac:dyDescent="0.25">
      <c r="A265" s="205">
        <v>237</v>
      </c>
      <c r="B265" s="206" t="s">
        <v>53</v>
      </c>
      <c r="C265" s="206">
        <v>2</v>
      </c>
      <c r="D265" s="207" t="s">
        <v>439</v>
      </c>
      <c r="E265" s="208" t="s">
        <v>440</v>
      </c>
      <c r="F265" s="209" t="s">
        <v>441</v>
      </c>
      <c r="G265" s="210" t="s">
        <v>53</v>
      </c>
      <c r="H265" s="206">
        <v>33</v>
      </c>
      <c r="I265" s="216">
        <v>45671</v>
      </c>
      <c r="J265" s="198">
        <v>0.45833333333333331</v>
      </c>
      <c r="K265" s="217" t="s">
        <v>11</v>
      </c>
      <c r="L265" s="212"/>
      <c r="M265" s="200"/>
      <c r="N265" s="200"/>
      <c r="O265" s="201">
        <f>IF(ISERROR(VLOOKUP(Tablo16[[#This Row],[G1]],Tablo11[[#All],[No]:[GÖZETMEN TABLOSU]],3,0)=TRUE),0,VLOOKUP(Tablo16[[#This Row],[G1]],Tablo11[[#All],[No]:[GÖZETMEN TABLOSU]],3,0))</f>
        <v>0</v>
      </c>
      <c r="P265" s="201">
        <f>IF(ISERROR(VLOOKUP(Tablo16[[#This Row],[G2]],Tablo11[[#All],[No]:[GÖZETMEN TABLOSU]],3,0)=TRUE),0,VLOOKUP(Tablo16[[#This Row],[G2]],Tablo11[[#All],[No]:[GÖZETMEN TABLOSU]],3,0))</f>
        <v>0</v>
      </c>
      <c r="Q265" s="201" cm="1">
        <f t="array" ref="Q265">_xlfn.IFS(Tablo16[[#This Row],[G1]]=$V$2,Tablo16[[#This Row],[Gözetmen 1]],Tablo16[[#This Row],[G2]]=$V$2,Tablo16[[#This Row],[Gözetmen 2]])</f>
        <v>0</v>
      </c>
      <c r="R265" s="201"/>
      <c r="S265" s="202">
        <f>COUNTIF($E$4:$E$312,Tablo16[[#This Row],[Dersin Adı]])</f>
        <v>1</v>
      </c>
      <c r="T265" s="213">
        <f t="shared" si="4"/>
        <v>1</v>
      </c>
      <c r="U265" s="204">
        <f>COUNTIFS(Tablo16[SINAV TARİHİ],I265,Tablo16[SINAV SAATİ],J265)</f>
        <v>7</v>
      </c>
      <c r="V265" s="190"/>
    </row>
    <row r="266" spans="1:22" x14ac:dyDescent="0.25">
      <c r="A266" s="205">
        <v>51</v>
      </c>
      <c r="B266" s="206" t="s">
        <v>53</v>
      </c>
      <c r="C266" s="206">
        <v>2</v>
      </c>
      <c r="D266" s="207" t="s">
        <v>268</v>
      </c>
      <c r="E266" s="208" t="s">
        <v>57</v>
      </c>
      <c r="F266" s="209" t="s">
        <v>269</v>
      </c>
      <c r="G266" s="210" t="s">
        <v>33</v>
      </c>
      <c r="H266" s="206">
        <v>23</v>
      </c>
      <c r="I266" s="216">
        <v>45673</v>
      </c>
      <c r="J266" s="198">
        <v>0.45833333333333331</v>
      </c>
      <c r="K266" s="217" t="s">
        <v>23</v>
      </c>
      <c r="L266" s="212"/>
      <c r="M266" s="200"/>
      <c r="N266" s="200"/>
      <c r="O266" s="201">
        <f>IF(ISERROR(VLOOKUP(Tablo16[[#This Row],[G1]],Tablo11[[#All],[No]:[GÖZETMEN TABLOSU]],3,0)=TRUE),0,VLOOKUP(Tablo16[[#This Row],[G1]],Tablo11[[#All],[No]:[GÖZETMEN TABLOSU]],3,0))</f>
        <v>0</v>
      </c>
      <c r="P266" s="201">
        <f>IF(ISERROR(VLOOKUP(Tablo16[[#This Row],[G2]],Tablo11[[#All],[No]:[GÖZETMEN TABLOSU]],3,0)=TRUE),0,VLOOKUP(Tablo16[[#This Row],[G2]],Tablo11[[#All],[No]:[GÖZETMEN TABLOSU]],3,0))</f>
        <v>0</v>
      </c>
      <c r="Q266" s="201" cm="1">
        <f t="array" ref="Q266">_xlfn.IFS(Tablo16[[#This Row],[G1]]=$V$2,Tablo16[[#This Row],[Gözetmen 1]],Tablo16[[#This Row],[G2]]=$V$2,Tablo16[[#This Row],[Gözetmen 2]])</f>
        <v>0</v>
      </c>
      <c r="R266" s="201"/>
      <c r="S266" s="202">
        <f>COUNTIF($E$4:$E$312,Tablo16[[#This Row],[Dersin Adı]])</f>
        <v>1</v>
      </c>
      <c r="T266" s="213">
        <f t="shared" si="4"/>
        <v>1</v>
      </c>
      <c r="U266" s="204">
        <f>COUNTIFS(Tablo16[SINAV TARİHİ],I266,Tablo16[SINAV SAATİ],J266)</f>
        <v>1</v>
      </c>
      <c r="V266" s="190"/>
    </row>
    <row r="267" spans="1:22" x14ac:dyDescent="0.25">
      <c r="A267" s="205">
        <v>317</v>
      </c>
      <c r="B267" s="206" t="s">
        <v>53</v>
      </c>
      <c r="C267" s="206">
        <v>2</v>
      </c>
      <c r="D267" s="207" t="s">
        <v>640</v>
      </c>
      <c r="E267" s="208" t="s">
        <v>58</v>
      </c>
      <c r="F267" s="209" t="s">
        <v>507</v>
      </c>
      <c r="G267" s="210" t="s">
        <v>42</v>
      </c>
      <c r="H267" s="206">
        <v>28</v>
      </c>
      <c r="I267" s="216">
        <v>45674</v>
      </c>
      <c r="J267" s="215">
        <v>0.65277777777777779</v>
      </c>
      <c r="K267" s="217" t="s">
        <v>31</v>
      </c>
      <c r="L267" s="212"/>
      <c r="M267" s="200"/>
      <c r="N267" s="200"/>
      <c r="O267" s="201">
        <f>IF(ISERROR(VLOOKUP(Tablo16[[#This Row],[G1]],Tablo11[[#All],[No]:[GÖZETMEN TABLOSU]],3,0)=TRUE),0,VLOOKUP(Tablo16[[#This Row],[G1]],Tablo11[[#All],[No]:[GÖZETMEN TABLOSU]],3,0))</f>
        <v>0</v>
      </c>
      <c r="P267" s="201">
        <f>IF(ISERROR(VLOOKUP(Tablo16[[#This Row],[G2]],Tablo11[[#All],[No]:[GÖZETMEN TABLOSU]],3,0)=TRUE),0,VLOOKUP(Tablo16[[#This Row],[G2]],Tablo11[[#All],[No]:[GÖZETMEN TABLOSU]],3,0))</f>
        <v>0</v>
      </c>
      <c r="Q267" s="201" cm="1">
        <f t="array" ref="Q267">_xlfn.IFS(Tablo16[[#This Row],[G1]]=$V$2,Tablo16[[#This Row],[Gözetmen 1]],Tablo16[[#This Row],[G2]]=$V$2,Tablo16[[#This Row],[Gözetmen 2]])</f>
        <v>0</v>
      </c>
      <c r="R267" s="201"/>
      <c r="S267" s="202">
        <f>COUNTIF($E$4:$E$312,Tablo16[[#This Row],[Dersin Adı]])</f>
        <v>1</v>
      </c>
      <c r="T267" s="213">
        <f t="shared" si="4"/>
        <v>1</v>
      </c>
      <c r="U267" s="204">
        <f>COUNTIFS(Tablo16[SINAV TARİHİ],I267,Tablo16[SINAV SAATİ],J267)</f>
        <v>1</v>
      </c>
      <c r="V267" s="190"/>
    </row>
    <row r="268" spans="1:22" x14ac:dyDescent="0.25">
      <c r="A268" s="205">
        <v>142</v>
      </c>
      <c r="B268" s="206" t="s">
        <v>53</v>
      </c>
      <c r="C268" s="206">
        <v>3</v>
      </c>
      <c r="D268" s="207" t="s">
        <v>178</v>
      </c>
      <c r="E268" s="208" t="s">
        <v>179</v>
      </c>
      <c r="F268" s="209" t="s">
        <v>107</v>
      </c>
      <c r="G268" s="210" t="s">
        <v>53</v>
      </c>
      <c r="H268" s="206">
        <v>6</v>
      </c>
      <c r="I268" s="216">
        <v>45663</v>
      </c>
      <c r="J268" s="215">
        <v>0.54166666666666663</v>
      </c>
      <c r="K268" s="212" t="s">
        <v>25</v>
      </c>
      <c r="L268" s="212"/>
      <c r="M268" s="200"/>
      <c r="N268" s="200"/>
      <c r="O268" s="201">
        <f>IF(ISERROR(VLOOKUP(Tablo16[[#This Row],[G1]],Tablo11[[#All],[No]:[GÖZETMEN TABLOSU]],3,0)=TRUE),0,VLOOKUP(Tablo16[[#This Row],[G1]],Tablo11[[#All],[No]:[GÖZETMEN TABLOSU]],3,0))</f>
        <v>0</v>
      </c>
      <c r="P268" s="201">
        <f>IF(ISERROR(VLOOKUP(Tablo16[[#This Row],[G2]],Tablo11[[#All],[No]:[GÖZETMEN TABLOSU]],3,0)=TRUE),0,VLOOKUP(Tablo16[[#This Row],[G2]],Tablo11[[#All],[No]:[GÖZETMEN TABLOSU]],3,0))</f>
        <v>0</v>
      </c>
      <c r="Q268" s="201" cm="1">
        <f t="array" ref="Q268">_xlfn.IFS(Tablo16[[#This Row],[G1]]=$V$2,Tablo16[[#This Row],[Gözetmen 1]],Tablo16[[#This Row],[G2]]=$V$2,Tablo16[[#This Row],[Gözetmen 2]])</f>
        <v>0</v>
      </c>
      <c r="R268" s="201"/>
      <c r="S268" s="202">
        <f>COUNTIF($E$4:$E$312,Tablo16[[#This Row],[Dersin Adı]])</f>
        <v>1</v>
      </c>
      <c r="T268" s="213">
        <f t="shared" si="4"/>
        <v>1</v>
      </c>
      <c r="U268" s="204">
        <f>COUNTIFS(Tablo16[SINAV TARİHİ],I268,Tablo16[SINAV SAATİ],J268)</f>
        <v>9</v>
      </c>
      <c r="V268" s="190"/>
    </row>
    <row r="269" spans="1:22" x14ac:dyDescent="0.25">
      <c r="A269" s="205">
        <v>184</v>
      </c>
      <c r="B269" s="206" t="s">
        <v>53</v>
      </c>
      <c r="C269" s="206">
        <v>3</v>
      </c>
      <c r="D269" s="207" t="s">
        <v>299</v>
      </c>
      <c r="E269" s="208" t="s">
        <v>300</v>
      </c>
      <c r="F269" s="209" t="s">
        <v>301</v>
      </c>
      <c r="G269" s="210" t="s">
        <v>53</v>
      </c>
      <c r="H269" s="206">
        <v>8</v>
      </c>
      <c r="I269" s="216">
        <v>45664</v>
      </c>
      <c r="J269" s="215">
        <v>0.56944444444444442</v>
      </c>
      <c r="K269" s="212" t="s">
        <v>28</v>
      </c>
      <c r="L269" s="212"/>
      <c r="M269" s="200"/>
      <c r="N269" s="200"/>
      <c r="O269" s="201">
        <f>IF(ISERROR(VLOOKUP(Tablo16[[#This Row],[G1]],Tablo11[[#All],[No]:[GÖZETMEN TABLOSU]],3,0)=TRUE),0,VLOOKUP(Tablo16[[#This Row],[G1]],Tablo11[[#All],[No]:[GÖZETMEN TABLOSU]],3,0))</f>
        <v>0</v>
      </c>
      <c r="P269" s="201">
        <f>IF(ISERROR(VLOOKUP(Tablo16[[#This Row],[G2]],Tablo11[[#All],[No]:[GÖZETMEN TABLOSU]],3,0)=TRUE),0,VLOOKUP(Tablo16[[#This Row],[G2]],Tablo11[[#All],[No]:[GÖZETMEN TABLOSU]],3,0))</f>
        <v>0</v>
      </c>
      <c r="Q269" s="201" cm="1">
        <f t="array" ref="Q269">_xlfn.IFS(Tablo16[[#This Row],[G1]]=$V$2,Tablo16[[#This Row],[Gözetmen 1]],Tablo16[[#This Row],[G2]]=$V$2,Tablo16[[#This Row],[Gözetmen 2]])</f>
        <v>0</v>
      </c>
      <c r="R269" s="201"/>
      <c r="S269" s="202">
        <f>COUNTIF($E$4:$E$312,Tablo16[[#This Row],[Dersin Adı]])</f>
        <v>1</v>
      </c>
      <c r="T269" s="213">
        <f t="shared" si="4"/>
        <v>1</v>
      </c>
      <c r="U269" s="204">
        <f>COUNTIFS(Tablo16[SINAV TARİHİ],I269,Tablo16[SINAV SAATİ],J269)</f>
        <v>9</v>
      </c>
      <c r="V269" s="190"/>
    </row>
    <row r="270" spans="1:22" x14ac:dyDescent="0.25">
      <c r="A270" s="205">
        <v>369</v>
      </c>
      <c r="B270" s="206" t="s">
        <v>53</v>
      </c>
      <c r="C270" s="206">
        <v>3</v>
      </c>
      <c r="D270" s="207" t="s">
        <v>552</v>
      </c>
      <c r="E270" s="208" t="s">
        <v>553</v>
      </c>
      <c r="F270" s="209" t="s">
        <v>368</v>
      </c>
      <c r="G270" s="210" t="s">
        <v>51</v>
      </c>
      <c r="H270" s="206">
        <v>6</v>
      </c>
      <c r="I270" s="216">
        <v>45665</v>
      </c>
      <c r="J270" s="215">
        <v>0.54166666666666663</v>
      </c>
      <c r="K270" s="212" t="s">
        <v>39</v>
      </c>
      <c r="L270" s="212"/>
      <c r="M270" s="200"/>
      <c r="N270" s="200"/>
      <c r="O270" s="201">
        <f>IF(ISERROR(VLOOKUP(Tablo16[[#This Row],[G1]],Tablo11[[#All],[No]:[GÖZETMEN TABLOSU]],3,0)=TRUE),0,VLOOKUP(Tablo16[[#This Row],[G1]],Tablo11[[#All],[No]:[GÖZETMEN TABLOSU]],3,0))</f>
        <v>0</v>
      </c>
      <c r="P270" s="201">
        <f>IF(ISERROR(VLOOKUP(Tablo16[[#This Row],[G2]],Tablo11[[#All],[No]:[GÖZETMEN TABLOSU]],3,0)=TRUE),0,VLOOKUP(Tablo16[[#This Row],[G2]],Tablo11[[#All],[No]:[GÖZETMEN TABLOSU]],3,0))</f>
        <v>0</v>
      </c>
      <c r="Q270" s="201" cm="1">
        <f t="array" ref="Q270">_xlfn.IFS(Tablo16[[#This Row],[G1]]=$V$2,Tablo16[[#This Row],[Gözetmen 1]],Tablo16[[#This Row],[G2]]=$V$2,Tablo16[[#This Row],[Gözetmen 2]])</f>
        <v>0</v>
      </c>
      <c r="R270" s="201"/>
      <c r="S270" s="202">
        <f>COUNTIF($E$4:$E$312,Tablo16[[#This Row],[Dersin Adı]])</f>
        <v>1</v>
      </c>
      <c r="T270" s="213">
        <f t="shared" si="4"/>
        <v>1</v>
      </c>
      <c r="U270" s="204">
        <f>COUNTIFS(Tablo16[SINAV TARİHİ],I270,Tablo16[SINAV SAATİ],J270)</f>
        <v>10</v>
      </c>
      <c r="V270" s="190"/>
    </row>
    <row r="271" spans="1:22" x14ac:dyDescent="0.25">
      <c r="A271" s="205">
        <v>247</v>
      </c>
      <c r="B271" s="206" t="s">
        <v>53</v>
      </c>
      <c r="C271" s="206">
        <v>3</v>
      </c>
      <c r="D271" s="207" t="s">
        <v>366</v>
      </c>
      <c r="E271" s="194" t="s">
        <v>367</v>
      </c>
      <c r="F271" s="195" t="s">
        <v>368</v>
      </c>
      <c r="G271" s="210" t="s">
        <v>51</v>
      </c>
      <c r="H271" s="206">
        <v>9</v>
      </c>
      <c r="I271" s="216">
        <v>45666</v>
      </c>
      <c r="J271" s="215">
        <v>0.54166666666666663</v>
      </c>
      <c r="K271" s="212" t="s">
        <v>34</v>
      </c>
      <c r="L271" s="212"/>
      <c r="M271" s="200"/>
      <c r="N271" s="200"/>
      <c r="O271" s="201">
        <f>IF(ISERROR(VLOOKUP(Tablo16[[#This Row],[G1]],Tablo11[[#All],[No]:[GÖZETMEN TABLOSU]],3,0)=TRUE),0,VLOOKUP(Tablo16[[#This Row],[G1]],Tablo11[[#All],[No]:[GÖZETMEN TABLOSU]],3,0))</f>
        <v>0</v>
      </c>
      <c r="P271" s="201">
        <f>IF(ISERROR(VLOOKUP(Tablo16[[#This Row],[G2]],Tablo11[[#All],[No]:[GÖZETMEN TABLOSU]],3,0)=TRUE),0,VLOOKUP(Tablo16[[#This Row],[G2]],Tablo11[[#All],[No]:[GÖZETMEN TABLOSU]],3,0))</f>
        <v>0</v>
      </c>
      <c r="Q271" s="201" cm="1">
        <f t="array" ref="Q271">_xlfn.IFS(Tablo16[[#This Row],[G1]]=$V$2,Tablo16[[#This Row],[Gözetmen 1]],Tablo16[[#This Row],[G2]]=$V$2,Tablo16[[#This Row],[Gözetmen 2]])</f>
        <v>0</v>
      </c>
      <c r="R271" s="201"/>
      <c r="S271" s="202">
        <f>COUNTIF($E$4:$E$312,Tablo16[[#This Row],[Dersin Adı]])</f>
        <v>1</v>
      </c>
      <c r="T271" s="213">
        <f t="shared" si="4"/>
        <v>1</v>
      </c>
      <c r="U271" s="204">
        <f>COUNTIFS(Tablo16[SINAV TARİHİ],I271,Tablo16[SINAV SAATİ],J271)</f>
        <v>7</v>
      </c>
      <c r="V271" s="190"/>
    </row>
    <row r="272" spans="1:22" x14ac:dyDescent="0.25">
      <c r="A272" s="205">
        <v>248</v>
      </c>
      <c r="B272" s="206" t="s">
        <v>53</v>
      </c>
      <c r="C272" s="206">
        <v>3</v>
      </c>
      <c r="D272" s="207" t="s">
        <v>405</v>
      </c>
      <c r="E272" s="208" t="s">
        <v>406</v>
      </c>
      <c r="F272" s="209" t="s">
        <v>101</v>
      </c>
      <c r="G272" s="210" t="s">
        <v>53</v>
      </c>
      <c r="H272" s="206">
        <v>9</v>
      </c>
      <c r="I272" s="216">
        <v>45670</v>
      </c>
      <c r="J272" s="215">
        <v>0.54166666666666663</v>
      </c>
      <c r="K272" s="212" t="s">
        <v>37</v>
      </c>
      <c r="L272" s="212"/>
      <c r="M272" s="200"/>
      <c r="N272" s="200"/>
      <c r="O272" s="201">
        <f>IF(ISERROR(VLOOKUP(Tablo16[[#This Row],[G1]],Tablo11[[#All],[No]:[GÖZETMEN TABLOSU]],3,0)=TRUE),0,VLOOKUP(Tablo16[[#This Row],[G1]],Tablo11[[#All],[No]:[GÖZETMEN TABLOSU]],3,0))</f>
        <v>0</v>
      </c>
      <c r="P272" s="201">
        <f>IF(ISERROR(VLOOKUP(Tablo16[[#This Row],[G2]],Tablo11[[#All],[No]:[GÖZETMEN TABLOSU]],3,0)=TRUE),0,VLOOKUP(Tablo16[[#This Row],[G2]],Tablo11[[#All],[No]:[GÖZETMEN TABLOSU]],3,0))</f>
        <v>0</v>
      </c>
      <c r="Q272" s="201" cm="1">
        <f t="array" ref="Q272">_xlfn.IFS(Tablo16[[#This Row],[G1]]=$V$2,Tablo16[[#This Row],[Gözetmen 1]],Tablo16[[#This Row],[G2]]=$V$2,Tablo16[[#This Row],[Gözetmen 2]])</f>
        <v>0</v>
      </c>
      <c r="R272" s="201"/>
      <c r="S272" s="202">
        <f>COUNTIF($E$4:$E$312,Tablo16[[#This Row],[Dersin Adı]])</f>
        <v>1</v>
      </c>
      <c r="T272" s="213">
        <f t="shared" si="4"/>
        <v>1</v>
      </c>
      <c r="U272" s="204">
        <f>COUNTIFS(Tablo16[SINAV TARİHİ],I272,Tablo16[SINAV SAATİ],J272)</f>
        <v>7</v>
      </c>
      <c r="V272" s="190"/>
    </row>
    <row r="273" spans="1:22" x14ac:dyDescent="0.25">
      <c r="A273" s="205">
        <v>344</v>
      </c>
      <c r="B273" s="206" t="s">
        <v>53</v>
      </c>
      <c r="C273" s="206">
        <v>3</v>
      </c>
      <c r="D273" s="207" t="s">
        <v>465</v>
      </c>
      <c r="E273" s="208" t="s">
        <v>466</v>
      </c>
      <c r="F273" s="209" t="s">
        <v>101</v>
      </c>
      <c r="G273" s="210" t="s">
        <v>53</v>
      </c>
      <c r="H273" s="206">
        <v>8</v>
      </c>
      <c r="I273" s="216">
        <v>45671</v>
      </c>
      <c r="J273" s="215">
        <v>0.54166666666666663</v>
      </c>
      <c r="K273" s="212" t="s">
        <v>25</v>
      </c>
      <c r="L273" s="212"/>
      <c r="M273" s="200"/>
      <c r="N273" s="200"/>
      <c r="O273" s="201">
        <f>IF(ISERROR(VLOOKUP(Tablo16[[#This Row],[G1]],Tablo11[[#All],[No]:[GÖZETMEN TABLOSU]],3,0)=TRUE),0,VLOOKUP(Tablo16[[#This Row],[G1]],Tablo11[[#All],[No]:[GÖZETMEN TABLOSU]],3,0))</f>
        <v>0</v>
      </c>
      <c r="P273" s="201">
        <f>IF(ISERROR(VLOOKUP(Tablo16[[#This Row],[G2]],Tablo11[[#All],[No]:[GÖZETMEN TABLOSU]],3,0)=TRUE),0,VLOOKUP(Tablo16[[#This Row],[G2]],Tablo11[[#All],[No]:[GÖZETMEN TABLOSU]],3,0))</f>
        <v>0</v>
      </c>
      <c r="Q273" s="201" cm="1">
        <f t="array" ref="Q273">_xlfn.IFS(Tablo16[[#This Row],[G1]]=$V$2,Tablo16[[#This Row],[Gözetmen 1]],Tablo16[[#This Row],[G2]]=$V$2,Tablo16[[#This Row],[Gözetmen 2]])</f>
        <v>0</v>
      </c>
      <c r="R273" s="201"/>
      <c r="S273" s="202">
        <f>COUNTIF($E$4:$E$312,Tablo16[[#This Row],[Dersin Adı]])</f>
        <v>1</v>
      </c>
      <c r="T273" s="213">
        <f t="shared" si="4"/>
        <v>1</v>
      </c>
      <c r="U273" s="204">
        <f>COUNTIFS(Tablo16[SINAV TARİHİ],I273,Tablo16[SINAV SAATİ],J273)</f>
        <v>8</v>
      </c>
      <c r="V273" s="190"/>
    </row>
    <row r="274" spans="1:22" x14ac:dyDescent="0.25">
      <c r="A274" s="205">
        <v>23</v>
      </c>
      <c r="B274" s="206" t="s">
        <v>53</v>
      </c>
      <c r="C274" s="206">
        <v>4</v>
      </c>
      <c r="D274" s="207" t="s">
        <v>105</v>
      </c>
      <c r="E274" s="208" t="s">
        <v>106</v>
      </c>
      <c r="F274" s="209" t="s">
        <v>107</v>
      </c>
      <c r="G274" s="210" t="s">
        <v>53</v>
      </c>
      <c r="H274" s="206">
        <v>7</v>
      </c>
      <c r="I274" s="216">
        <v>45663</v>
      </c>
      <c r="J274" s="215">
        <v>0.61458333333333337</v>
      </c>
      <c r="K274" s="212" t="s">
        <v>35</v>
      </c>
      <c r="L274" s="212"/>
      <c r="M274" s="200"/>
      <c r="N274" s="200"/>
      <c r="O274" s="201">
        <f>IF(ISERROR(VLOOKUP(Tablo16[[#This Row],[G1]],Tablo11[[#All],[No]:[GÖZETMEN TABLOSU]],3,0)=TRUE),0,VLOOKUP(Tablo16[[#This Row],[G1]],Tablo11[[#All],[No]:[GÖZETMEN TABLOSU]],3,0))</f>
        <v>0</v>
      </c>
      <c r="P274" s="201">
        <f>IF(ISERROR(VLOOKUP(Tablo16[[#This Row],[G2]],Tablo11[[#All],[No]:[GÖZETMEN TABLOSU]],3,0)=TRUE),0,VLOOKUP(Tablo16[[#This Row],[G2]],Tablo11[[#All],[No]:[GÖZETMEN TABLOSU]],3,0))</f>
        <v>0</v>
      </c>
      <c r="Q274" s="201" cm="1">
        <f t="array" ref="Q274">_xlfn.IFS(Tablo16[[#This Row],[G1]]=$V$2,Tablo16[[#This Row],[Gözetmen 1]],Tablo16[[#This Row],[G2]]=$V$2,Tablo16[[#This Row],[Gözetmen 2]])</f>
        <v>0</v>
      </c>
      <c r="R274" s="201"/>
      <c r="S274" s="202">
        <f>COUNTIF($E$4:$E$312,Tablo16[[#This Row],[Dersin Adı]])</f>
        <v>1</v>
      </c>
      <c r="T274" s="213">
        <f t="shared" si="4"/>
        <v>1</v>
      </c>
      <c r="U274" s="204">
        <f>COUNTIFS(Tablo16[SINAV TARİHİ],I274,Tablo16[SINAV SAATİ],J274)</f>
        <v>9</v>
      </c>
      <c r="V274" s="190"/>
    </row>
    <row r="275" spans="1:22" x14ac:dyDescent="0.25">
      <c r="A275" s="205">
        <v>211</v>
      </c>
      <c r="B275" s="206" t="s">
        <v>53</v>
      </c>
      <c r="C275" s="206">
        <v>4</v>
      </c>
      <c r="D275" s="207" t="s">
        <v>314</v>
      </c>
      <c r="E275" s="208" t="s">
        <v>315</v>
      </c>
      <c r="F275" s="209" t="s">
        <v>316</v>
      </c>
      <c r="G275" s="210" t="s">
        <v>53</v>
      </c>
      <c r="H275" s="206">
        <v>10</v>
      </c>
      <c r="I275" s="216">
        <v>45664</v>
      </c>
      <c r="J275" s="215">
        <v>0.65277777777777779</v>
      </c>
      <c r="K275" s="212" t="s">
        <v>13</v>
      </c>
      <c r="L275" s="212"/>
      <c r="M275" s="200"/>
      <c r="N275" s="200"/>
      <c r="O275" s="201">
        <f>IF(ISERROR(VLOOKUP(Tablo16[[#This Row],[G1]],Tablo11[[#All],[No]:[GÖZETMEN TABLOSU]],3,0)=TRUE),0,VLOOKUP(Tablo16[[#This Row],[G1]],Tablo11[[#All],[No]:[GÖZETMEN TABLOSU]],3,0))</f>
        <v>0</v>
      </c>
      <c r="P275" s="201">
        <f>IF(ISERROR(VLOOKUP(Tablo16[[#This Row],[G2]],Tablo11[[#All],[No]:[GÖZETMEN TABLOSU]],3,0)=TRUE),0,VLOOKUP(Tablo16[[#This Row],[G2]],Tablo11[[#All],[No]:[GÖZETMEN TABLOSU]],3,0))</f>
        <v>0</v>
      </c>
      <c r="Q275" s="201" cm="1">
        <f t="array" ref="Q275">_xlfn.IFS(Tablo16[[#This Row],[G1]]=$V$2,Tablo16[[#This Row],[Gözetmen 1]],Tablo16[[#This Row],[G2]]=$V$2,Tablo16[[#This Row],[Gözetmen 2]])</f>
        <v>0</v>
      </c>
      <c r="R275" s="201"/>
      <c r="S275" s="202">
        <f>COUNTIF($E$4:$E$312,Tablo16[[#This Row],[Dersin Adı]])</f>
        <v>1</v>
      </c>
      <c r="T275" s="213">
        <f t="shared" si="4"/>
        <v>1</v>
      </c>
      <c r="U275" s="204">
        <f>COUNTIFS(Tablo16[SINAV TARİHİ],I275,Tablo16[SINAV SAATİ],J275)</f>
        <v>9</v>
      </c>
      <c r="V275" s="190"/>
    </row>
    <row r="276" spans="1:22" x14ac:dyDescent="0.25">
      <c r="A276" s="205">
        <v>85</v>
      </c>
      <c r="B276" s="206" t="s">
        <v>53</v>
      </c>
      <c r="C276" s="206">
        <v>4</v>
      </c>
      <c r="D276" s="207" t="s">
        <v>195</v>
      </c>
      <c r="E276" s="208" t="s">
        <v>196</v>
      </c>
      <c r="F276" s="209" t="s">
        <v>107</v>
      </c>
      <c r="G276" s="210" t="s">
        <v>53</v>
      </c>
      <c r="H276" s="206">
        <v>13</v>
      </c>
      <c r="I276" s="216">
        <v>45665</v>
      </c>
      <c r="J276" s="215">
        <v>0.625</v>
      </c>
      <c r="K276" s="212" t="s">
        <v>30</v>
      </c>
      <c r="L276" s="212"/>
      <c r="M276" s="200"/>
      <c r="N276" s="200"/>
      <c r="O276" s="201">
        <f>IF(ISERROR(VLOOKUP(Tablo16[[#This Row],[G1]],Tablo11[[#All],[No]:[GÖZETMEN TABLOSU]],3,0)=TRUE),0,VLOOKUP(Tablo16[[#This Row],[G1]],Tablo11[[#All],[No]:[GÖZETMEN TABLOSU]],3,0))</f>
        <v>0</v>
      </c>
      <c r="P276" s="201">
        <f>IF(ISERROR(VLOOKUP(Tablo16[[#This Row],[G2]],Tablo11[[#All],[No]:[GÖZETMEN TABLOSU]],3,0)=TRUE),0,VLOOKUP(Tablo16[[#This Row],[G2]],Tablo11[[#All],[No]:[GÖZETMEN TABLOSU]],3,0))</f>
        <v>0</v>
      </c>
      <c r="Q276" s="201" cm="1">
        <f t="array" ref="Q276">_xlfn.IFS(Tablo16[[#This Row],[G1]]=$V$2,Tablo16[[#This Row],[Gözetmen 1]],Tablo16[[#This Row],[G2]]=$V$2,Tablo16[[#This Row],[Gözetmen 2]])</f>
        <v>0</v>
      </c>
      <c r="R276" s="201"/>
      <c r="S276" s="202">
        <f>COUNTIF($E$4:$E$312,Tablo16[[#This Row],[Dersin Adı]])</f>
        <v>1</v>
      </c>
      <c r="T276" s="213">
        <f t="shared" si="4"/>
        <v>1</v>
      </c>
      <c r="U276" s="204">
        <f>COUNTIFS(Tablo16[SINAV TARİHİ],I276,Tablo16[SINAV SAATİ],J276)</f>
        <v>9</v>
      </c>
      <c r="V276" s="190"/>
    </row>
    <row r="277" spans="1:22" x14ac:dyDescent="0.25">
      <c r="A277" s="205">
        <v>359</v>
      </c>
      <c r="B277" s="206" t="s">
        <v>53</v>
      </c>
      <c r="C277" s="206">
        <v>4</v>
      </c>
      <c r="D277" s="207" t="s">
        <v>561</v>
      </c>
      <c r="E277" s="208" t="s">
        <v>562</v>
      </c>
      <c r="F277" s="209" t="s">
        <v>301</v>
      </c>
      <c r="G277" s="210" t="s">
        <v>53</v>
      </c>
      <c r="H277" s="206">
        <v>9</v>
      </c>
      <c r="I277" s="216">
        <v>45666</v>
      </c>
      <c r="J277" s="215">
        <v>0.61458333333333337</v>
      </c>
      <c r="K277" s="212" t="s">
        <v>14</v>
      </c>
      <c r="L277" s="212"/>
      <c r="M277" s="200"/>
      <c r="N277" s="200"/>
      <c r="O277" s="201">
        <f>IF(ISERROR(VLOOKUP(Tablo16[[#This Row],[G1]],Tablo11[[#All],[No]:[GÖZETMEN TABLOSU]],3,0)=TRUE),0,VLOOKUP(Tablo16[[#This Row],[G1]],Tablo11[[#All],[No]:[GÖZETMEN TABLOSU]],3,0))</f>
        <v>0</v>
      </c>
      <c r="P277" s="201">
        <f>IF(ISERROR(VLOOKUP(Tablo16[[#This Row],[G2]],Tablo11[[#All],[No]:[GÖZETMEN TABLOSU]],3,0)=TRUE),0,VLOOKUP(Tablo16[[#This Row],[G2]],Tablo11[[#All],[No]:[GÖZETMEN TABLOSU]],3,0))</f>
        <v>0</v>
      </c>
      <c r="Q277" s="201" cm="1">
        <f t="array" ref="Q277">_xlfn.IFS(Tablo16[[#This Row],[G1]]=$V$2,Tablo16[[#This Row],[Gözetmen 1]],Tablo16[[#This Row],[G2]]=$V$2,Tablo16[[#This Row],[Gözetmen 2]])</f>
        <v>0</v>
      </c>
      <c r="R277" s="201"/>
      <c r="S277" s="202">
        <f>COUNTIF($E$4:$E$312,Tablo16[[#This Row],[Dersin Adı]])</f>
        <v>1</v>
      </c>
      <c r="T277" s="213">
        <f t="shared" si="4"/>
        <v>1</v>
      </c>
      <c r="U277" s="204">
        <f>COUNTIFS(Tablo16[SINAV TARİHİ],I277,Tablo16[SINAV SAATİ],J277)</f>
        <v>9</v>
      </c>
      <c r="V277" s="190"/>
    </row>
    <row r="278" spans="1:22" x14ac:dyDescent="0.25">
      <c r="A278" s="205">
        <v>218</v>
      </c>
      <c r="B278" s="206" t="s">
        <v>53</v>
      </c>
      <c r="C278" s="206">
        <v>4</v>
      </c>
      <c r="D278" s="207" t="s">
        <v>419</v>
      </c>
      <c r="E278" s="208" t="s">
        <v>124</v>
      </c>
      <c r="F278" s="209" t="s">
        <v>335</v>
      </c>
      <c r="G278" s="210" t="s">
        <v>53</v>
      </c>
      <c r="H278" s="206">
        <v>9</v>
      </c>
      <c r="I278" s="216">
        <v>45670</v>
      </c>
      <c r="J278" s="215">
        <v>0.625</v>
      </c>
      <c r="K278" s="212" t="s">
        <v>34</v>
      </c>
      <c r="L278" s="212"/>
      <c r="M278" s="200"/>
      <c r="N278" s="200"/>
      <c r="O278" s="201">
        <f>IF(ISERROR(VLOOKUP(Tablo16[[#This Row],[G1]],Tablo11[[#All],[No]:[GÖZETMEN TABLOSU]],3,0)=TRUE),0,VLOOKUP(Tablo16[[#This Row],[G1]],Tablo11[[#All],[No]:[GÖZETMEN TABLOSU]],3,0))</f>
        <v>0</v>
      </c>
      <c r="P278" s="201">
        <f>IF(ISERROR(VLOOKUP(Tablo16[[#This Row],[G2]],Tablo11[[#All],[No]:[GÖZETMEN TABLOSU]],3,0)=TRUE),0,VLOOKUP(Tablo16[[#This Row],[G2]],Tablo11[[#All],[No]:[GÖZETMEN TABLOSU]],3,0))</f>
        <v>0</v>
      </c>
      <c r="Q278" s="201" cm="1">
        <f t="array" ref="Q278">_xlfn.IFS(Tablo16[[#This Row],[G1]]=$V$2,Tablo16[[#This Row],[Gözetmen 1]],Tablo16[[#This Row],[G2]]=$V$2,Tablo16[[#This Row],[Gözetmen 2]])</f>
        <v>0</v>
      </c>
      <c r="R278" s="201"/>
      <c r="S278" s="202">
        <f>COUNTIF($E$4:$E$312,Tablo16[[#This Row],[Dersin Adı]])</f>
        <v>7</v>
      </c>
      <c r="T278" s="213">
        <f t="shared" si="4"/>
        <v>1</v>
      </c>
      <c r="U278" s="204">
        <f>COUNTIFS(Tablo16[SINAV TARİHİ],I278,Tablo16[SINAV SAATİ],J278)</f>
        <v>8</v>
      </c>
      <c r="V278" s="190"/>
    </row>
    <row r="279" spans="1:22" x14ac:dyDescent="0.25">
      <c r="A279" s="205">
        <v>264</v>
      </c>
      <c r="B279" s="206" t="s">
        <v>53</v>
      </c>
      <c r="C279" s="206">
        <v>4</v>
      </c>
      <c r="D279" s="207" t="s">
        <v>470</v>
      </c>
      <c r="E279" s="208" t="s">
        <v>471</v>
      </c>
      <c r="F279" s="209" t="s">
        <v>472</v>
      </c>
      <c r="G279" s="210" t="s">
        <v>53</v>
      </c>
      <c r="H279" s="206">
        <v>8</v>
      </c>
      <c r="I279" s="216">
        <v>45671</v>
      </c>
      <c r="J279" s="215">
        <v>0.625</v>
      </c>
      <c r="K279" s="212" t="s">
        <v>14</v>
      </c>
      <c r="L279" s="212"/>
      <c r="M279" s="200"/>
      <c r="N279" s="200"/>
      <c r="O279" s="201">
        <f>IF(ISERROR(VLOOKUP(Tablo16[[#This Row],[G1]],Tablo11[[#All],[No]:[GÖZETMEN TABLOSU]],3,0)=TRUE),0,VLOOKUP(Tablo16[[#This Row],[G1]],Tablo11[[#All],[No]:[GÖZETMEN TABLOSU]],3,0))</f>
        <v>0</v>
      </c>
      <c r="P279" s="201">
        <f>IF(ISERROR(VLOOKUP(Tablo16[[#This Row],[G2]],Tablo11[[#All],[No]:[GÖZETMEN TABLOSU]],3,0)=TRUE),0,VLOOKUP(Tablo16[[#This Row],[G2]],Tablo11[[#All],[No]:[GÖZETMEN TABLOSU]],3,0))</f>
        <v>0</v>
      </c>
      <c r="Q279" s="201" cm="1">
        <f t="array" ref="Q279">_xlfn.IFS(Tablo16[[#This Row],[G1]]=$V$2,Tablo16[[#This Row],[Gözetmen 1]],Tablo16[[#This Row],[G2]]=$V$2,Tablo16[[#This Row],[Gözetmen 2]])</f>
        <v>0</v>
      </c>
      <c r="R279" s="201"/>
      <c r="S279" s="202">
        <f>COUNTIF($E$4:$E$312,Tablo16[[#This Row],[Dersin Adı]])</f>
        <v>1</v>
      </c>
      <c r="T279" s="213">
        <f t="shared" si="4"/>
        <v>1</v>
      </c>
      <c r="U279" s="204">
        <f>COUNTIFS(Tablo16[SINAV TARİHİ],I279,Tablo16[SINAV SAATİ],J279)</f>
        <v>6</v>
      </c>
      <c r="V279" s="190"/>
    </row>
    <row r="280" spans="1:22" x14ac:dyDescent="0.25">
      <c r="A280" s="205">
        <v>341</v>
      </c>
      <c r="B280" s="206" t="s">
        <v>53</v>
      </c>
      <c r="C280" s="206">
        <v>4</v>
      </c>
      <c r="D280" s="207" t="s">
        <v>501</v>
      </c>
      <c r="E280" s="208" t="s">
        <v>502</v>
      </c>
      <c r="F280" s="209" t="s">
        <v>101</v>
      </c>
      <c r="G280" s="210" t="s">
        <v>53</v>
      </c>
      <c r="H280" s="206">
        <v>10</v>
      </c>
      <c r="I280" s="216">
        <v>45672</v>
      </c>
      <c r="J280" s="215">
        <v>0.625</v>
      </c>
      <c r="K280" s="212" t="s">
        <v>34</v>
      </c>
      <c r="L280" s="212"/>
      <c r="M280" s="200"/>
      <c r="N280" s="200"/>
      <c r="O280" s="201">
        <f>IF(ISERROR(VLOOKUP(Tablo16[[#This Row],[G1]],Tablo11[[#All],[No]:[GÖZETMEN TABLOSU]],3,0)=TRUE),0,VLOOKUP(Tablo16[[#This Row],[G1]],Tablo11[[#All],[No]:[GÖZETMEN TABLOSU]],3,0))</f>
        <v>0</v>
      </c>
      <c r="P280" s="201">
        <f>IF(ISERROR(VLOOKUP(Tablo16[[#This Row],[G2]],Tablo11[[#All],[No]:[GÖZETMEN TABLOSU]],3,0)=TRUE),0,VLOOKUP(Tablo16[[#This Row],[G2]],Tablo11[[#All],[No]:[GÖZETMEN TABLOSU]],3,0))</f>
        <v>0</v>
      </c>
      <c r="Q280" s="201" cm="1">
        <f t="array" ref="Q280">_xlfn.IFS(Tablo16[[#This Row],[G1]]=$V$2,Tablo16[[#This Row],[Gözetmen 1]],Tablo16[[#This Row],[G2]]=$V$2,Tablo16[[#This Row],[Gözetmen 2]])</f>
        <v>0</v>
      </c>
      <c r="R280" s="201"/>
      <c r="S280" s="202">
        <f>COUNTIF($E$4:$E$312,Tablo16[[#This Row],[Dersin Adı]])</f>
        <v>1</v>
      </c>
      <c r="T280" s="213">
        <f t="shared" si="4"/>
        <v>1</v>
      </c>
      <c r="U280" s="204">
        <f>COUNTIFS(Tablo16[SINAV TARİHİ],I280,Tablo16[SINAV SAATİ],J280)</f>
        <v>7</v>
      </c>
      <c r="V280" s="190"/>
    </row>
    <row r="281" spans="1:22" x14ac:dyDescent="0.25">
      <c r="A281" s="205">
        <v>86</v>
      </c>
      <c r="B281" s="206" t="s">
        <v>59</v>
      </c>
      <c r="C281" s="206">
        <v>1</v>
      </c>
      <c r="D281" s="207" t="s">
        <v>433</v>
      </c>
      <c r="E281" s="208" t="s">
        <v>67</v>
      </c>
      <c r="F281" s="209" t="s">
        <v>158</v>
      </c>
      <c r="G281" s="210" t="s">
        <v>47</v>
      </c>
      <c r="H281" s="206">
        <v>21</v>
      </c>
      <c r="I281" s="216">
        <v>45663</v>
      </c>
      <c r="J281" s="215">
        <v>0.375</v>
      </c>
      <c r="K281" s="212" t="s">
        <v>39</v>
      </c>
      <c r="L281" s="212"/>
      <c r="M281" s="200"/>
      <c r="N281" s="200"/>
      <c r="O281" s="201">
        <f>IF(ISERROR(VLOOKUP(Tablo16[[#This Row],[G1]],Tablo11[[#All],[No]:[GÖZETMEN TABLOSU]],3,0)=TRUE),0,VLOOKUP(Tablo16[[#This Row],[G1]],Tablo11[[#All],[No]:[GÖZETMEN TABLOSU]],3,0))</f>
        <v>0</v>
      </c>
      <c r="P281" s="201">
        <f>IF(ISERROR(VLOOKUP(Tablo16[[#This Row],[G2]],Tablo11[[#All],[No]:[GÖZETMEN TABLOSU]],3,0)=TRUE),0,VLOOKUP(Tablo16[[#This Row],[G2]],Tablo11[[#All],[No]:[GÖZETMEN TABLOSU]],3,0))</f>
        <v>0</v>
      </c>
      <c r="Q281" s="201" cm="1">
        <f t="array" ref="Q281">_xlfn.IFS(Tablo16[[#This Row],[G1]]=$V$2,Tablo16[[#This Row],[Gözetmen 1]],Tablo16[[#This Row],[G2]]=$V$2,Tablo16[[#This Row],[Gözetmen 2]])</f>
        <v>0</v>
      </c>
      <c r="R281" s="201"/>
      <c r="S281" s="202">
        <f>COUNTIF($E$4:$E$312,Tablo16[[#This Row],[Dersin Adı]])</f>
        <v>1</v>
      </c>
      <c r="T281" s="213">
        <f t="shared" si="4"/>
        <v>1</v>
      </c>
      <c r="U281" s="204">
        <f>COUNTIFS(Tablo16[SINAV TARİHİ],I281,Tablo16[SINAV SAATİ],J281)</f>
        <v>9</v>
      </c>
      <c r="V281" s="190"/>
    </row>
    <row r="282" spans="1:22" x14ac:dyDescent="0.25">
      <c r="A282" s="205">
        <v>356</v>
      </c>
      <c r="B282" s="206" t="s">
        <v>59</v>
      </c>
      <c r="C282" s="206">
        <v>1</v>
      </c>
      <c r="D282" s="207" t="s">
        <v>325</v>
      </c>
      <c r="E282" s="208" t="s">
        <v>326</v>
      </c>
      <c r="F282" s="209" t="s">
        <v>12</v>
      </c>
      <c r="G282" s="210" t="s">
        <v>65</v>
      </c>
      <c r="H282" s="206">
        <v>40</v>
      </c>
      <c r="I282" s="216">
        <v>45664</v>
      </c>
      <c r="J282" s="215">
        <v>0.41666666666666669</v>
      </c>
      <c r="K282" s="212" t="s">
        <v>27</v>
      </c>
      <c r="L282" s="212"/>
      <c r="M282" s="200">
        <v>5</v>
      </c>
      <c r="N282" s="200"/>
      <c r="O282" s="201" t="str">
        <f>IF(ISERROR(VLOOKUP(Tablo16[[#This Row],[G1]],Tablo11[[#All],[No]:[GÖZETMEN TABLOSU]],3,0)=TRUE),0,VLOOKUP(Tablo16[[#This Row],[G1]],Tablo11[[#All],[No]:[GÖZETMEN TABLOSU]],3,0))</f>
        <v>İrem POYRAZ</v>
      </c>
      <c r="P282" s="201">
        <f>IF(ISERROR(VLOOKUP(Tablo16[[#This Row],[G2]],Tablo11[[#All],[No]:[GÖZETMEN TABLOSU]],3,0)=TRUE),0,VLOOKUP(Tablo16[[#This Row],[G2]],Tablo11[[#All],[No]:[GÖZETMEN TABLOSU]],3,0))</f>
        <v>0</v>
      </c>
      <c r="Q282" s="201" cm="1">
        <f t="array" ref="Q282">_xlfn.IFS(Tablo16[[#This Row],[G1]]=$V$2,Tablo16[[#This Row],[Gözetmen 1]],Tablo16[[#This Row],[G2]]=$V$2,Tablo16[[#This Row],[Gözetmen 2]])</f>
        <v>0</v>
      </c>
      <c r="R282" s="201"/>
      <c r="S282" s="202">
        <f>COUNTIF($E$4:$E$312,Tablo16[[#This Row],[Dersin Adı]])</f>
        <v>9</v>
      </c>
      <c r="T282" s="213">
        <f t="shared" si="4"/>
        <v>9</v>
      </c>
      <c r="U282" s="204">
        <f>COUNTIFS(Tablo16[SINAV TARİHİ],I282,Tablo16[SINAV SAATİ],J282)</f>
        <v>9</v>
      </c>
      <c r="V282" s="190"/>
    </row>
    <row r="283" spans="1:22" x14ac:dyDescent="0.25">
      <c r="A283" s="205">
        <v>19</v>
      </c>
      <c r="B283" s="206" t="s">
        <v>59</v>
      </c>
      <c r="C283" s="206">
        <v>1</v>
      </c>
      <c r="D283" s="207" t="s">
        <v>278</v>
      </c>
      <c r="E283" s="208" t="s">
        <v>279</v>
      </c>
      <c r="F283" s="209" t="s">
        <v>10</v>
      </c>
      <c r="G283" s="210" t="s">
        <v>65</v>
      </c>
      <c r="H283" s="206">
        <v>261</v>
      </c>
      <c r="I283" s="216">
        <v>45664</v>
      </c>
      <c r="J283" s="215">
        <v>0.45833333333333331</v>
      </c>
      <c r="K283" s="212" t="s">
        <v>62</v>
      </c>
      <c r="L283" s="212"/>
      <c r="M283" s="200">
        <v>2</v>
      </c>
      <c r="N283" s="200"/>
      <c r="O283" s="201" t="str">
        <f>IF(ISERROR(VLOOKUP(Tablo16[[#This Row],[G1]],Tablo11[[#All],[No]:[GÖZETMEN TABLOSU]],3,0)=TRUE),0,VLOOKUP(Tablo16[[#This Row],[G1]],Tablo11[[#All],[No]:[GÖZETMEN TABLOSU]],3,0))</f>
        <v>Esra ŞAHİN</v>
      </c>
      <c r="P283" s="201">
        <f>IF(ISERROR(VLOOKUP(Tablo16[[#This Row],[G2]],Tablo11[[#All],[No]:[GÖZETMEN TABLOSU]],3,0)=TRUE),0,VLOOKUP(Tablo16[[#This Row],[G2]],Tablo11[[#All],[No]:[GÖZETMEN TABLOSU]],3,0))</f>
        <v>0</v>
      </c>
      <c r="Q283" s="201" cm="1">
        <f t="array" ref="Q283">_xlfn.IFS(Tablo16[[#This Row],[G1]]=$V$2,Tablo16[[#This Row],[Gözetmen 1]],Tablo16[[#This Row],[G2]]=$V$2,Tablo16[[#This Row],[Gözetmen 2]])</f>
        <v>0</v>
      </c>
      <c r="R283" s="201"/>
      <c r="S283" s="202">
        <f>COUNTIF($E$4:$E$312,Tablo16[[#This Row],[Dersin Adı]])</f>
        <v>9</v>
      </c>
      <c r="T283" s="213">
        <f t="shared" si="4"/>
        <v>6</v>
      </c>
      <c r="U283" s="204">
        <f>COUNTIFS(Tablo16[SINAV TARİHİ],I283,Tablo16[SINAV SAATİ],J283)</f>
        <v>9</v>
      </c>
      <c r="V283" s="190"/>
    </row>
    <row r="284" spans="1:22" x14ac:dyDescent="0.25">
      <c r="A284" s="205">
        <v>102</v>
      </c>
      <c r="B284" s="206" t="s">
        <v>59</v>
      </c>
      <c r="C284" s="206">
        <v>1</v>
      </c>
      <c r="D284" s="207" t="s">
        <v>218</v>
      </c>
      <c r="E284" s="208" t="s">
        <v>210</v>
      </c>
      <c r="F284" s="209" t="s">
        <v>216</v>
      </c>
      <c r="G284" s="210" t="s">
        <v>65</v>
      </c>
      <c r="H284" s="206">
        <v>40</v>
      </c>
      <c r="I284" s="216">
        <v>45665</v>
      </c>
      <c r="J284" s="215">
        <v>0.375</v>
      </c>
      <c r="K284" s="212" t="s">
        <v>62</v>
      </c>
      <c r="L284" s="212"/>
      <c r="M284" s="200">
        <v>14</v>
      </c>
      <c r="N284" s="200"/>
      <c r="O284" s="201" t="str">
        <f>IF(ISERROR(VLOOKUP(Tablo16[[#This Row],[G1]],Tablo11[[#All],[No]:[GÖZETMEN TABLOSU]],3,0)=TRUE),0,VLOOKUP(Tablo16[[#This Row],[G1]],Tablo11[[#All],[No]:[GÖZETMEN TABLOSU]],3,0))</f>
        <v>Hakan ERDEM</v>
      </c>
      <c r="P284" s="201">
        <f>IF(ISERROR(VLOOKUP(Tablo16[[#This Row],[G2]],Tablo11[[#All],[No]:[GÖZETMEN TABLOSU]],3,0)=TRUE),0,VLOOKUP(Tablo16[[#This Row],[G2]],Tablo11[[#All],[No]:[GÖZETMEN TABLOSU]],3,0))</f>
        <v>0</v>
      </c>
      <c r="Q284" s="201" cm="1">
        <f t="array" ref="Q284">_xlfn.IFS(Tablo16[[#This Row],[G1]]=$V$2,Tablo16[[#This Row],[Gözetmen 1]],Tablo16[[#This Row],[G2]]=$V$2,Tablo16[[#This Row],[Gözetmen 2]])</f>
        <v>0</v>
      </c>
      <c r="R284" s="201"/>
      <c r="S284" s="202">
        <f>COUNTIF($E$4:$E$312,Tablo16[[#This Row],[Dersin Adı]])</f>
        <v>9</v>
      </c>
      <c r="T284" s="213">
        <f t="shared" si="4"/>
        <v>3</v>
      </c>
      <c r="U284" s="204">
        <f>COUNTIFS(Tablo16[SINAV TARİHİ],I284,Tablo16[SINAV SAATİ],J284)</f>
        <v>9</v>
      </c>
      <c r="V284" s="190"/>
    </row>
    <row r="285" spans="1:22" ht="30" x14ac:dyDescent="0.25">
      <c r="A285" s="205">
        <v>190</v>
      </c>
      <c r="B285" s="206" t="s">
        <v>59</v>
      </c>
      <c r="C285" s="206">
        <v>1</v>
      </c>
      <c r="D285" s="207" t="s">
        <v>259</v>
      </c>
      <c r="E285" s="208" t="s">
        <v>257</v>
      </c>
      <c r="F285" s="209" t="s">
        <v>258</v>
      </c>
      <c r="G285" s="210" t="s">
        <v>65</v>
      </c>
      <c r="H285" s="206">
        <v>61</v>
      </c>
      <c r="I285" s="216">
        <v>45666</v>
      </c>
      <c r="J285" s="215">
        <v>0.375</v>
      </c>
      <c r="K285" s="212" t="s">
        <v>62</v>
      </c>
      <c r="L285" s="212"/>
      <c r="M285" s="200">
        <v>7</v>
      </c>
      <c r="N285" s="200"/>
      <c r="O285" s="201" t="str">
        <f>IF(ISERROR(VLOOKUP(Tablo16[[#This Row],[G1]],Tablo11[[#All],[No]:[GÖZETMEN TABLOSU]],3,0)=TRUE),0,VLOOKUP(Tablo16[[#This Row],[G1]],Tablo11[[#All],[No]:[GÖZETMEN TABLOSU]],3,0))</f>
        <v>C. Erdem BÜLBÜL</v>
      </c>
      <c r="P285" s="201">
        <f>IF(ISERROR(VLOOKUP(Tablo16[[#This Row],[G2]],Tablo11[[#All],[No]:[GÖZETMEN TABLOSU]],3,0)=TRUE),0,VLOOKUP(Tablo16[[#This Row],[G2]],Tablo11[[#All],[No]:[GÖZETMEN TABLOSU]],3,0))</f>
        <v>0</v>
      </c>
      <c r="Q285" s="201" cm="1">
        <f t="array" ref="Q285">_xlfn.IFS(Tablo16[[#This Row],[G1]]=$V$2,Tablo16[[#This Row],[Gözetmen 1]],Tablo16[[#This Row],[G2]]=$V$2,Tablo16[[#This Row],[Gözetmen 2]])</f>
        <v>0</v>
      </c>
      <c r="R285" s="201"/>
      <c r="S285" s="202">
        <f>COUNTIF($E$4:$E$312,Tablo16[[#This Row],[Dersin Adı]])</f>
        <v>8</v>
      </c>
      <c r="T285" s="213">
        <f t="shared" si="4"/>
        <v>2</v>
      </c>
      <c r="U285" s="204">
        <f>COUNTIFS(Tablo16[SINAV TARİHİ],I285,Tablo16[SINAV SAATİ],J285)</f>
        <v>8</v>
      </c>
      <c r="V285" s="190"/>
    </row>
    <row r="286" spans="1:22" x14ac:dyDescent="0.25">
      <c r="A286" s="205">
        <v>203</v>
      </c>
      <c r="B286" s="206" t="s">
        <v>59</v>
      </c>
      <c r="C286" s="206">
        <v>1</v>
      </c>
      <c r="D286" s="207" t="s">
        <v>632</v>
      </c>
      <c r="E286" s="208" t="s">
        <v>138</v>
      </c>
      <c r="F286" s="209" t="s">
        <v>633</v>
      </c>
      <c r="G286" s="210" t="s">
        <v>65</v>
      </c>
      <c r="H286" s="206">
        <v>40</v>
      </c>
      <c r="I286" s="216">
        <v>45667</v>
      </c>
      <c r="J286" s="215">
        <v>0.375</v>
      </c>
      <c r="K286" s="212" t="s">
        <v>77</v>
      </c>
      <c r="L286" s="212"/>
      <c r="M286" s="200"/>
      <c r="N286" s="200"/>
      <c r="O286" s="201">
        <f>IF(ISERROR(VLOOKUP(Tablo16[[#This Row],[G1]],Tablo11[[#All],[No]:[GÖZETMEN TABLOSU]],3,0)=TRUE),0,VLOOKUP(Tablo16[[#This Row],[G1]],Tablo11[[#All],[No]:[GÖZETMEN TABLOSU]],3,0))</f>
        <v>0</v>
      </c>
      <c r="P286" s="201">
        <f>IF(ISERROR(VLOOKUP(Tablo16[[#This Row],[G2]],Tablo11[[#All],[No]:[GÖZETMEN TABLOSU]],3,0)=TRUE),0,VLOOKUP(Tablo16[[#This Row],[G2]],Tablo11[[#All],[No]:[GÖZETMEN TABLOSU]],3,0))</f>
        <v>0</v>
      </c>
      <c r="Q286" s="201" cm="1">
        <f t="array" ref="Q286">_xlfn.IFS(Tablo16[[#This Row],[G1]]=$V$2,Tablo16[[#This Row],[Gözetmen 1]],Tablo16[[#This Row],[G2]]=$V$2,Tablo16[[#This Row],[Gözetmen 2]])</f>
        <v>0</v>
      </c>
      <c r="R286" s="201"/>
      <c r="S286" s="202">
        <f>COUNTIF($E$4:$E$312,Tablo16[[#This Row],[Dersin Adı]])</f>
        <v>9</v>
      </c>
      <c r="T286" s="213">
        <f t="shared" si="4"/>
        <v>1</v>
      </c>
      <c r="U286" s="204">
        <f>COUNTIFS(Tablo16[SINAV TARİHİ],I286,Tablo16[SINAV SAATİ],J286)</f>
        <v>2</v>
      </c>
      <c r="V286" s="190"/>
    </row>
    <row r="287" spans="1:22" x14ac:dyDescent="0.25">
      <c r="A287" s="205">
        <v>29</v>
      </c>
      <c r="B287" s="206" t="s">
        <v>59</v>
      </c>
      <c r="C287" s="206">
        <v>1</v>
      </c>
      <c r="D287" s="207" t="s">
        <v>129</v>
      </c>
      <c r="E287" s="208" t="s">
        <v>130</v>
      </c>
      <c r="F287" s="209" t="s">
        <v>122</v>
      </c>
      <c r="G287" s="210" t="s">
        <v>59</v>
      </c>
      <c r="H287" s="206">
        <v>37</v>
      </c>
      <c r="I287" s="216">
        <v>45670</v>
      </c>
      <c r="J287" s="215">
        <v>0.375</v>
      </c>
      <c r="K287" s="212" t="s">
        <v>23</v>
      </c>
      <c r="L287" s="212"/>
      <c r="M287" s="200"/>
      <c r="N287" s="200"/>
      <c r="O287" s="201">
        <f>IF(ISERROR(VLOOKUP(Tablo16[[#This Row],[G1]],Tablo11[[#All],[No]:[GÖZETMEN TABLOSU]],3,0)=TRUE),0,VLOOKUP(Tablo16[[#This Row],[G1]],Tablo11[[#All],[No]:[GÖZETMEN TABLOSU]],3,0))</f>
        <v>0</v>
      </c>
      <c r="P287" s="201">
        <f>IF(ISERROR(VLOOKUP(Tablo16[[#This Row],[G2]],Tablo11[[#All],[No]:[GÖZETMEN TABLOSU]],3,0)=TRUE),0,VLOOKUP(Tablo16[[#This Row],[G2]],Tablo11[[#All],[No]:[GÖZETMEN TABLOSU]],3,0))</f>
        <v>0</v>
      </c>
      <c r="Q287" s="201" cm="1">
        <f t="array" ref="Q287">_xlfn.IFS(Tablo16[[#This Row],[G1]]=$V$2,Tablo16[[#This Row],[Gözetmen 1]],Tablo16[[#This Row],[G2]]=$V$2,Tablo16[[#This Row],[Gözetmen 2]])</f>
        <v>0</v>
      </c>
      <c r="R287" s="201"/>
      <c r="S287" s="202">
        <f>COUNTIF($E$4:$E$312,Tablo16[[#This Row],[Dersin Adı]])</f>
        <v>1</v>
      </c>
      <c r="T287" s="213">
        <f t="shared" si="4"/>
        <v>1</v>
      </c>
      <c r="U287" s="204">
        <f>COUNTIFS(Tablo16[SINAV TARİHİ],I287,Tablo16[SINAV SAATİ],J287)</f>
        <v>9</v>
      </c>
      <c r="V287" s="190"/>
    </row>
    <row r="288" spans="1:22" x14ac:dyDescent="0.25">
      <c r="A288" s="205">
        <v>62</v>
      </c>
      <c r="B288" s="206" t="s">
        <v>59</v>
      </c>
      <c r="C288" s="206">
        <v>1</v>
      </c>
      <c r="D288" s="207" t="s">
        <v>510</v>
      </c>
      <c r="E288" s="208" t="s">
        <v>132</v>
      </c>
      <c r="F288" s="209" t="s">
        <v>511</v>
      </c>
      <c r="G288" s="210" t="s">
        <v>65</v>
      </c>
      <c r="H288" s="206">
        <v>55</v>
      </c>
      <c r="I288" s="216">
        <v>45672</v>
      </c>
      <c r="J288" s="215">
        <v>0.375</v>
      </c>
      <c r="K288" s="212" t="s">
        <v>77</v>
      </c>
      <c r="L288" s="212"/>
      <c r="M288" s="200"/>
      <c r="N288" s="200"/>
      <c r="O288" s="201">
        <f>IF(ISERROR(VLOOKUP(Tablo16[[#This Row],[G1]],Tablo11[[#All],[No]:[GÖZETMEN TABLOSU]],3,0)=TRUE),0,VLOOKUP(Tablo16[[#This Row],[G1]],Tablo11[[#All],[No]:[GÖZETMEN TABLOSU]],3,0))</f>
        <v>0</v>
      </c>
      <c r="P288" s="201">
        <f>IF(ISERROR(VLOOKUP(Tablo16[[#This Row],[G2]],Tablo11[[#All],[No]:[GÖZETMEN TABLOSU]],3,0)=TRUE),0,VLOOKUP(Tablo16[[#This Row],[G2]],Tablo11[[#All],[No]:[GÖZETMEN TABLOSU]],3,0))</f>
        <v>0</v>
      </c>
      <c r="Q288" s="201" cm="1">
        <f t="array" ref="Q288">_xlfn.IFS(Tablo16[[#This Row],[G1]]=$V$2,Tablo16[[#This Row],[Gözetmen 1]],Tablo16[[#This Row],[G2]]=$V$2,Tablo16[[#This Row],[Gözetmen 2]])</f>
        <v>0</v>
      </c>
      <c r="R288" s="201"/>
      <c r="S288" s="202">
        <f>COUNTIF($E$4:$E$312,Tablo16[[#This Row],[Dersin Adı]])</f>
        <v>8</v>
      </c>
      <c r="T288" s="213">
        <f t="shared" si="4"/>
        <v>1</v>
      </c>
      <c r="U288" s="204">
        <f>COUNTIFS(Tablo16[SINAV TARİHİ],I288,Tablo16[SINAV SAATİ],J288)</f>
        <v>9</v>
      </c>
      <c r="V288" s="190"/>
    </row>
    <row r="289" spans="1:22" x14ac:dyDescent="0.25">
      <c r="A289" s="205">
        <v>167</v>
      </c>
      <c r="B289" s="206" t="s">
        <v>59</v>
      </c>
      <c r="C289" s="206">
        <v>1</v>
      </c>
      <c r="D289" s="207" t="s">
        <v>563</v>
      </c>
      <c r="E289" s="208" t="s">
        <v>564</v>
      </c>
      <c r="F289" s="209" t="s">
        <v>565</v>
      </c>
      <c r="G289" s="210" t="s">
        <v>65</v>
      </c>
      <c r="H289" s="206">
        <v>25</v>
      </c>
      <c r="I289" s="216">
        <v>45673</v>
      </c>
      <c r="J289" s="215">
        <v>0.375</v>
      </c>
      <c r="K289" s="212" t="s">
        <v>77</v>
      </c>
      <c r="L289" s="212"/>
      <c r="M289" s="200"/>
      <c r="N289" s="200"/>
      <c r="O289" s="201">
        <f>IF(ISERROR(VLOOKUP(Tablo16[[#This Row],[G1]],Tablo11[[#All],[No]:[GÖZETMEN TABLOSU]],3,0)=TRUE),0,VLOOKUP(Tablo16[[#This Row],[G1]],Tablo11[[#All],[No]:[GÖZETMEN TABLOSU]],3,0))</f>
        <v>0</v>
      </c>
      <c r="P289" s="201">
        <f>IF(ISERROR(VLOOKUP(Tablo16[[#This Row],[G2]],Tablo11[[#All],[No]:[GÖZETMEN TABLOSU]],3,0)=TRUE),0,VLOOKUP(Tablo16[[#This Row],[G2]],Tablo11[[#All],[No]:[GÖZETMEN TABLOSU]],3,0))</f>
        <v>0</v>
      </c>
      <c r="Q289" s="201" cm="1">
        <f t="array" ref="Q289">_xlfn.IFS(Tablo16[[#This Row],[G1]]=$V$2,Tablo16[[#This Row],[Gözetmen 1]],Tablo16[[#This Row],[G2]]=$V$2,Tablo16[[#This Row],[Gözetmen 2]])</f>
        <v>0</v>
      </c>
      <c r="R289" s="201"/>
      <c r="S289" s="202">
        <f>COUNTIF($E$4:$E$312,Tablo16[[#This Row],[Dersin Adı]])</f>
        <v>9</v>
      </c>
      <c r="T289" s="213">
        <f t="shared" si="4"/>
        <v>8</v>
      </c>
      <c r="U289" s="204">
        <f>COUNTIFS(Tablo16[SINAV TARİHİ],I289,Tablo16[SINAV SAATİ],J289)</f>
        <v>9</v>
      </c>
      <c r="V289" s="190"/>
    </row>
    <row r="290" spans="1:22" x14ac:dyDescent="0.25">
      <c r="A290" s="205">
        <v>412</v>
      </c>
      <c r="B290" s="206" t="s">
        <v>59</v>
      </c>
      <c r="C290" s="206">
        <v>1</v>
      </c>
      <c r="D290" s="207" t="s">
        <v>325</v>
      </c>
      <c r="E290" s="208" t="s">
        <v>653</v>
      </c>
      <c r="F290" s="209" t="s">
        <v>654</v>
      </c>
      <c r="G290" s="210" t="s">
        <v>65</v>
      </c>
      <c r="H290" s="206">
        <v>19</v>
      </c>
      <c r="I290" s="216">
        <v>45674</v>
      </c>
      <c r="J290" s="198">
        <v>0.625</v>
      </c>
      <c r="K290" s="212" t="s">
        <v>62</v>
      </c>
      <c r="L290" s="212"/>
      <c r="M290" s="200"/>
      <c r="N290" s="200"/>
      <c r="O290" s="201">
        <f>IF(ISERROR(VLOOKUP(Tablo16[[#This Row],[G1]],Tablo11[[#All],[No]:[GÖZETMEN TABLOSU]],3,0)=TRUE),0,VLOOKUP(Tablo16[[#This Row],[G1]],Tablo11[[#All],[No]:[GÖZETMEN TABLOSU]],3,0))</f>
        <v>0</v>
      </c>
      <c r="P290" s="201">
        <f>IF(ISERROR(VLOOKUP(Tablo16[[#This Row],[G2]],Tablo11[[#All],[No]:[GÖZETMEN TABLOSU]],3,0)=TRUE),0,VLOOKUP(Tablo16[[#This Row],[G2]],Tablo11[[#All],[No]:[GÖZETMEN TABLOSU]],3,0))</f>
        <v>0</v>
      </c>
      <c r="Q290" s="201" cm="1">
        <f t="array" ref="Q290">_xlfn.IFS(Tablo16[[#This Row],[G1]]=$V$2,Tablo16[[#This Row],[Gözetmen 1]],Tablo16[[#This Row],[G2]]=$V$2,Tablo16[[#This Row],[Gözetmen 2]])</f>
        <v>0</v>
      </c>
      <c r="R290" s="201"/>
      <c r="S290" s="202"/>
      <c r="T290" s="213">
        <f t="shared" si="4"/>
        <v>9</v>
      </c>
      <c r="U290" s="204">
        <f>COUNTIFS(Tablo16[SINAV TARİHİ],I290,Tablo16[SINAV SAATİ],J290)</f>
        <v>9</v>
      </c>
      <c r="V290" s="190"/>
    </row>
    <row r="291" spans="1:22" x14ac:dyDescent="0.25">
      <c r="A291" s="205">
        <v>332</v>
      </c>
      <c r="B291" s="206" t="s">
        <v>59</v>
      </c>
      <c r="C291" s="206">
        <v>2</v>
      </c>
      <c r="D291" s="207" t="s">
        <v>161</v>
      </c>
      <c r="E291" s="208" t="s">
        <v>26</v>
      </c>
      <c r="F291" s="209" t="s">
        <v>160</v>
      </c>
      <c r="G291" s="210" t="s">
        <v>51</v>
      </c>
      <c r="H291" s="206">
        <v>36</v>
      </c>
      <c r="I291" s="216">
        <v>45663</v>
      </c>
      <c r="J291" s="215">
        <v>0.45833333333333331</v>
      </c>
      <c r="K291" s="212" t="s">
        <v>62</v>
      </c>
      <c r="L291" s="212"/>
      <c r="M291" s="200">
        <v>2</v>
      </c>
      <c r="N291" s="200"/>
      <c r="O291" s="201" t="str">
        <f>IF(ISERROR(VLOOKUP(Tablo16[[#This Row],[G1]],Tablo11[[#All],[No]:[GÖZETMEN TABLOSU]],3,0)=TRUE),0,VLOOKUP(Tablo16[[#This Row],[G1]],Tablo11[[#All],[No]:[GÖZETMEN TABLOSU]],3,0))</f>
        <v>Esra ŞAHİN</v>
      </c>
      <c r="P291" s="201">
        <f>IF(ISERROR(VLOOKUP(Tablo16[[#This Row],[G2]],Tablo11[[#All],[No]:[GÖZETMEN TABLOSU]],3,0)=TRUE),0,VLOOKUP(Tablo16[[#This Row],[G2]],Tablo11[[#All],[No]:[GÖZETMEN TABLOSU]],3,0))</f>
        <v>0</v>
      </c>
      <c r="Q291" s="201" cm="1">
        <f t="array" ref="Q291">_xlfn.IFS(Tablo16[[#This Row],[G1]]=$V$2,Tablo16[[#This Row],[Gözetmen 1]],Tablo16[[#This Row],[G2]]=$V$2,Tablo16[[#This Row],[Gözetmen 2]])</f>
        <v>0</v>
      </c>
      <c r="R291" s="201"/>
      <c r="S291" s="202">
        <f>COUNTIF($E$4:$E$312,Tablo16[[#This Row],[Dersin Adı]])</f>
        <v>4</v>
      </c>
      <c r="T291" s="213">
        <f t="shared" si="4"/>
        <v>2</v>
      </c>
      <c r="U291" s="204">
        <f>COUNTIFS(Tablo16[SINAV TARİHİ],I291,Tablo16[SINAV SAATİ],J291)</f>
        <v>9</v>
      </c>
      <c r="V291" s="190"/>
    </row>
    <row r="292" spans="1:22" x14ac:dyDescent="0.25">
      <c r="A292" s="205">
        <v>134</v>
      </c>
      <c r="B292" s="206" t="s">
        <v>59</v>
      </c>
      <c r="C292" s="206">
        <v>2</v>
      </c>
      <c r="D292" s="207" t="s">
        <v>271</v>
      </c>
      <c r="E292" s="208" t="s">
        <v>272</v>
      </c>
      <c r="F292" s="209" t="s">
        <v>273</v>
      </c>
      <c r="G292" s="210" t="s">
        <v>59</v>
      </c>
      <c r="H292" s="206">
        <v>55</v>
      </c>
      <c r="I292" s="216">
        <v>45664</v>
      </c>
      <c r="J292" s="215">
        <v>0.4861111111111111</v>
      </c>
      <c r="K292" s="212" t="s">
        <v>77</v>
      </c>
      <c r="L292" s="212"/>
      <c r="M292" s="200"/>
      <c r="N292" s="200"/>
      <c r="O292" s="201">
        <f>IF(ISERROR(VLOOKUP(Tablo16[[#This Row],[G1]],Tablo11[[#All],[No]:[GÖZETMEN TABLOSU]],3,0)=TRUE),0,VLOOKUP(Tablo16[[#This Row],[G1]],Tablo11[[#All],[No]:[GÖZETMEN TABLOSU]],3,0))</f>
        <v>0</v>
      </c>
      <c r="P292" s="201">
        <f>IF(ISERROR(VLOOKUP(Tablo16[[#This Row],[G2]],Tablo11[[#All],[No]:[GÖZETMEN TABLOSU]],3,0)=TRUE),0,VLOOKUP(Tablo16[[#This Row],[G2]],Tablo11[[#All],[No]:[GÖZETMEN TABLOSU]],3,0))</f>
        <v>0</v>
      </c>
      <c r="Q292" s="201" cm="1">
        <f t="array" ref="Q292">_xlfn.IFS(Tablo16[[#This Row],[G1]]=$V$2,Tablo16[[#This Row],[Gözetmen 1]],Tablo16[[#This Row],[G2]]=$V$2,Tablo16[[#This Row],[Gözetmen 2]])</f>
        <v>0</v>
      </c>
      <c r="R292" s="201"/>
      <c r="S292" s="202">
        <f>COUNTIF($E$4:$E$312,Tablo16[[#This Row],[Dersin Adı]])</f>
        <v>1</v>
      </c>
      <c r="T292" s="213">
        <f t="shared" si="4"/>
        <v>1</v>
      </c>
      <c r="U292" s="204">
        <f>COUNTIFS(Tablo16[SINAV TARİHİ],I292,Tablo16[SINAV SAATİ],J292)</f>
        <v>9</v>
      </c>
      <c r="V292" s="190"/>
    </row>
    <row r="293" spans="1:22" x14ac:dyDescent="0.25">
      <c r="A293" s="205">
        <v>122</v>
      </c>
      <c r="B293" s="206" t="s">
        <v>59</v>
      </c>
      <c r="C293" s="206">
        <v>2</v>
      </c>
      <c r="D293" s="207" t="s">
        <v>230</v>
      </c>
      <c r="E293" s="208" t="s">
        <v>228</v>
      </c>
      <c r="F293" s="209" t="s">
        <v>229</v>
      </c>
      <c r="G293" s="210" t="s">
        <v>65</v>
      </c>
      <c r="H293" s="206">
        <v>47</v>
      </c>
      <c r="I293" s="216">
        <v>45665</v>
      </c>
      <c r="J293" s="215">
        <v>0.45833333333333331</v>
      </c>
      <c r="K293" s="212" t="s">
        <v>9</v>
      </c>
      <c r="L293" s="212"/>
      <c r="M293" s="200">
        <v>8</v>
      </c>
      <c r="N293" s="200"/>
      <c r="O293" s="201" t="str">
        <f>IF(ISERROR(VLOOKUP(Tablo16[[#This Row],[G1]],Tablo11[[#All],[No]:[GÖZETMEN TABLOSU]],3,0)=TRUE),0,VLOOKUP(Tablo16[[#This Row],[G1]],Tablo11[[#All],[No]:[GÖZETMEN TABLOSU]],3,0))</f>
        <v>Sema Ezgi YÜCEER</v>
      </c>
      <c r="P293" s="201">
        <f>IF(ISERROR(VLOOKUP(Tablo16[[#This Row],[G2]],Tablo11[[#All],[No]:[GÖZETMEN TABLOSU]],3,0)=TRUE),0,VLOOKUP(Tablo16[[#This Row],[G2]],Tablo11[[#All],[No]:[GÖZETMEN TABLOSU]],3,0))</f>
        <v>0</v>
      </c>
      <c r="Q293" s="201" cm="1">
        <f t="array" ref="Q293">_xlfn.IFS(Tablo16[[#This Row],[G1]]=$V$2,Tablo16[[#This Row],[Gözetmen 1]],Tablo16[[#This Row],[G2]]=$V$2,Tablo16[[#This Row],[Gözetmen 2]])</f>
        <v>0</v>
      </c>
      <c r="R293" s="201"/>
      <c r="S293" s="202">
        <f>COUNTIF($E$4:$E$312,Tablo16[[#This Row],[Dersin Adı]])</f>
        <v>6</v>
      </c>
      <c r="T293" s="213">
        <f t="shared" si="4"/>
        <v>5</v>
      </c>
      <c r="U293" s="204">
        <f>COUNTIFS(Tablo16[SINAV TARİHİ],I293,Tablo16[SINAV SAATİ],J293)</f>
        <v>9</v>
      </c>
      <c r="V293" s="190"/>
    </row>
    <row r="294" spans="1:22" x14ac:dyDescent="0.25">
      <c r="A294" s="205">
        <v>362</v>
      </c>
      <c r="B294" s="206" t="s">
        <v>59</v>
      </c>
      <c r="C294" s="206">
        <v>2</v>
      </c>
      <c r="D294" s="207" t="s">
        <v>532</v>
      </c>
      <c r="E294" s="208" t="s">
        <v>76</v>
      </c>
      <c r="F294" s="209" t="s">
        <v>507</v>
      </c>
      <c r="G294" s="210" t="s">
        <v>42</v>
      </c>
      <c r="H294" s="206">
        <v>46</v>
      </c>
      <c r="I294" s="216">
        <v>45665</v>
      </c>
      <c r="J294" s="215">
        <v>0.6875</v>
      </c>
      <c r="K294" s="212" t="s">
        <v>23</v>
      </c>
      <c r="L294" s="212" t="s">
        <v>28</v>
      </c>
      <c r="M294" s="200">
        <v>9</v>
      </c>
      <c r="N294" s="200">
        <v>11</v>
      </c>
      <c r="O294" s="201" t="str">
        <f>IF(ISERROR(VLOOKUP(Tablo16[[#This Row],[G1]],Tablo11[[#All],[No]:[GÖZETMEN TABLOSU]],3,0)=TRUE),0,VLOOKUP(Tablo16[[#This Row],[G1]],Tablo11[[#All],[No]:[GÖZETMEN TABLOSU]],3,0))</f>
        <v>Eylem DURMUŞ</v>
      </c>
      <c r="P294" s="201" t="str">
        <f>IF(ISERROR(VLOOKUP(Tablo16[[#This Row],[G2]],Tablo11[[#All],[No]:[GÖZETMEN TABLOSU]],3,0)=TRUE),0,VLOOKUP(Tablo16[[#This Row],[G2]],Tablo11[[#All],[No]:[GÖZETMEN TABLOSU]],3,0))</f>
        <v>Serkan ÖZDEMİR</v>
      </c>
      <c r="Q294" s="201" t="e" cm="1">
        <f t="array" ref="Q294">_xlfn.IFS(Tablo16[[#This Row],[G1]]=$V$2,Tablo16[[#This Row],[Gözetmen 1]],Tablo16[[#This Row],[G2]]=$V$2,Tablo16[[#This Row],[Gözetmen 2]])</f>
        <v>#N/A</v>
      </c>
      <c r="R294" s="201" t="s">
        <v>662</v>
      </c>
      <c r="S294" s="202">
        <f>COUNTIF($E$4:$E$312,Tablo16[[#This Row],[Dersin Adı]])</f>
        <v>1</v>
      </c>
      <c r="T294" s="213">
        <f t="shared" si="4"/>
        <v>1</v>
      </c>
      <c r="U294" s="204">
        <f>COUNTIFS(Tablo16[SINAV TARİHİ],I294,Tablo16[SINAV SAATİ],J294)</f>
        <v>7</v>
      </c>
      <c r="V294" s="190"/>
    </row>
    <row r="295" spans="1:22" x14ac:dyDescent="0.25">
      <c r="A295" s="205">
        <v>242</v>
      </c>
      <c r="B295" s="206" t="s">
        <v>59</v>
      </c>
      <c r="C295" s="206">
        <v>2</v>
      </c>
      <c r="D295" s="207" t="s">
        <v>334</v>
      </c>
      <c r="E295" s="208" t="s">
        <v>72</v>
      </c>
      <c r="F295" s="209" t="s">
        <v>335</v>
      </c>
      <c r="G295" s="210" t="s">
        <v>53</v>
      </c>
      <c r="H295" s="206">
        <v>57</v>
      </c>
      <c r="I295" s="216">
        <v>45666</v>
      </c>
      <c r="J295" s="215">
        <v>0.45833333333333331</v>
      </c>
      <c r="K295" s="212" t="s">
        <v>77</v>
      </c>
      <c r="L295" s="212"/>
      <c r="M295" s="200"/>
      <c r="N295" s="200"/>
      <c r="O295" s="201">
        <f>IF(ISERROR(VLOOKUP(Tablo16[[#This Row],[G1]],Tablo11[[#All],[No]:[GÖZETMEN TABLOSU]],3,0)=TRUE),0,VLOOKUP(Tablo16[[#This Row],[G1]],Tablo11[[#All],[No]:[GÖZETMEN TABLOSU]],3,0))</f>
        <v>0</v>
      </c>
      <c r="P295" s="201">
        <f>IF(ISERROR(VLOOKUP(Tablo16[[#This Row],[G2]],Tablo11[[#All],[No]:[GÖZETMEN TABLOSU]],3,0)=TRUE),0,VLOOKUP(Tablo16[[#This Row],[G2]],Tablo11[[#All],[No]:[GÖZETMEN TABLOSU]],3,0))</f>
        <v>0</v>
      </c>
      <c r="Q295" s="201" cm="1">
        <f t="array" ref="Q295">_xlfn.IFS(Tablo16[[#This Row],[G1]]=$V$2,Tablo16[[#This Row],[Gözetmen 1]],Tablo16[[#This Row],[G2]]=$V$2,Tablo16[[#This Row],[Gözetmen 2]])</f>
        <v>0</v>
      </c>
      <c r="R295" s="201"/>
      <c r="S295" s="202">
        <f>COUNTIF($E$4:$E$312,Tablo16[[#This Row],[Dersin Adı]])</f>
        <v>1</v>
      </c>
      <c r="T295" s="213">
        <f t="shared" si="4"/>
        <v>1</v>
      </c>
      <c r="U295" s="204">
        <f>COUNTIFS(Tablo16[SINAV TARİHİ],I295,Tablo16[SINAV SAATİ],J295)</f>
        <v>9</v>
      </c>
      <c r="V295" s="190"/>
    </row>
    <row r="296" spans="1:22" x14ac:dyDescent="0.25">
      <c r="A296" s="205">
        <v>286</v>
      </c>
      <c r="B296" s="206" t="s">
        <v>59</v>
      </c>
      <c r="C296" s="206">
        <v>2</v>
      </c>
      <c r="D296" s="207" t="s">
        <v>384</v>
      </c>
      <c r="E296" s="208" t="s">
        <v>341</v>
      </c>
      <c r="F296" s="209" t="s">
        <v>308</v>
      </c>
      <c r="G296" s="210" t="s">
        <v>48</v>
      </c>
      <c r="H296" s="206">
        <v>38</v>
      </c>
      <c r="I296" s="216">
        <v>45670</v>
      </c>
      <c r="J296" s="215">
        <v>0.45833333333333331</v>
      </c>
      <c r="K296" s="212" t="s">
        <v>29</v>
      </c>
      <c r="L296" s="212"/>
      <c r="M296" s="200"/>
      <c r="N296" s="200"/>
      <c r="O296" s="201">
        <f>IF(ISERROR(VLOOKUP(Tablo16[[#This Row],[G1]],Tablo11[[#All],[No]:[GÖZETMEN TABLOSU]],3,0)=TRUE),0,VLOOKUP(Tablo16[[#This Row],[G1]],Tablo11[[#All],[No]:[GÖZETMEN TABLOSU]],3,0))</f>
        <v>0</v>
      </c>
      <c r="P296" s="201">
        <f>IF(ISERROR(VLOOKUP(Tablo16[[#This Row],[G2]],Tablo11[[#All],[No]:[GÖZETMEN TABLOSU]],3,0)=TRUE),0,VLOOKUP(Tablo16[[#This Row],[G2]],Tablo11[[#All],[No]:[GÖZETMEN TABLOSU]],3,0))</f>
        <v>0</v>
      </c>
      <c r="Q296" s="201" cm="1">
        <f t="array" ref="Q296">_xlfn.IFS(Tablo16[[#This Row],[G1]]=$V$2,Tablo16[[#This Row],[Gözetmen 1]],Tablo16[[#This Row],[G2]]=$V$2,Tablo16[[#This Row],[Gözetmen 2]])</f>
        <v>0</v>
      </c>
      <c r="R296" s="201"/>
      <c r="S296" s="202">
        <f>COUNTIF($E$4:$E$312,Tablo16[[#This Row],[Dersin Adı]])</f>
        <v>2</v>
      </c>
      <c r="T296" s="213">
        <f t="shared" si="4"/>
        <v>1</v>
      </c>
      <c r="U296" s="204">
        <f>COUNTIFS(Tablo16[SINAV TARİHİ],I296,Tablo16[SINAV SAATİ],J296)</f>
        <v>8</v>
      </c>
      <c r="V296" s="190"/>
    </row>
    <row r="297" spans="1:22" x14ac:dyDescent="0.25">
      <c r="A297" s="205">
        <v>295</v>
      </c>
      <c r="B297" s="206" t="s">
        <v>59</v>
      </c>
      <c r="C297" s="206">
        <v>2</v>
      </c>
      <c r="D297" s="207" t="s">
        <v>446</v>
      </c>
      <c r="E297" s="208" t="s">
        <v>46</v>
      </c>
      <c r="F297" s="209" t="s">
        <v>294</v>
      </c>
      <c r="G297" s="210" t="s">
        <v>42</v>
      </c>
      <c r="H297" s="206">
        <v>58</v>
      </c>
      <c r="I297" s="216">
        <v>45671</v>
      </c>
      <c r="J297" s="215">
        <v>0.45833333333333331</v>
      </c>
      <c r="K297" s="212" t="s">
        <v>77</v>
      </c>
      <c r="L297" s="212"/>
      <c r="M297" s="200"/>
      <c r="N297" s="200"/>
      <c r="O297" s="201">
        <f>IF(ISERROR(VLOOKUP(Tablo16[[#This Row],[G1]],Tablo11[[#All],[No]:[GÖZETMEN TABLOSU]],3,0)=TRUE),0,VLOOKUP(Tablo16[[#This Row],[G1]],Tablo11[[#All],[No]:[GÖZETMEN TABLOSU]],3,0))</f>
        <v>0</v>
      </c>
      <c r="P297" s="201">
        <f>IF(ISERROR(VLOOKUP(Tablo16[[#This Row],[G2]],Tablo11[[#All],[No]:[GÖZETMEN TABLOSU]],3,0)=TRUE),0,VLOOKUP(Tablo16[[#This Row],[G2]],Tablo11[[#All],[No]:[GÖZETMEN TABLOSU]],3,0))</f>
        <v>0</v>
      </c>
      <c r="Q297" s="201" cm="1">
        <f t="array" ref="Q297">_xlfn.IFS(Tablo16[[#This Row],[G1]]=$V$2,Tablo16[[#This Row],[Gözetmen 1]],Tablo16[[#This Row],[G2]]=$V$2,Tablo16[[#This Row],[Gözetmen 2]])</f>
        <v>0</v>
      </c>
      <c r="R297" s="201"/>
      <c r="S297" s="202">
        <f>COUNTIF($E$4:$E$312,Tablo16[[#This Row],[Dersin Adı]])</f>
        <v>1</v>
      </c>
      <c r="T297" s="213">
        <f t="shared" si="4"/>
        <v>1</v>
      </c>
      <c r="U297" s="204">
        <f>COUNTIFS(Tablo16[SINAV TARİHİ],I297,Tablo16[SINAV SAATİ],J297)</f>
        <v>7</v>
      </c>
      <c r="V297" s="190"/>
    </row>
    <row r="298" spans="1:22" x14ac:dyDescent="0.25">
      <c r="A298" s="205">
        <v>11</v>
      </c>
      <c r="B298" s="206" t="s">
        <v>59</v>
      </c>
      <c r="C298" s="206">
        <v>3</v>
      </c>
      <c r="D298" s="207" t="s">
        <v>167</v>
      </c>
      <c r="E298" s="208" t="s">
        <v>168</v>
      </c>
      <c r="F298" s="209" t="s">
        <v>169</v>
      </c>
      <c r="G298" s="210" t="s">
        <v>59</v>
      </c>
      <c r="H298" s="206">
        <v>32</v>
      </c>
      <c r="I298" s="216">
        <v>45663</v>
      </c>
      <c r="J298" s="215">
        <v>0.54166666666666663</v>
      </c>
      <c r="K298" s="212" t="s">
        <v>23</v>
      </c>
      <c r="L298" s="212"/>
      <c r="M298" s="200"/>
      <c r="N298" s="200"/>
      <c r="O298" s="201">
        <f>IF(ISERROR(VLOOKUP(Tablo16[[#This Row],[G1]],Tablo11[[#All],[No]:[GÖZETMEN TABLOSU]],3,0)=TRUE),0,VLOOKUP(Tablo16[[#This Row],[G1]],Tablo11[[#All],[No]:[GÖZETMEN TABLOSU]],3,0))</f>
        <v>0</v>
      </c>
      <c r="P298" s="201">
        <f>IF(ISERROR(VLOOKUP(Tablo16[[#This Row],[G2]],Tablo11[[#All],[No]:[GÖZETMEN TABLOSU]],3,0)=TRUE),0,VLOOKUP(Tablo16[[#This Row],[G2]],Tablo11[[#All],[No]:[GÖZETMEN TABLOSU]],3,0))</f>
        <v>0</v>
      </c>
      <c r="Q298" s="201" cm="1">
        <f t="array" ref="Q298">_xlfn.IFS(Tablo16[[#This Row],[G1]]=$V$2,Tablo16[[#This Row],[Gözetmen 1]],Tablo16[[#This Row],[G2]]=$V$2,Tablo16[[#This Row],[Gözetmen 2]])</f>
        <v>0</v>
      </c>
      <c r="R298" s="201"/>
      <c r="S298" s="202">
        <f>COUNTIF($E$4:$E$312,Tablo16[[#This Row],[Dersin Adı]])</f>
        <v>2</v>
      </c>
      <c r="T298" s="213">
        <f t="shared" si="4"/>
        <v>1</v>
      </c>
      <c r="U298" s="204">
        <f>COUNTIFS(Tablo16[SINAV TARİHİ],I298,Tablo16[SINAV SAATİ],J298)</f>
        <v>9</v>
      </c>
      <c r="V298" s="190"/>
    </row>
    <row r="299" spans="1:22" x14ac:dyDescent="0.25">
      <c r="A299" s="205">
        <v>127</v>
      </c>
      <c r="B299" s="206" t="s">
        <v>59</v>
      </c>
      <c r="C299" s="206">
        <v>3</v>
      </c>
      <c r="D299" s="207" t="s">
        <v>297</v>
      </c>
      <c r="E299" s="208" t="s">
        <v>298</v>
      </c>
      <c r="F299" s="209" t="s">
        <v>199</v>
      </c>
      <c r="G299" s="210" t="s">
        <v>59</v>
      </c>
      <c r="H299" s="206">
        <v>25</v>
      </c>
      <c r="I299" s="216">
        <v>45664</v>
      </c>
      <c r="J299" s="215">
        <v>0.56944444444444442</v>
      </c>
      <c r="K299" s="212" t="s">
        <v>9</v>
      </c>
      <c r="L299" s="212"/>
      <c r="M299" s="200"/>
      <c r="N299" s="200"/>
      <c r="O299" s="201">
        <f>IF(ISERROR(VLOOKUP(Tablo16[[#This Row],[G1]],Tablo11[[#All],[No]:[GÖZETMEN TABLOSU]],3,0)=TRUE),0,VLOOKUP(Tablo16[[#This Row],[G1]],Tablo11[[#All],[No]:[GÖZETMEN TABLOSU]],3,0))</f>
        <v>0</v>
      </c>
      <c r="P299" s="201">
        <f>IF(ISERROR(VLOOKUP(Tablo16[[#This Row],[G2]],Tablo11[[#All],[No]:[GÖZETMEN TABLOSU]],3,0)=TRUE),0,VLOOKUP(Tablo16[[#This Row],[G2]],Tablo11[[#All],[No]:[GÖZETMEN TABLOSU]],3,0))</f>
        <v>0</v>
      </c>
      <c r="Q299" s="201" cm="1">
        <f t="array" ref="Q299">_xlfn.IFS(Tablo16[[#This Row],[G1]]=$V$2,Tablo16[[#This Row],[Gözetmen 1]],Tablo16[[#This Row],[G2]]=$V$2,Tablo16[[#This Row],[Gözetmen 2]])</f>
        <v>0</v>
      </c>
      <c r="R299" s="201"/>
      <c r="S299" s="202">
        <f>COUNTIF($E$4:$E$312,Tablo16[[#This Row],[Dersin Adı]])</f>
        <v>1</v>
      </c>
      <c r="T299" s="213">
        <f t="shared" si="4"/>
        <v>1</v>
      </c>
      <c r="U299" s="204">
        <f>COUNTIFS(Tablo16[SINAV TARİHİ],I299,Tablo16[SINAV SAATİ],J299)</f>
        <v>9</v>
      </c>
      <c r="V299" s="190"/>
    </row>
    <row r="300" spans="1:22" x14ac:dyDescent="0.25">
      <c r="A300" s="223">
        <v>366</v>
      </c>
      <c r="B300" s="224" t="s">
        <v>59</v>
      </c>
      <c r="C300" s="225">
        <v>3</v>
      </c>
      <c r="D300" s="226" t="s">
        <v>550</v>
      </c>
      <c r="E300" s="208" t="s">
        <v>551</v>
      </c>
      <c r="F300" s="227" t="s">
        <v>324</v>
      </c>
      <c r="G300" s="228" t="s">
        <v>59</v>
      </c>
      <c r="H300" s="206">
        <v>26</v>
      </c>
      <c r="I300" s="216">
        <v>45665</v>
      </c>
      <c r="J300" s="215">
        <v>0.54166666666666663</v>
      </c>
      <c r="K300" s="221" t="s">
        <v>77</v>
      </c>
      <c r="L300" s="212"/>
      <c r="M300" s="200"/>
      <c r="N300" s="229"/>
      <c r="O300" s="201">
        <f>IF(ISERROR(VLOOKUP(Tablo16[[#This Row],[G1]],Tablo11[[#All],[No]:[GÖZETMEN TABLOSU]],3,0)=TRUE),0,VLOOKUP(Tablo16[[#This Row],[G1]],Tablo11[[#All],[No]:[GÖZETMEN TABLOSU]],3,0))</f>
        <v>0</v>
      </c>
      <c r="P300" s="201">
        <f>IF(ISERROR(VLOOKUP(Tablo16[[#This Row],[G2]],Tablo11[[#All],[No]:[GÖZETMEN TABLOSU]],3,0)=TRUE),0,VLOOKUP(Tablo16[[#This Row],[G2]],Tablo11[[#All],[No]:[GÖZETMEN TABLOSU]],3,0))</f>
        <v>0</v>
      </c>
      <c r="Q300" s="201" cm="1">
        <f t="array" ref="Q300">_xlfn.IFS(Tablo16[[#This Row],[G1]]=$V$2,Tablo16[[#This Row],[Gözetmen 1]],Tablo16[[#This Row],[G2]]=$V$2,Tablo16[[#This Row],[Gözetmen 2]])</f>
        <v>0</v>
      </c>
      <c r="R300" s="201"/>
      <c r="S300" s="202">
        <f>COUNTIF($E$4:$E$312,Tablo16[[#This Row],[Dersin Adı]])</f>
        <v>1</v>
      </c>
      <c r="T300" s="213">
        <f t="shared" si="4"/>
        <v>1</v>
      </c>
      <c r="U300" s="230">
        <f>COUNTIFS(Tablo16[SINAV TARİHİ],I300,Tablo16[SINAV SAATİ],J300)</f>
        <v>10</v>
      </c>
      <c r="V300" s="190"/>
    </row>
    <row r="301" spans="1:22" x14ac:dyDescent="0.25">
      <c r="A301" s="223">
        <v>129</v>
      </c>
      <c r="B301" s="224" t="s">
        <v>59</v>
      </c>
      <c r="C301" s="225">
        <v>3</v>
      </c>
      <c r="D301" s="226" t="s">
        <v>357</v>
      </c>
      <c r="E301" s="208" t="s">
        <v>358</v>
      </c>
      <c r="F301" s="227" t="s">
        <v>238</v>
      </c>
      <c r="G301" s="228" t="s">
        <v>53</v>
      </c>
      <c r="H301" s="206">
        <v>26</v>
      </c>
      <c r="I301" s="216">
        <v>45666</v>
      </c>
      <c r="J301" s="215">
        <v>0.54166666666666663</v>
      </c>
      <c r="K301" s="221" t="s">
        <v>11</v>
      </c>
      <c r="L301" s="212"/>
      <c r="M301" s="200"/>
      <c r="N301" s="229"/>
      <c r="O301" s="201">
        <f>IF(ISERROR(VLOOKUP(Tablo16[[#This Row],[G1]],Tablo11[[#All],[No]:[GÖZETMEN TABLOSU]],3,0)=TRUE),0,VLOOKUP(Tablo16[[#This Row],[G1]],Tablo11[[#All],[No]:[GÖZETMEN TABLOSU]],3,0))</f>
        <v>0</v>
      </c>
      <c r="P301" s="201">
        <f>IF(ISERROR(VLOOKUP(Tablo16[[#This Row],[G2]],Tablo11[[#All],[No]:[GÖZETMEN TABLOSU]],3,0)=TRUE),0,VLOOKUP(Tablo16[[#This Row],[G2]],Tablo11[[#All],[No]:[GÖZETMEN TABLOSU]],3,0))</f>
        <v>0</v>
      </c>
      <c r="Q301" s="201" cm="1">
        <f t="array" ref="Q301">_xlfn.IFS(Tablo16[[#This Row],[G1]]=$V$2,Tablo16[[#This Row],[Gözetmen 1]],Tablo16[[#This Row],[G2]]=$V$2,Tablo16[[#This Row],[Gözetmen 2]])</f>
        <v>0</v>
      </c>
      <c r="R301" s="201"/>
      <c r="S301" s="202">
        <f>COUNTIF($E$4:$E$312,Tablo16[[#This Row],[Dersin Adı]])</f>
        <v>1</v>
      </c>
      <c r="T301" s="213">
        <f t="shared" si="4"/>
        <v>1</v>
      </c>
      <c r="U301" s="230">
        <f>COUNTIFS(Tablo16[SINAV TARİHİ],I301,Tablo16[SINAV SAATİ],J301)</f>
        <v>7</v>
      </c>
      <c r="V301" s="190"/>
    </row>
    <row r="302" spans="1:22" x14ac:dyDescent="0.25">
      <c r="A302" s="223">
        <v>130</v>
      </c>
      <c r="B302" s="224" t="s">
        <v>59</v>
      </c>
      <c r="C302" s="225">
        <v>3</v>
      </c>
      <c r="D302" s="226" t="s">
        <v>396</v>
      </c>
      <c r="E302" s="208" t="s">
        <v>397</v>
      </c>
      <c r="F302" s="227" t="s">
        <v>398</v>
      </c>
      <c r="G302" s="228" t="s">
        <v>59</v>
      </c>
      <c r="H302" s="206">
        <v>32</v>
      </c>
      <c r="I302" s="216">
        <v>45670</v>
      </c>
      <c r="J302" s="215">
        <v>0.54166666666666663</v>
      </c>
      <c r="K302" s="221" t="s">
        <v>27</v>
      </c>
      <c r="L302" s="212"/>
      <c r="M302" s="200"/>
      <c r="N302" s="229"/>
      <c r="O302" s="201">
        <f>IF(ISERROR(VLOOKUP(Tablo16[[#This Row],[G1]],Tablo11[[#All],[No]:[GÖZETMEN TABLOSU]],3,0)=TRUE),0,VLOOKUP(Tablo16[[#This Row],[G1]],Tablo11[[#All],[No]:[GÖZETMEN TABLOSU]],3,0))</f>
        <v>0</v>
      </c>
      <c r="P302" s="201">
        <f>IF(ISERROR(VLOOKUP(Tablo16[[#This Row],[G2]],Tablo11[[#All],[No]:[GÖZETMEN TABLOSU]],3,0)=TRUE),0,VLOOKUP(Tablo16[[#This Row],[G2]],Tablo11[[#All],[No]:[GÖZETMEN TABLOSU]],3,0))</f>
        <v>0</v>
      </c>
      <c r="Q302" s="201" cm="1">
        <f t="array" ref="Q302">_xlfn.IFS(Tablo16[[#This Row],[G1]]=$V$2,Tablo16[[#This Row],[Gözetmen 1]],Tablo16[[#This Row],[G2]]=$V$2,Tablo16[[#This Row],[Gözetmen 2]])</f>
        <v>0</v>
      </c>
      <c r="R302" s="201"/>
      <c r="S302" s="202">
        <f>COUNTIF($E$4:$E$312,Tablo16[[#This Row],[Dersin Adı]])</f>
        <v>1</v>
      </c>
      <c r="T302" s="213">
        <f t="shared" si="4"/>
        <v>1</v>
      </c>
      <c r="U302" s="230">
        <f>COUNTIFS(Tablo16[SINAV TARİHİ],I302,Tablo16[SINAV SAATİ],J302)</f>
        <v>7</v>
      </c>
      <c r="V302" s="190"/>
    </row>
    <row r="303" spans="1:22" x14ac:dyDescent="0.25">
      <c r="A303" s="205">
        <v>131</v>
      </c>
      <c r="B303" s="206" t="s">
        <v>59</v>
      </c>
      <c r="C303" s="206">
        <v>3</v>
      </c>
      <c r="D303" s="207" t="s">
        <v>452</v>
      </c>
      <c r="E303" s="208" t="s">
        <v>453</v>
      </c>
      <c r="F303" s="227" t="s">
        <v>199</v>
      </c>
      <c r="G303" s="210" t="s">
        <v>59</v>
      </c>
      <c r="H303" s="206">
        <v>27</v>
      </c>
      <c r="I303" s="216">
        <v>45671</v>
      </c>
      <c r="J303" s="215">
        <v>0.54166666666666663</v>
      </c>
      <c r="K303" s="212" t="s">
        <v>23</v>
      </c>
      <c r="L303" s="212"/>
      <c r="M303" s="200"/>
      <c r="N303" s="200"/>
      <c r="O303" s="201">
        <f>IF(ISERROR(VLOOKUP(Tablo16[[#This Row],[G1]],Tablo11[[#All],[No]:[GÖZETMEN TABLOSU]],3,0)=TRUE),0,VLOOKUP(Tablo16[[#This Row],[G1]],Tablo11[[#All],[No]:[GÖZETMEN TABLOSU]],3,0))</f>
        <v>0</v>
      </c>
      <c r="P303" s="201">
        <f>IF(ISERROR(VLOOKUP(Tablo16[[#This Row],[G2]],Tablo11[[#All],[No]:[GÖZETMEN TABLOSU]],3,0)=TRUE),0,VLOOKUP(Tablo16[[#This Row],[G2]],Tablo11[[#All],[No]:[GÖZETMEN TABLOSU]],3,0))</f>
        <v>0</v>
      </c>
      <c r="Q303" s="201" cm="1">
        <f t="array" ref="Q303">_xlfn.IFS(Tablo16[[#This Row],[G1]]=$V$2,Tablo16[[#This Row],[Gözetmen 1]],Tablo16[[#This Row],[G2]]=$V$2,Tablo16[[#This Row],[Gözetmen 2]])</f>
        <v>0</v>
      </c>
      <c r="R303" s="201"/>
      <c r="S303" s="202">
        <f>COUNTIF($E$4:$E$312,Tablo16[[#This Row],[Dersin Adı]])</f>
        <v>1</v>
      </c>
      <c r="T303" s="213">
        <f t="shared" si="4"/>
        <v>1</v>
      </c>
      <c r="U303" s="204">
        <f>COUNTIFS(Tablo16[SINAV TARİHİ],I303,Tablo16[SINAV SAATİ],J303)</f>
        <v>8</v>
      </c>
      <c r="V303" s="190"/>
    </row>
    <row r="304" spans="1:22" x14ac:dyDescent="0.25">
      <c r="A304" s="223">
        <v>76</v>
      </c>
      <c r="B304" s="206" t="s">
        <v>59</v>
      </c>
      <c r="C304" s="206">
        <v>4</v>
      </c>
      <c r="D304" s="207" t="s">
        <v>120</v>
      </c>
      <c r="E304" s="208" t="s">
        <v>121</v>
      </c>
      <c r="F304" s="227" t="s">
        <v>122</v>
      </c>
      <c r="G304" s="210" t="s">
        <v>59</v>
      </c>
      <c r="H304" s="206">
        <v>6</v>
      </c>
      <c r="I304" s="216">
        <v>45663</v>
      </c>
      <c r="J304" s="215">
        <v>0.61458333333333337</v>
      </c>
      <c r="K304" s="212" t="s">
        <v>34</v>
      </c>
      <c r="L304" s="212"/>
      <c r="M304" s="200"/>
      <c r="N304" s="200"/>
      <c r="O304" s="201">
        <f>IF(ISERROR(VLOOKUP(Tablo16[[#This Row],[G1]],Tablo11[[#All],[No]:[GÖZETMEN TABLOSU]],3,0)=TRUE),0,VLOOKUP(Tablo16[[#This Row],[G1]],Tablo11[[#All],[No]:[GÖZETMEN TABLOSU]],3,0))</f>
        <v>0</v>
      </c>
      <c r="P304" s="201">
        <f>IF(ISERROR(VLOOKUP(Tablo16[[#This Row],[G2]],Tablo11[[#All],[No]:[GÖZETMEN TABLOSU]],3,0)=TRUE),0,VLOOKUP(Tablo16[[#This Row],[G2]],Tablo11[[#All],[No]:[GÖZETMEN TABLOSU]],3,0))</f>
        <v>0</v>
      </c>
      <c r="Q304" s="201" cm="1">
        <f t="array" ref="Q304">_xlfn.IFS(Tablo16[[#This Row],[G1]]=$V$2,Tablo16[[#This Row],[Gözetmen 1]],Tablo16[[#This Row],[G2]]=$V$2,Tablo16[[#This Row],[Gözetmen 2]])</f>
        <v>0</v>
      </c>
      <c r="R304" s="201"/>
      <c r="S304" s="202">
        <f>COUNTIF($E$4:$E$312,Tablo16[[#This Row],[Dersin Adı]])</f>
        <v>1</v>
      </c>
      <c r="T304" s="213">
        <f t="shared" si="4"/>
        <v>1</v>
      </c>
      <c r="U304" s="204">
        <f>COUNTIFS(Tablo16[SINAV TARİHİ],I304,Tablo16[SINAV SAATİ],J304)</f>
        <v>9</v>
      </c>
      <c r="V304" s="190"/>
    </row>
    <row r="305" spans="1:22" x14ac:dyDescent="0.25">
      <c r="A305" s="205">
        <v>137</v>
      </c>
      <c r="B305" s="206" t="s">
        <v>59</v>
      </c>
      <c r="C305" s="206">
        <v>4</v>
      </c>
      <c r="D305" s="207" t="s">
        <v>639</v>
      </c>
      <c r="E305" s="208" t="s">
        <v>638</v>
      </c>
      <c r="F305" s="227" t="s">
        <v>333</v>
      </c>
      <c r="G305" s="210" t="s">
        <v>59</v>
      </c>
      <c r="H305" s="206">
        <v>13</v>
      </c>
      <c r="I305" s="216">
        <v>45663</v>
      </c>
      <c r="J305" s="215">
        <v>0.67708333333333337</v>
      </c>
      <c r="K305" s="212" t="s">
        <v>62</v>
      </c>
      <c r="L305" s="212"/>
      <c r="M305" s="200">
        <v>9</v>
      </c>
      <c r="N305" s="200"/>
      <c r="O305" s="201" t="str">
        <f>IF(ISERROR(VLOOKUP(Tablo16[[#This Row],[G1]],Tablo11[[#All],[No]:[GÖZETMEN TABLOSU]],3,0)=TRUE),0,VLOOKUP(Tablo16[[#This Row],[G1]],Tablo11[[#All],[No]:[GÖZETMEN TABLOSU]],3,0))</f>
        <v>Eylem DURMUŞ</v>
      </c>
      <c r="P305" s="201">
        <f>IF(ISERROR(VLOOKUP(Tablo16[[#This Row],[G2]],Tablo11[[#All],[No]:[GÖZETMEN TABLOSU]],3,0)=TRUE),0,VLOOKUP(Tablo16[[#This Row],[G2]],Tablo11[[#All],[No]:[GÖZETMEN TABLOSU]],3,0))</f>
        <v>0</v>
      </c>
      <c r="Q305" s="201" cm="1">
        <f t="array" ref="Q305">_xlfn.IFS(Tablo16[[#This Row],[G1]]=$V$2,Tablo16[[#This Row],[Gözetmen 1]],Tablo16[[#This Row],[G2]]=$V$2,Tablo16[[#This Row],[Gözetmen 2]])</f>
        <v>0</v>
      </c>
      <c r="R305" s="201" t="s">
        <v>662</v>
      </c>
      <c r="S305" s="202">
        <f>COUNTIF($E$4:$E$312,Tablo16[[#This Row],[Dersin Adı]])</f>
        <v>2</v>
      </c>
      <c r="T305" s="213">
        <f t="shared" si="4"/>
        <v>2</v>
      </c>
      <c r="U305" s="204">
        <f>COUNTIFS(Tablo16[SINAV TARİHİ],I305,Tablo16[SINAV SAATİ],J305)</f>
        <v>4</v>
      </c>
      <c r="V305" s="190"/>
    </row>
    <row r="306" spans="1:22" x14ac:dyDescent="0.25">
      <c r="A306" s="223">
        <v>364</v>
      </c>
      <c r="B306" s="206" t="s">
        <v>59</v>
      </c>
      <c r="C306" s="206">
        <v>4</v>
      </c>
      <c r="D306" s="207" t="s">
        <v>322</v>
      </c>
      <c r="E306" s="208" t="s">
        <v>323</v>
      </c>
      <c r="F306" s="227" t="s">
        <v>324</v>
      </c>
      <c r="G306" s="210" t="s">
        <v>59</v>
      </c>
      <c r="H306" s="206">
        <v>2</v>
      </c>
      <c r="I306" s="216">
        <v>45664</v>
      </c>
      <c r="J306" s="215">
        <v>0.65277777777777779</v>
      </c>
      <c r="K306" s="212" t="s">
        <v>30</v>
      </c>
      <c r="L306" s="212"/>
      <c r="M306" s="200"/>
      <c r="N306" s="200"/>
      <c r="O306" s="201">
        <f>IF(ISERROR(VLOOKUP(Tablo16[[#This Row],[G1]],Tablo11[[#All],[No]:[GÖZETMEN TABLOSU]],3,0)=TRUE),0,VLOOKUP(Tablo16[[#This Row],[G1]],Tablo11[[#All],[No]:[GÖZETMEN TABLOSU]],3,0))</f>
        <v>0</v>
      </c>
      <c r="P306" s="201">
        <f>IF(ISERROR(VLOOKUP(Tablo16[[#This Row],[G2]],Tablo11[[#All],[No]:[GÖZETMEN TABLOSU]],3,0)=TRUE),0,VLOOKUP(Tablo16[[#This Row],[G2]],Tablo11[[#All],[No]:[GÖZETMEN TABLOSU]],3,0))</f>
        <v>0</v>
      </c>
      <c r="Q306" s="201" cm="1">
        <f t="array" ref="Q306">_xlfn.IFS(Tablo16[[#This Row],[G1]]=$V$2,Tablo16[[#This Row],[Gözetmen 1]],Tablo16[[#This Row],[G2]]=$V$2,Tablo16[[#This Row],[Gözetmen 2]])</f>
        <v>0</v>
      </c>
      <c r="R306" s="201"/>
      <c r="S306" s="202">
        <f>COUNTIF($E$4:$E$312,Tablo16[[#This Row],[Dersin Adı]])</f>
        <v>1</v>
      </c>
      <c r="T306" s="213">
        <f t="shared" si="4"/>
        <v>1</v>
      </c>
      <c r="U306" s="204">
        <f>COUNTIFS(Tablo16[SINAV TARİHİ],I306,Tablo16[SINAV SAATİ],J306)</f>
        <v>9</v>
      </c>
      <c r="V306" s="190"/>
    </row>
    <row r="307" spans="1:22" x14ac:dyDescent="0.25">
      <c r="A307" s="205">
        <v>132</v>
      </c>
      <c r="B307" s="206" t="s">
        <v>59</v>
      </c>
      <c r="C307" s="206">
        <v>4</v>
      </c>
      <c r="D307" s="207" t="s">
        <v>197</v>
      </c>
      <c r="E307" s="208" t="s">
        <v>198</v>
      </c>
      <c r="F307" s="227" t="s">
        <v>199</v>
      </c>
      <c r="G307" s="210" t="s">
        <v>59</v>
      </c>
      <c r="H307" s="206">
        <v>10</v>
      </c>
      <c r="I307" s="216">
        <v>45665</v>
      </c>
      <c r="J307" s="215">
        <v>0.625</v>
      </c>
      <c r="K307" s="212" t="s">
        <v>37</v>
      </c>
      <c r="L307" s="212"/>
      <c r="M307" s="200"/>
      <c r="N307" s="200"/>
      <c r="O307" s="201">
        <f>IF(ISERROR(VLOOKUP(Tablo16[[#This Row],[G1]],Tablo11[[#All],[No]:[GÖZETMEN TABLOSU]],3,0)=TRUE),0,VLOOKUP(Tablo16[[#This Row],[G1]],Tablo11[[#All],[No]:[GÖZETMEN TABLOSU]],3,0))</f>
        <v>0</v>
      </c>
      <c r="P307" s="201">
        <f>IF(ISERROR(VLOOKUP(Tablo16[[#This Row],[G2]],Tablo11[[#All],[No]:[GÖZETMEN TABLOSU]],3,0)=TRUE),0,VLOOKUP(Tablo16[[#This Row],[G2]],Tablo11[[#All],[No]:[GÖZETMEN TABLOSU]],3,0))</f>
        <v>0</v>
      </c>
      <c r="Q307" s="201" cm="1">
        <f t="array" ref="Q307">_xlfn.IFS(Tablo16[[#This Row],[G1]]=$V$2,Tablo16[[#This Row],[Gözetmen 1]],Tablo16[[#This Row],[G2]]=$V$2,Tablo16[[#This Row],[Gözetmen 2]])</f>
        <v>0</v>
      </c>
      <c r="R307" s="201"/>
      <c r="S307" s="202">
        <f>COUNTIF($E$4:$E$312,Tablo16[[#This Row],[Dersin Adı]])</f>
        <v>1</v>
      </c>
      <c r="T307" s="213">
        <f t="shared" si="4"/>
        <v>1</v>
      </c>
      <c r="U307" s="204">
        <f>COUNTIFS(Tablo16[SINAV TARİHİ],I307,Tablo16[SINAV SAATİ],J307)</f>
        <v>9</v>
      </c>
      <c r="V307" s="190"/>
    </row>
    <row r="308" spans="1:22" x14ac:dyDescent="0.25">
      <c r="A308" s="223">
        <v>133</v>
      </c>
      <c r="B308" s="206" t="s">
        <v>59</v>
      </c>
      <c r="C308" s="206">
        <v>4</v>
      </c>
      <c r="D308" s="207" t="s">
        <v>372</v>
      </c>
      <c r="E308" s="208" t="s">
        <v>373</v>
      </c>
      <c r="F308" s="227" t="s">
        <v>374</v>
      </c>
      <c r="G308" s="210" t="s">
        <v>59</v>
      </c>
      <c r="H308" s="206">
        <v>17</v>
      </c>
      <c r="I308" s="216">
        <v>45666</v>
      </c>
      <c r="J308" s="215">
        <v>0.61458333333333337</v>
      </c>
      <c r="K308" s="212" t="s">
        <v>29</v>
      </c>
      <c r="L308" s="212"/>
      <c r="M308" s="200"/>
      <c r="N308" s="200"/>
      <c r="O308" s="201">
        <f>IF(ISERROR(VLOOKUP(Tablo16[[#This Row],[G1]],Tablo11[[#All],[No]:[GÖZETMEN TABLOSU]],3,0)=TRUE),0,VLOOKUP(Tablo16[[#This Row],[G1]],Tablo11[[#All],[No]:[GÖZETMEN TABLOSU]],3,0))</f>
        <v>0</v>
      </c>
      <c r="P308" s="201">
        <f>IF(ISERROR(VLOOKUP(Tablo16[[#This Row],[G2]],Tablo11[[#All],[No]:[GÖZETMEN TABLOSU]],3,0)=TRUE),0,VLOOKUP(Tablo16[[#This Row],[G2]],Tablo11[[#All],[No]:[GÖZETMEN TABLOSU]],3,0))</f>
        <v>0</v>
      </c>
      <c r="Q308" s="201" cm="1">
        <f t="array" ref="Q308">_xlfn.IFS(Tablo16[[#This Row],[G1]]=$V$2,Tablo16[[#This Row],[Gözetmen 1]],Tablo16[[#This Row],[G2]]=$V$2,Tablo16[[#This Row],[Gözetmen 2]])</f>
        <v>0</v>
      </c>
      <c r="R308" s="201"/>
      <c r="S308" s="202">
        <f>COUNTIF($E$4:$E$312,Tablo16[[#This Row],[Dersin Adı]])</f>
        <v>1</v>
      </c>
      <c r="T308" s="213">
        <f t="shared" si="4"/>
        <v>1</v>
      </c>
      <c r="U308" s="204">
        <f>COUNTIFS(Tablo16[SINAV TARİHİ],I308,Tablo16[SINAV SAATİ],J308)</f>
        <v>9</v>
      </c>
      <c r="V308" s="190"/>
    </row>
    <row r="309" spans="1:22" x14ac:dyDescent="0.25">
      <c r="A309" s="205">
        <v>135</v>
      </c>
      <c r="B309" s="206" t="s">
        <v>59</v>
      </c>
      <c r="C309" s="206">
        <v>4</v>
      </c>
      <c r="D309" s="207" t="s">
        <v>411</v>
      </c>
      <c r="E309" s="208" t="s">
        <v>412</v>
      </c>
      <c r="F309" s="227" t="s">
        <v>273</v>
      </c>
      <c r="G309" s="210" t="s">
        <v>59</v>
      </c>
      <c r="H309" s="206">
        <v>11</v>
      </c>
      <c r="I309" s="216">
        <v>45670</v>
      </c>
      <c r="J309" s="215">
        <v>0.625</v>
      </c>
      <c r="K309" s="212" t="s">
        <v>37</v>
      </c>
      <c r="L309" s="212"/>
      <c r="M309" s="200"/>
      <c r="N309" s="200"/>
      <c r="O309" s="201">
        <f>IF(ISERROR(VLOOKUP(Tablo16[[#This Row],[G1]],Tablo11[[#All],[No]:[GÖZETMEN TABLOSU]],3,0)=TRUE),0,VLOOKUP(Tablo16[[#This Row],[G1]],Tablo11[[#All],[No]:[GÖZETMEN TABLOSU]],3,0))</f>
        <v>0</v>
      </c>
      <c r="P309" s="201">
        <f>IF(ISERROR(VLOOKUP(Tablo16[[#This Row],[G2]],Tablo11[[#All],[No]:[GÖZETMEN TABLOSU]],3,0)=TRUE),0,VLOOKUP(Tablo16[[#This Row],[G2]],Tablo11[[#All],[No]:[GÖZETMEN TABLOSU]],3,0))</f>
        <v>0</v>
      </c>
      <c r="Q309" s="201" cm="1">
        <f t="array" ref="Q309">_xlfn.IFS(Tablo16[[#This Row],[G1]]=$V$2,Tablo16[[#This Row],[Gözetmen 1]],Tablo16[[#This Row],[G2]]=$V$2,Tablo16[[#This Row],[Gözetmen 2]])</f>
        <v>0</v>
      </c>
      <c r="R309" s="201"/>
      <c r="S309" s="202">
        <f>COUNTIF($E$4:$E$312,Tablo16[[#This Row],[Dersin Adı]])</f>
        <v>1</v>
      </c>
      <c r="T309" s="213">
        <f t="shared" si="4"/>
        <v>1</v>
      </c>
      <c r="U309" s="204">
        <f>COUNTIFS(Tablo16[SINAV TARİHİ],I309,Tablo16[SINAV SAATİ],J309)</f>
        <v>8</v>
      </c>
      <c r="V309" s="190"/>
    </row>
    <row r="310" spans="1:22" x14ac:dyDescent="0.25">
      <c r="A310" s="223">
        <v>363</v>
      </c>
      <c r="B310" s="206" t="s">
        <v>59</v>
      </c>
      <c r="C310" s="206">
        <v>4</v>
      </c>
      <c r="D310" s="207" t="s">
        <v>482</v>
      </c>
      <c r="E310" s="208" t="s">
        <v>483</v>
      </c>
      <c r="F310" s="227" t="s">
        <v>324</v>
      </c>
      <c r="G310" s="210" t="s">
        <v>59</v>
      </c>
      <c r="H310" s="206">
        <v>11</v>
      </c>
      <c r="I310" s="216">
        <v>45671</v>
      </c>
      <c r="J310" s="215">
        <v>0.375</v>
      </c>
      <c r="K310" s="212" t="s">
        <v>28</v>
      </c>
      <c r="L310" s="212"/>
      <c r="M310" s="200"/>
      <c r="N310" s="200"/>
      <c r="O310" s="201">
        <f>IF(ISERROR(VLOOKUP(Tablo16[[#This Row],[G1]],Tablo11[[#All],[No]:[GÖZETMEN TABLOSU]],3,0)=TRUE),0,VLOOKUP(Tablo16[[#This Row],[G1]],Tablo11[[#All],[No]:[GÖZETMEN TABLOSU]],3,0))</f>
        <v>0</v>
      </c>
      <c r="P310" s="201">
        <f>IF(ISERROR(VLOOKUP(Tablo16[[#This Row],[G2]],Tablo11[[#All],[No]:[GÖZETMEN TABLOSU]],3,0)=TRUE),0,VLOOKUP(Tablo16[[#This Row],[G2]],Tablo11[[#All],[No]:[GÖZETMEN TABLOSU]],3,0))</f>
        <v>0</v>
      </c>
      <c r="Q310" s="201" cm="1">
        <f t="array" ref="Q310">_xlfn.IFS(Tablo16[[#This Row],[G1]]=$V$2,Tablo16[[#This Row],[Gözetmen 1]],Tablo16[[#This Row],[G2]]=$V$2,Tablo16[[#This Row],[Gözetmen 2]])</f>
        <v>0</v>
      </c>
      <c r="R310" s="201"/>
      <c r="S310" s="202">
        <f>COUNTIF($E$4:$E$312,Tablo16[[#This Row],[Dersin Adı]])</f>
        <v>1</v>
      </c>
      <c r="T310" s="213">
        <f t="shared" si="4"/>
        <v>1</v>
      </c>
      <c r="U310" s="204">
        <f>COUNTIFS(Tablo16[SINAV TARİHİ],I310,Tablo16[SINAV SAATİ],J310)</f>
        <v>8</v>
      </c>
      <c r="V310" s="190"/>
    </row>
    <row r="311" spans="1:22" x14ac:dyDescent="0.25">
      <c r="A311" s="205">
        <v>171</v>
      </c>
      <c r="B311" s="206" t="s">
        <v>59</v>
      </c>
      <c r="C311" s="206">
        <v>4</v>
      </c>
      <c r="D311" s="207" t="s">
        <v>493</v>
      </c>
      <c r="E311" s="208" t="s">
        <v>494</v>
      </c>
      <c r="F311" s="227" t="s">
        <v>324</v>
      </c>
      <c r="G311" s="210" t="s">
        <v>59</v>
      </c>
      <c r="H311" s="206">
        <v>19</v>
      </c>
      <c r="I311" s="216">
        <v>45672</v>
      </c>
      <c r="J311" s="215">
        <v>0.625</v>
      </c>
      <c r="K311" s="212" t="s">
        <v>30</v>
      </c>
      <c r="L311" s="212"/>
      <c r="M311" s="200"/>
      <c r="N311" s="200"/>
      <c r="O311" s="201">
        <f>IF(ISERROR(VLOOKUP(Tablo16[[#This Row],[G1]],Tablo11[[#All],[No]:[GÖZETMEN TABLOSU]],3,0)=TRUE),0,VLOOKUP(Tablo16[[#This Row],[G1]],Tablo11[[#All],[No]:[GÖZETMEN TABLOSU]],3,0))</f>
        <v>0</v>
      </c>
      <c r="P311" s="201">
        <f>IF(ISERROR(VLOOKUP(Tablo16[[#This Row],[G2]],Tablo11[[#All],[No]:[GÖZETMEN TABLOSU]],3,0)=TRUE),0,VLOOKUP(Tablo16[[#This Row],[G2]],Tablo11[[#All],[No]:[GÖZETMEN TABLOSU]],3,0))</f>
        <v>0</v>
      </c>
      <c r="Q311" s="201" cm="1">
        <f t="array" ref="Q311">_xlfn.IFS(Tablo16[[#This Row],[G1]]=$V$2,Tablo16[[#This Row],[Gözetmen 1]],Tablo16[[#This Row],[G2]]=$V$2,Tablo16[[#This Row],[Gözetmen 2]])</f>
        <v>0</v>
      </c>
      <c r="R311" s="201"/>
      <c r="S311" s="202">
        <f>COUNTIF($E$4:$E$312,Tablo16[[#This Row],[Dersin Adı]])</f>
        <v>1</v>
      </c>
      <c r="T311" s="213">
        <f t="shared" si="4"/>
        <v>1</v>
      </c>
      <c r="U311" s="204">
        <f>COUNTIFS(Tablo16[SINAV TARİHİ],I311,Tablo16[SINAV SAATİ],J311)</f>
        <v>7</v>
      </c>
      <c r="V311" s="190"/>
    </row>
    <row r="312" spans="1:22" x14ac:dyDescent="0.25">
      <c r="A312" s="223">
        <v>318</v>
      </c>
      <c r="B312" s="206" t="s">
        <v>59</v>
      </c>
      <c r="C312" s="206">
        <v>4</v>
      </c>
      <c r="D312" s="207" t="s">
        <v>556</v>
      </c>
      <c r="E312" s="208" t="s">
        <v>557</v>
      </c>
      <c r="F312" s="227" t="s">
        <v>558</v>
      </c>
      <c r="G312" s="210" t="s">
        <v>59</v>
      </c>
      <c r="H312" s="206">
        <v>14</v>
      </c>
      <c r="I312" s="216">
        <v>45673</v>
      </c>
      <c r="J312" s="215">
        <v>0.625</v>
      </c>
      <c r="K312" s="212" t="s">
        <v>31</v>
      </c>
      <c r="L312" s="212"/>
      <c r="M312" s="200"/>
      <c r="N312" s="200"/>
      <c r="O312" s="201">
        <f>IF(ISERROR(VLOOKUP(Tablo16[[#This Row],[G1]],Tablo11[[#All],[No]:[GÖZETMEN TABLOSU]],3,0)=TRUE),0,VLOOKUP(Tablo16[[#This Row],[G1]],Tablo11[[#All],[No]:[GÖZETMEN TABLOSU]],3,0))</f>
        <v>0</v>
      </c>
      <c r="P312" s="201">
        <f>IF(ISERROR(VLOOKUP(Tablo16[[#This Row],[G2]],Tablo11[[#All],[No]:[GÖZETMEN TABLOSU]],3,0)=TRUE),0,VLOOKUP(Tablo16[[#This Row],[G2]],Tablo11[[#All],[No]:[GÖZETMEN TABLOSU]],3,0))</f>
        <v>0</v>
      </c>
      <c r="Q312" s="201" cm="1">
        <f t="array" ref="Q312">_xlfn.IFS(Tablo16[[#This Row],[G1]]=$V$2,Tablo16[[#This Row],[Gözetmen 1]],Tablo16[[#This Row],[G2]]=$V$2,Tablo16[[#This Row],[Gözetmen 2]])</f>
        <v>0</v>
      </c>
      <c r="R312" s="201"/>
      <c r="S312" s="202">
        <f>COUNTIF($E$4:$E$312,Tablo16[[#This Row],[Dersin Adı]])</f>
        <v>1</v>
      </c>
      <c r="T312" s="213">
        <f t="shared" si="4"/>
        <v>1</v>
      </c>
      <c r="U312" s="204">
        <f>COUNTIFS(Tablo16[SINAV TARİHİ],I312,Tablo16[SINAV SAATİ],J312)</f>
        <v>2</v>
      </c>
      <c r="V312" s="190"/>
    </row>
  </sheetData>
  <sheetProtection autoFilter="0"/>
  <mergeCells count="1">
    <mergeCell ref="A2:L2"/>
  </mergeCells>
  <phoneticPr fontId="2" type="noConversion"/>
  <conditionalFormatting sqref="M4:N312">
    <cfRule type="cellIs" dxfId="24" priority="1" operator="equal">
      <formula>$V$2</formula>
    </cfRule>
    <cfRule type="cellIs" dxfId="23" priority="2" operator="equal">
      <formula>15</formula>
    </cfRule>
  </conditionalFormatting>
  <pageMargins left="0.17" right="0.17" top="0.53" bottom="0.43" header="0.3" footer="0.3"/>
  <pageSetup paperSize="9" orientation="landscape"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3BCCD-CCCB-4686-8828-D17E089D317F}">
  <dimension ref="A1:G17"/>
  <sheetViews>
    <sheetView workbookViewId="0">
      <selection activeCell="I10" sqref="I10"/>
    </sheetView>
  </sheetViews>
  <sheetFormatPr defaultColWidth="22.85546875" defaultRowHeight="26.25" x14ac:dyDescent="0.4"/>
  <cols>
    <col min="1" max="1" width="7.85546875" style="18" customWidth="1"/>
    <col min="2" max="2" width="8" customWidth="1"/>
    <col min="3" max="3" width="35.85546875" customWidth="1"/>
    <col min="4" max="6" width="8.28515625" customWidth="1"/>
    <col min="7" max="7" width="13" style="1" customWidth="1"/>
  </cols>
  <sheetData>
    <row r="1" spans="1:7" ht="27" thickBot="1" x14ac:dyDescent="0.45">
      <c r="A1" s="19" t="s">
        <v>81</v>
      </c>
      <c r="B1" s="20" t="s">
        <v>82</v>
      </c>
      <c r="C1" s="21" t="s">
        <v>83</v>
      </c>
      <c r="D1" s="22" t="s">
        <v>63</v>
      </c>
      <c r="E1" s="22" t="s">
        <v>61</v>
      </c>
      <c r="F1" s="23" t="s">
        <v>84</v>
      </c>
      <c r="G1" s="27" t="s">
        <v>60</v>
      </c>
    </row>
    <row r="2" spans="1:7" x14ac:dyDescent="0.25">
      <c r="A2" s="66">
        <v>1</v>
      </c>
      <c r="B2" s="67" t="s">
        <v>7</v>
      </c>
      <c r="C2" s="68" t="s">
        <v>69</v>
      </c>
      <c r="D2" s="69">
        <f>COUNTIF('VİZE PROGRAM'!$M$4:$M$352,A2)</f>
        <v>3</v>
      </c>
      <c r="E2" s="69">
        <f>COUNTIF('VİZE PROGRAM'!$N$4:$N$352,A2)</f>
        <v>0</v>
      </c>
      <c r="F2" s="70">
        <f>SUM(D2:E2)</f>
        <v>3</v>
      </c>
      <c r="G2" s="71" t="s">
        <v>100</v>
      </c>
    </row>
    <row r="3" spans="1:7" x14ac:dyDescent="0.25">
      <c r="A3" s="78">
        <v>2</v>
      </c>
      <c r="B3" s="79" t="s">
        <v>7</v>
      </c>
      <c r="C3" s="80" t="s">
        <v>85</v>
      </c>
      <c r="D3" s="81">
        <f>COUNTIF('VİZE PROGRAM'!$M$4:$M$352,A3)</f>
        <v>9</v>
      </c>
      <c r="E3" s="81">
        <f>COUNTIF('VİZE PROGRAM'!$N$4:$N$352,A3)</f>
        <v>1</v>
      </c>
      <c r="F3" s="82">
        <f t="shared" ref="F3:F16" si="0">SUM(D3:E3)</f>
        <v>10</v>
      </c>
      <c r="G3" s="49" t="s">
        <v>99</v>
      </c>
    </row>
    <row r="4" spans="1:7" ht="27" thickBot="1" x14ac:dyDescent="0.3">
      <c r="A4" s="55">
        <v>3</v>
      </c>
      <c r="B4" s="56" t="s">
        <v>7</v>
      </c>
      <c r="C4" s="57" t="s">
        <v>656</v>
      </c>
      <c r="D4" s="58">
        <f>COUNTIF('VİZE PROGRAM'!$M$4:$M$352,A4)</f>
        <v>0</v>
      </c>
      <c r="E4" s="58">
        <f>COUNTIF('VİZE PROGRAM'!$N$4:$N$352,A4)</f>
        <v>0</v>
      </c>
      <c r="F4" s="59">
        <f t="shared" si="0"/>
        <v>0</v>
      </c>
      <c r="G4" s="60" t="s">
        <v>100</v>
      </c>
    </row>
    <row r="5" spans="1:7" x14ac:dyDescent="0.25">
      <c r="A5" s="83">
        <v>4</v>
      </c>
      <c r="B5" s="84" t="s">
        <v>33</v>
      </c>
      <c r="C5" s="85" t="s">
        <v>86</v>
      </c>
      <c r="D5" s="86">
        <f>COUNTIF('VİZE PROGRAM'!$M$4:$M$352,A5)</f>
        <v>9</v>
      </c>
      <c r="E5" s="86">
        <f>COUNTIF('VİZE PROGRAM'!$N$4:$N$352,A5)</f>
        <v>1</v>
      </c>
      <c r="F5" s="86">
        <f t="shared" si="0"/>
        <v>10</v>
      </c>
      <c r="G5" s="54" t="s">
        <v>99</v>
      </c>
    </row>
    <row r="6" spans="1:7" ht="27" thickBot="1" x14ac:dyDescent="0.3">
      <c r="A6" s="87">
        <v>5</v>
      </c>
      <c r="B6" s="88" t="s">
        <v>42</v>
      </c>
      <c r="C6" s="89" t="s">
        <v>95</v>
      </c>
      <c r="D6" s="90">
        <f>COUNTIF('VİZE PROGRAM'!$M$4:$M$352,A6)</f>
        <v>7</v>
      </c>
      <c r="E6" s="90">
        <f>COUNTIF('VİZE PROGRAM'!$N$4:$N$352,A6)</f>
        <v>3</v>
      </c>
      <c r="F6" s="90">
        <f t="shared" si="0"/>
        <v>10</v>
      </c>
      <c r="G6" s="91" t="s">
        <v>99</v>
      </c>
    </row>
    <row r="7" spans="1:7" x14ac:dyDescent="0.25">
      <c r="A7" s="66">
        <v>6</v>
      </c>
      <c r="B7" s="67" t="s">
        <v>43</v>
      </c>
      <c r="C7" s="68" t="s">
        <v>45</v>
      </c>
      <c r="D7" s="69">
        <f>COUNTIF('VİZE PROGRAM'!$M$4:$M$352,A7)</f>
        <v>3</v>
      </c>
      <c r="E7" s="69">
        <f>COUNTIF('VİZE PROGRAM'!$N$4:$N$352,A7)</f>
        <v>0</v>
      </c>
      <c r="F7" s="69">
        <f t="shared" ref="F7" si="1">SUM(D7:E7)</f>
        <v>3</v>
      </c>
      <c r="G7" s="72" t="s">
        <v>100</v>
      </c>
    </row>
    <row r="8" spans="1:7" ht="27" thickBot="1" x14ac:dyDescent="0.3">
      <c r="A8" s="92">
        <v>7</v>
      </c>
      <c r="B8" s="93" t="s">
        <v>43</v>
      </c>
      <c r="C8" s="94" t="s">
        <v>98</v>
      </c>
      <c r="D8" s="95">
        <f>COUNTIF('VİZE PROGRAM'!$M$4:$M$352,A8)</f>
        <v>9</v>
      </c>
      <c r="E8" s="95">
        <f>COUNTIF('VİZE PROGRAM'!$N$4:$N$352,A8)</f>
        <v>2</v>
      </c>
      <c r="F8" s="95">
        <f t="shared" si="0"/>
        <v>11</v>
      </c>
      <c r="G8" s="96" t="s">
        <v>99</v>
      </c>
    </row>
    <row r="9" spans="1:7" x14ac:dyDescent="0.25">
      <c r="A9" s="97">
        <v>8</v>
      </c>
      <c r="B9" s="98" t="s">
        <v>47</v>
      </c>
      <c r="C9" s="99" t="s">
        <v>87</v>
      </c>
      <c r="D9" s="100">
        <f>COUNTIF('VİZE PROGRAM'!$M$4:$M$352,A9)</f>
        <v>9</v>
      </c>
      <c r="E9" s="100">
        <f>COUNTIF('VİZE PROGRAM'!$N$4:$N$352,A9)</f>
        <v>1</v>
      </c>
      <c r="F9" s="101">
        <f t="shared" si="0"/>
        <v>10</v>
      </c>
      <c r="G9" s="102" t="s">
        <v>99</v>
      </c>
    </row>
    <row r="10" spans="1:7" ht="27" thickBot="1" x14ac:dyDescent="0.3">
      <c r="A10" s="92">
        <v>9</v>
      </c>
      <c r="B10" s="93" t="s">
        <v>47</v>
      </c>
      <c r="C10" s="94" t="s">
        <v>88</v>
      </c>
      <c r="D10" s="95">
        <f>COUNTIF('VİZE PROGRAM'!$M$4:$M$352,A10)</f>
        <v>9</v>
      </c>
      <c r="E10" s="95">
        <f>COUNTIF('VİZE PROGRAM'!$N$4:$N$352,A10)</f>
        <v>1</v>
      </c>
      <c r="F10" s="103">
        <f t="shared" si="0"/>
        <v>10</v>
      </c>
      <c r="G10" s="104" t="s">
        <v>99</v>
      </c>
    </row>
    <row r="11" spans="1:7" x14ac:dyDescent="0.25">
      <c r="A11" s="66">
        <v>10</v>
      </c>
      <c r="B11" s="67" t="s">
        <v>48</v>
      </c>
      <c r="C11" s="68" t="s">
        <v>66</v>
      </c>
      <c r="D11" s="69">
        <f>COUNTIF('VİZE PROGRAM'!$M$4:$M$352,A11)</f>
        <v>3</v>
      </c>
      <c r="E11" s="69">
        <f>COUNTIF('VİZE PROGRAM'!$N$4:$N$352,A11)</f>
        <v>0</v>
      </c>
      <c r="F11" s="70">
        <f t="shared" si="0"/>
        <v>3</v>
      </c>
      <c r="G11" s="71" t="s">
        <v>100</v>
      </c>
    </row>
    <row r="12" spans="1:7" ht="27" thickBot="1" x14ac:dyDescent="0.3">
      <c r="A12" s="92">
        <v>11</v>
      </c>
      <c r="B12" s="93" t="s">
        <v>48</v>
      </c>
      <c r="C12" s="94" t="s">
        <v>96</v>
      </c>
      <c r="D12" s="95">
        <f>COUNTIF('VİZE PROGRAM'!$M$4:$M$352,A12)</f>
        <v>9</v>
      </c>
      <c r="E12" s="95">
        <f>COUNTIF('VİZE PROGRAM'!$N$4:$N$352,A12)</f>
        <v>2</v>
      </c>
      <c r="F12" s="103">
        <f t="shared" si="0"/>
        <v>11</v>
      </c>
      <c r="G12" s="104" t="s">
        <v>99</v>
      </c>
    </row>
    <row r="13" spans="1:7" x14ac:dyDescent="0.25">
      <c r="A13" s="83">
        <v>12</v>
      </c>
      <c r="B13" s="84" t="s">
        <v>51</v>
      </c>
      <c r="C13" s="85" t="s">
        <v>97</v>
      </c>
      <c r="D13" s="86">
        <f>COUNTIF('VİZE PROGRAM'!$M$4:$M$352,A13)</f>
        <v>9</v>
      </c>
      <c r="E13" s="86">
        <f>COUNTIF('VİZE PROGRAM'!$N$4:$N$352,A13)</f>
        <v>1</v>
      </c>
      <c r="F13" s="86">
        <f t="shared" si="0"/>
        <v>10</v>
      </c>
      <c r="G13" s="54" t="s">
        <v>99</v>
      </c>
    </row>
    <row r="14" spans="1:7" x14ac:dyDescent="0.25">
      <c r="A14" s="61">
        <v>13</v>
      </c>
      <c r="B14" s="62" t="s">
        <v>53</v>
      </c>
      <c r="C14" s="63" t="s">
        <v>89</v>
      </c>
      <c r="D14" s="64">
        <f>COUNTIF('VİZE PROGRAM'!$M$4:$M$352,A14)</f>
        <v>0</v>
      </c>
      <c r="E14" s="64">
        <f>COUNTIF('VİZE PROGRAM'!$N$4:$N$352,A14)</f>
        <v>0</v>
      </c>
      <c r="F14" s="64">
        <f t="shared" si="0"/>
        <v>0</v>
      </c>
      <c r="G14" s="65" t="s">
        <v>100</v>
      </c>
    </row>
    <row r="15" spans="1:7" x14ac:dyDescent="0.25">
      <c r="A15" s="73">
        <v>14</v>
      </c>
      <c r="B15" s="74" t="s">
        <v>59</v>
      </c>
      <c r="C15" s="75" t="s">
        <v>68</v>
      </c>
      <c r="D15" s="76">
        <f>COUNTIF('VİZE PROGRAM'!$M$4:$M$352,A15)</f>
        <v>3</v>
      </c>
      <c r="E15" s="76">
        <f>COUNTIF('VİZE PROGRAM'!$N$4:$N$352,A15)</f>
        <v>0</v>
      </c>
      <c r="F15" s="76">
        <f t="shared" si="0"/>
        <v>3</v>
      </c>
      <c r="G15" s="77" t="s">
        <v>100</v>
      </c>
    </row>
    <row r="16" spans="1:7" ht="27" thickBot="1" x14ac:dyDescent="0.3">
      <c r="A16" s="29">
        <v>15</v>
      </c>
      <c r="B16" s="30"/>
      <c r="C16" s="31" t="s">
        <v>655</v>
      </c>
      <c r="D16" s="32">
        <f>COUNTIF('VİZE PROGRAM'!$M$4:$M$352,A16)</f>
        <v>0</v>
      </c>
      <c r="E16" s="33">
        <f>COUNTIF('VİZE PROGRAM'!$N$4:$N$352,A16)</f>
        <v>0</v>
      </c>
      <c r="F16" s="33">
        <f t="shared" si="0"/>
        <v>0</v>
      </c>
      <c r="G16" s="34"/>
    </row>
    <row r="17" spans="2:6" ht="27" thickBot="1" x14ac:dyDescent="0.45">
      <c r="B17" s="13"/>
      <c r="C17" s="13"/>
      <c r="D17" s="14"/>
      <c r="E17" s="15" t="s">
        <v>90</v>
      </c>
      <c r="F17" s="16">
        <f>SUM(F2:F16)</f>
        <v>94</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F4BD9-75CE-43E5-8B8A-BDF09D64183A}">
  <dimension ref="A1:W313"/>
  <sheetViews>
    <sheetView zoomScale="115" zoomScaleNormal="115" workbookViewId="0">
      <selection activeCell="I10" sqref="I10"/>
    </sheetView>
  </sheetViews>
  <sheetFormatPr defaultRowHeight="15.75" x14ac:dyDescent="0.25"/>
  <cols>
    <col min="1" max="1" width="4.85546875" style="4" customWidth="1"/>
    <col min="2" max="3" width="3.42578125" style="1" customWidth="1"/>
    <col min="4" max="4" width="7.140625" style="6" hidden="1" customWidth="1"/>
    <col min="5" max="5" width="37.5703125" style="2" customWidth="1"/>
    <col min="6" max="6" width="21.85546875" style="2" customWidth="1"/>
    <col min="7" max="7" width="3.42578125" style="24" customWidth="1"/>
    <col min="8" max="8" width="4.5703125" style="5" customWidth="1"/>
    <col min="9" max="9" width="24.42578125" style="1" customWidth="1"/>
    <col min="10" max="10" width="8.140625" style="12" customWidth="1"/>
    <col min="11" max="11" width="18.140625" style="3" customWidth="1"/>
    <col min="12" max="12" width="8" style="3" customWidth="1"/>
    <col min="13" max="14" width="4" style="35" hidden="1" customWidth="1"/>
    <col min="15" max="15" width="18.140625" style="10" customWidth="1"/>
    <col min="16" max="16" width="18.140625" customWidth="1"/>
    <col min="17" max="17" width="12.85546875" hidden="1" customWidth="1"/>
    <col min="18" max="19" width="3" style="105" customWidth="1"/>
    <col min="20" max="20" width="3.140625" style="106" customWidth="1"/>
    <col min="21" max="21" width="17.42578125" style="1" customWidth="1"/>
    <col min="22" max="22" width="17.140625" style="1" customWidth="1"/>
    <col min="23" max="23" width="6.85546875" style="1" customWidth="1"/>
    <col min="24" max="16384" width="9.140625" style="1"/>
  </cols>
  <sheetData>
    <row r="1" spans="1:23" ht="69.75" customHeight="1" x14ac:dyDescent="0.25">
      <c r="L1" s="10"/>
      <c r="M1" s="117"/>
      <c r="N1" s="117"/>
      <c r="P1" s="10"/>
    </row>
    <row r="2" spans="1:23" ht="17.25" x14ac:dyDescent="0.25">
      <c r="A2" s="189" t="s">
        <v>651</v>
      </c>
      <c r="B2" s="189"/>
      <c r="C2" s="189"/>
      <c r="D2" s="189"/>
      <c r="E2" s="189"/>
      <c r="F2" s="189"/>
      <c r="G2" s="189"/>
      <c r="H2" s="189"/>
      <c r="I2" s="189"/>
      <c r="J2" s="189"/>
      <c r="K2" s="189"/>
      <c r="L2" s="189"/>
      <c r="M2" s="17"/>
      <c r="N2" s="17"/>
      <c r="O2"/>
      <c r="R2" s="107"/>
      <c r="S2" s="107"/>
      <c r="T2" s="108"/>
      <c r="U2" s="50"/>
    </row>
    <row r="3" spans="1:23" ht="28.5" customHeight="1" x14ac:dyDescent="0.25">
      <c r="A3" s="149" t="s">
        <v>0</v>
      </c>
      <c r="B3" s="150" t="s">
        <v>1</v>
      </c>
      <c r="C3" s="151" t="s">
        <v>2</v>
      </c>
      <c r="D3" s="152" t="s">
        <v>3</v>
      </c>
      <c r="E3" s="153" t="s">
        <v>4</v>
      </c>
      <c r="F3" s="154" t="s">
        <v>5</v>
      </c>
      <c r="G3" s="155" t="s">
        <v>661</v>
      </c>
      <c r="H3" s="156" t="s">
        <v>6</v>
      </c>
      <c r="I3" s="157" t="s">
        <v>660</v>
      </c>
      <c r="J3" s="158" t="s">
        <v>80</v>
      </c>
      <c r="K3" s="154" t="s">
        <v>643</v>
      </c>
      <c r="L3" s="158" t="s">
        <v>641</v>
      </c>
      <c r="M3" s="159" t="s">
        <v>91</v>
      </c>
      <c r="N3" s="159" t="s">
        <v>92</v>
      </c>
      <c r="O3" s="160" t="s">
        <v>93</v>
      </c>
      <c r="P3" s="160" t="s">
        <v>94</v>
      </c>
      <c r="Q3" s="161" t="s">
        <v>652</v>
      </c>
      <c r="R3" s="162" t="s">
        <v>659</v>
      </c>
      <c r="S3" s="162" t="s">
        <v>658</v>
      </c>
      <c r="T3" s="162" t="s">
        <v>657</v>
      </c>
      <c r="W3" s="118"/>
    </row>
    <row r="4" spans="1:23" ht="15" hidden="1" x14ac:dyDescent="0.25">
      <c r="A4" s="39">
        <v>64</v>
      </c>
      <c r="B4" s="40" t="str">
        <f>Tablo16[[#This Row],[Bölüm]]</f>
        <v>BB</v>
      </c>
      <c r="C4" s="40">
        <f>Tablo16[[#This Row],[Sınıf]]</f>
        <v>1</v>
      </c>
      <c r="D4" s="40" t="str">
        <f>Tablo16[[#This Row],[Ders Kodu]]</f>
        <v>ZBB-1009</v>
      </c>
      <c r="E4" s="40" t="str">
        <f>Tablo16[[#This Row],[Dersin Adı]]</f>
        <v>Matematik</v>
      </c>
      <c r="F4" s="40" t="str">
        <f>Tablo16[[#This Row],[Dersi Veren Öğretim Üyesi]]</f>
        <v>Saniye Can</v>
      </c>
      <c r="G4" s="40" t="str">
        <f>Tablo16[[#This Row],[Dersi Veren. Öğr. Üyesi Bölmü.]]</f>
        <v>FD</v>
      </c>
      <c r="H4" s="40">
        <f>Tablo16[[#This Row],[Mevcut]]</f>
        <v>46</v>
      </c>
      <c r="I4" s="115">
        <f>Tablo16[[#This Row],[SINAV TARİHİ]]</f>
        <v>45663</v>
      </c>
      <c r="J4" s="116">
        <f>Tablo16[[#This Row],[SINAV SAATİ]]</f>
        <v>0.375</v>
      </c>
      <c r="K4" s="40" t="str">
        <f>Tablo16[[#This Row],[SINIF - I -ZF-….]]</f>
        <v>Amfi</v>
      </c>
      <c r="L4" s="40">
        <f>Tablo16[[#This Row],[SINIF - II  ZF-….]]</f>
        <v>0</v>
      </c>
      <c r="M4" s="40">
        <f>Tablo16[[#This Row],[G1]]</f>
        <v>2</v>
      </c>
      <c r="N4" s="40">
        <f>Tablo16[[#This Row],[G2]]</f>
        <v>0</v>
      </c>
      <c r="O4" s="40" t="str">
        <f>Tablo16[[#This Row],[Gözetmen 1]]</f>
        <v>Esra ŞAHİN</v>
      </c>
      <c r="P4" s="40">
        <f>Tablo16[[#This Row],[Gözetmen 2]]</f>
        <v>0</v>
      </c>
      <c r="Q4" s="40">
        <f>Tablo16[[#This Row],[TÜM SINAVLARIMI GÖSTER]]</f>
        <v>0</v>
      </c>
      <c r="R4" s="40">
        <f>Tablo16[[#This Row],[Aynı ders sayısı]]</f>
        <v>9</v>
      </c>
      <c r="S4" s="40">
        <f>Tablo16[[#This Row],[Hocası aynı, aynı ders sayısı]]</f>
        <v>5</v>
      </c>
      <c r="T4" s="40">
        <f>Tablo16[[#This Row],[Aynı saatteki Sınav Sayısı]]</f>
        <v>9</v>
      </c>
    </row>
    <row r="5" spans="1:23" ht="15" hidden="1" x14ac:dyDescent="0.25">
      <c r="A5" s="38">
        <v>63</v>
      </c>
      <c r="B5" s="40" t="str">
        <f>Tablo16[[#This Row],[Bölüm]]</f>
        <v>BB</v>
      </c>
      <c r="C5" s="40">
        <f>Tablo16[[#This Row],[Sınıf]]</f>
        <v>1</v>
      </c>
      <c r="D5" s="40" t="str">
        <f>Tablo16[[#This Row],[Ders Kodu]]</f>
        <v>TDİ-1101</v>
      </c>
      <c r="E5" s="40" t="str">
        <f>Tablo16[[#This Row],[Dersin Adı]]</f>
        <v>Türk Dili I</v>
      </c>
      <c r="F5" s="40" t="str">
        <f>Tablo16[[#This Row],[Dersi Veren Öğretim Üyesi]]</f>
        <v>Özgür ÜSTÜN</v>
      </c>
      <c r="G5" s="40" t="str">
        <f>Tablo16[[#This Row],[Dersi Veren. Öğr. Üyesi Bölmü.]]</f>
        <v>FD</v>
      </c>
      <c r="H5" s="40">
        <f>Tablo16[[#This Row],[Mevcut]]</f>
        <v>30</v>
      </c>
      <c r="I5" s="115">
        <f>Tablo16[[#This Row],[SINAV TARİHİ]]</f>
        <v>45664</v>
      </c>
      <c r="J5" s="116">
        <f>Tablo16[[#This Row],[SINAV SAATİ]]</f>
        <v>0.41666666666666669</v>
      </c>
      <c r="K5" s="40" t="str">
        <f>Tablo16[[#This Row],[SINIF - I -ZF-….]]</f>
        <v>Amfi</v>
      </c>
      <c r="L5" s="40">
        <f>Tablo16[[#This Row],[SINIF - II  ZF-….]]</f>
        <v>0</v>
      </c>
      <c r="M5" s="40">
        <f>Tablo16[[#This Row],[G1]]</f>
        <v>2</v>
      </c>
      <c r="N5" s="40">
        <f>Tablo16[[#This Row],[G2]]</f>
        <v>0</v>
      </c>
      <c r="O5" s="40" t="str">
        <f>Tablo16[[#This Row],[Gözetmen 1]]</f>
        <v>Esra ŞAHİN</v>
      </c>
      <c r="P5" s="40">
        <f>Tablo16[[#This Row],[Gözetmen 2]]</f>
        <v>0</v>
      </c>
      <c r="Q5" s="40">
        <f>Tablo16[[#This Row],[TÜM SINAVLARIMI GÖSTER]]</f>
        <v>0</v>
      </c>
      <c r="R5" s="40">
        <f>Tablo16[[#This Row],[Aynı ders sayısı]]</f>
        <v>9</v>
      </c>
      <c r="S5" s="40">
        <f>Tablo16[[#This Row],[Hocası aynı, aynı ders sayısı]]</f>
        <v>9</v>
      </c>
      <c r="T5" s="40">
        <f>Tablo16[[#This Row],[Aynı saatteki Sınav Sayısı]]</f>
        <v>9</v>
      </c>
    </row>
    <row r="6" spans="1:23" ht="15" hidden="1" x14ac:dyDescent="0.25">
      <c r="A6" s="38">
        <v>86</v>
      </c>
      <c r="B6" s="40" t="str">
        <f>Tablo16[[#This Row],[Bölüm]]</f>
        <v>BB</v>
      </c>
      <c r="C6" s="40">
        <f>Tablo16[[#This Row],[Sınıf]]</f>
        <v>1</v>
      </c>
      <c r="D6" s="40" t="str">
        <f>Tablo16[[#This Row],[Ders Kodu]]</f>
        <v>ATA-1101</v>
      </c>
      <c r="E6" s="40" t="str">
        <f>Tablo16[[#This Row],[Dersin Adı]]</f>
        <v>Atatürk İlkeleri ve İnkılap Tarihi I</v>
      </c>
      <c r="F6" s="40" t="str">
        <f>Tablo16[[#This Row],[Dersi Veren Öğretim Üyesi]]</f>
        <v>Ümmügülsüm Taylı</v>
      </c>
      <c r="G6" s="40" t="str">
        <f>Tablo16[[#This Row],[Dersi Veren. Öğr. Üyesi Bölmü.]]</f>
        <v>FD</v>
      </c>
      <c r="H6" s="40">
        <f>Tablo16[[#This Row],[Mevcut]]</f>
        <v>261</v>
      </c>
      <c r="I6" s="115">
        <f>Tablo16[[#This Row],[SINAV TARİHİ]]</f>
        <v>45664</v>
      </c>
      <c r="J6" s="116">
        <f>Tablo16[[#This Row],[SINAV SAATİ]]</f>
        <v>0.45833333333333331</v>
      </c>
      <c r="K6" s="40" t="str">
        <f>Tablo16[[#This Row],[SINIF - I -ZF-….]]</f>
        <v>113</v>
      </c>
      <c r="L6" s="40">
        <f>Tablo16[[#This Row],[SINIF - II  ZF-….]]</f>
        <v>0</v>
      </c>
      <c r="M6" s="40">
        <f>Tablo16[[#This Row],[G1]]</f>
        <v>9</v>
      </c>
      <c r="N6" s="40">
        <f>Tablo16[[#This Row],[G2]]</f>
        <v>0</v>
      </c>
      <c r="O6" s="40" t="str">
        <f>Tablo16[[#This Row],[Gözetmen 1]]</f>
        <v>Eylem DURMUŞ</v>
      </c>
      <c r="P6" s="40">
        <f>Tablo16[[#This Row],[Gözetmen 2]]</f>
        <v>0</v>
      </c>
      <c r="Q6" s="40">
        <f>Tablo16[[#This Row],[TÜM SINAVLARIMI GÖSTER]]</f>
        <v>0</v>
      </c>
      <c r="R6" s="40">
        <f>Tablo16[[#This Row],[Aynı ders sayısı]]</f>
        <v>9</v>
      </c>
      <c r="S6" s="40">
        <f>Tablo16[[#This Row],[Hocası aynı, aynı ders sayısı]]</f>
        <v>3</v>
      </c>
      <c r="T6" s="40">
        <f>Tablo16[[#This Row],[Aynı saatteki Sınav Sayısı]]</f>
        <v>9</v>
      </c>
    </row>
    <row r="7" spans="1:23" ht="15" hidden="1" x14ac:dyDescent="0.25">
      <c r="A7" s="38">
        <v>176</v>
      </c>
      <c r="B7" s="40" t="str">
        <f>Tablo16[[#This Row],[Bölüm]]</f>
        <v>BB</v>
      </c>
      <c r="C7" s="40">
        <f>Tablo16[[#This Row],[Sınıf]]</f>
        <v>1</v>
      </c>
      <c r="D7" s="40" t="str">
        <f>Tablo16[[#This Row],[Ders Kodu]]</f>
        <v>ZBB-1011</v>
      </c>
      <c r="E7" s="40" t="str">
        <f>Tablo16[[#This Row],[Dersin Adı]]</f>
        <v>Temel Bilgisayar Uygulamaları</v>
      </c>
      <c r="F7" s="40" t="str">
        <f>Tablo16[[#This Row],[Dersi Veren Öğretim Üyesi]]</f>
        <v>Fatih Cem Kuzucu</v>
      </c>
      <c r="G7" s="40" t="str">
        <f>Tablo16[[#This Row],[Dersi Veren. Öğr. Üyesi Bölmü.]]</f>
        <v>BB</v>
      </c>
      <c r="H7" s="40">
        <f>Tablo16[[#This Row],[Mevcut]]</f>
        <v>30</v>
      </c>
      <c r="I7" s="115">
        <f>Tablo16[[#This Row],[SINAV TARİHİ]]</f>
        <v>45665</v>
      </c>
      <c r="J7" s="116">
        <f>Tablo16[[#This Row],[SINAV SAATİ]]</f>
        <v>0.375</v>
      </c>
      <c r="K7" s="40" t="str">
        <f>Tablo16[[#This Row],[SINIF - I -ZF-….]]</f>
        <v>Bilgisayar Lab.</v>
      </c>
      <c r="L7" s="40">
        <f>Tablo16[[#This Row],[SINIF - II  ZF-….]]</f>
        <v>0</v>
      </c>
      <c r="M7" s="40">
        <f>Tablo16[[#This Row],[G1]]</f>
        <v>0</v>
      </c>
      <c r="N7" s="40">
        <f>Tablo16[[#This Row],[G2]]</f>
        <v>0</v>
      </c>
      <c r="O7" s="40">
        <f>Tablo16[[#This Row],[Gözetmen 1]]</f>
        <v>0</v>
      </c>
      <c r="P7" s="40">
        <f>Tablo16[[#This Row],[Gözetmen 2]]</f>
        <v>0</v>
      </c>
      <c r="Q7" s="40">
        <f>Tablo16[[#This Row],[TÜM SINAVLARIMI GÖSTER]]</f>
        <v>0</v>
      </c>
      <c r="R7" s="40">
        <f>Tablo16[[#This Row],[Aynı ders sayısı]]</f>
        <v>4</v>
      </c>
      <c r="S7" s="40">
        <f>Tablo16[[#This Row],[Hocası aynı, aynı ders sayısı]]</f>
        <v>1</v>
      </c>
      <c r="T7" s="40">
        <f>Tablo16[[#This Row],[Aynı saatteki Sınav Sayısı]]</f>
        <v>9</v>
      </c>
    </row>
    <row r="8" spans="1:23" ht="15" hidden="1" x14ac:dyDescent="0.25">
      <c r="A8" s="38">
        <v>207</v>
      </c>
      <c r="B8" s="40" t="str">
        <f>Tablo16[[#This Row],[Bölüm]]</f>
        <v>BB</v>
      </c>
      <c r="C8" s="40">
        <f>Tablo16[[#This Row],[Sınıf]]</f>
        <v>1</v>
      </c>
      <c r="D8" s="40" t="str">
        <f>Tablo16[[#This Row],[Ders Kodu]]</f>
        <v>BHB-1101</v>
      </c>
      <c r="E8" s="40" t="str">
        <f>Tablo16[[#This Row],[Dersin Adı]]</f>
        <v>Fizik</v>
      </c>
      <c r="F8" s="40" t="str">
        <f>Tablo16[[#This Row],[Dersi Veren Öğretim Üyesi]]</f>
        <v>Faruk Soydugan</v>
      </c>
      <c r="G8" s="40" t="str">
        <f>Tablo16[[#This Row],[Dersi Veren. Öğr. Üyesi Bölmü.]]</f>
        <v>FD</v>
      </c>
      <c r="H8" s="40">
        <f>Tablo16[[#This Row],[Mevcut]]</f>
        <v>68</v>
      </c>
      <c r="I8" s="115">
        <f>Tablo16[[#This Row],[SINAV TARİHİ]]</f>
        <v>45666</v>
      </c>
      <c r="J8" s="116">
        <f>Tablo16[[#This Row],[SINAV SAATİ]]</f>
        <v>0.375</v>
      </c>
      <c r="K8" s="40" t="str">
        <f>Tablo16[[#This Row],[SINIF - I -ZF-….]]</f>
        <v>102</v>
      </c>
      <c r="L8" s="40" t="str">
        <f>Tablo16[[#This Row],[SINIF - II  ZF-….]]</f>
        <v>103</v>
      </c>
      <c r="M8" s="40">
        <f>Tablo16[[#This Row],[G1]]</f>
        <v>2</v>
      </c>
      <c r="N8" s="40">
        <f>Tablo16[[#This Row],[G2]]</f>
        <v>4</v>
      </c>
      <c r="O8" s="40" t="str">
        <f>Tablo16[[#This Row],[Gözetmen 1]]</f>
        <v>Esra ŞAHİN</v>
      </c>
      <c r="P8" s="40" t="str">
        <f>Tablo16[[#This Row],[Gözetmen 2]]</f>
        <v>İpek YAŞAR</v>
      </c>
      <c r="Q8" s="40" t="e">
        <f>Tablo16[[#This Row],[TÜM SINAVLARIMI GÖSTER]]</f>
        <v>#N/A</v>
      </c>
      <c r="R8" s="40">
        <f>Tablo16[[#This Row],[Aynı ders sayısı]]</f>
        <v>9</v>
      </c>
      <c r="S8" s="40">
        <f>Tablo16[[#This Row],[Hocası aynı, aynı ders sayısı]]</f>
        <v>1</v>
      </c>
      <c r="T8" s="40">
        <f>Tablo16[[#This Row],[Aynı saatteki Sınav Sayısı]]</f>
        <v>8</v>
      </c>
    </row>
    <row r="9" spans="1:23" ht="15" hidden="1" x14ac:dyDescent="0.25">
      <c r="A9" s="38">
        <v>208</v>
      </c>
      <c r="B9" s="40" t="str">
        <f>Tablo16[[#This Row],[Bölüm]]</f>
        <v>BB</v>
      </c>
      <c r="C9" s="40">
        <f>Tablo16[[#This Row],[Sınıf]]</f>
        <v>1</v>
      </c>
      <c r="D9" s="40" t="str">
        <f>Tablo16[[#This Row],[Ders Kodu]]</f>
        <v>ZBB-1007</v>
      </c>
      <c r="E9" s="40" t="str">
        <f>Tablo16[[#This Row],[Dersin Adı]]</f>
        <v>Kariyer Planlama</v>
      </c>
      <c r="F9" s="40" t="str">
        <f>Tablo16[[#This Row],[Dersi Veren Öğretim Üyesi]]</f>
        <v>Mehmet Ali Gündoğdu</v>
      </c>
      <c r="G9" s="40" t="str">
        <f>Tablo16[[#This Row],[Dersi Veren. Öğr. Üyesi Bölmü.]]</f>
        <v>BB</v>
      </c>
      <c r="H9" s="40">
        <f>Tablo16[[#This Row],[Mevcut]]</f>
        <v>32</v>
      </c>
      <c r="I9" s="115">
        <f>Tablo16[[#This Row],[SINAV TARİHİ]]</f>
        <v>45666</v>
      </c>
      <c r="J9" s="116">
        <f>Tablo16[[#This Row],[SINAV SAATİ]]</f>
        <v>0.67708333333333337</v>
      </c>
      <c r="K9" s="40" t="str">
        <f>Tablo16[[#This Row],[SINIF - I -ZF-….]]</f>
        <v>102</v>
      </c>
      <c r="L9" s="40">
        <f>Tablo16[[#This Row],[SINIF - II  ZF-….]]</f>
        <v>0</v>
      </c>
      <c r="M9" s="40">
        <f>Tablo16[[#This Row],[G1]]</f>
        <v>0</v>
      </c>
      <c r="N9" s="40">
        <f>Tablo16[[#This Row],[G2]]</f>
        <v>0</v>
      </c>
      <c r="O9" s="40">
        <f>Tablo16[[#This Row],[Gözetmen 1]]</f>
        <v>0</v>
      </c>
      <c r="P9" s="40">
        <f>Tablo16[[#This Row],[Gözetmen 2]]</f>
        <v>0</v>
      </c>
      <c r="Q9" s="40">
        <f>Tablo16[[#This Row],[TÜM SINAVLARIMI GÖSTER]]</f>
        <v>0</v>
      </c>
      <c r="R9" s="40">
        <f>Tablo16[[#This Row],[Aynı ders sayısı]]</f>
        <v>7</v>
      </c>
      <c r="S9" s="40">
        <f>Tablo16[[#This Row],[Hocası aynı, aynı ders sayısı]]</f>
        <v>1</v>
      </c>
      <c r="T9" s="40">
        <f>Tablo16[[#This Row],[Aynı saatteki Sınav Sayısı]]</f>
        <v>7</v>
      </c>
    </row>
    <row r="10" spans="1:23" ht="15" hidden="1" x14ac:dyDescent="0.25">
      <c r="A10" s="38">
        <v>209</v>
      </c>
      <c r="B10" s="40" t="str">
        <f>Tablo16[[#This Row],[Bölüm]]</f>
        <v>BB</v>
      </c>
      <c r="C10" s="40">
        <f>Tablo16[[#This Row],[Sınıf]]</f>
        <v>1</v>
      </c>
      <c r="D10" s="40" t="str">
        <f>Tablo16[[#This Row],[Ders Kodu]]</f>
        <v>ZBB-1003</v>
      </c>
      <c r="E10" s="40" t="str">
        <f>Tablo16[[#This Row],[Dersin Adı]]</f>
        <v>Kimya I</v>
      </c>
      <c r="F10" s="40" t="str">
        <f>Tablo16[[#This Row],[Dersi Veren Öğretim Üyesi]]</f>
        <v>Elif Karacan Yeldir</v>
      </c>
      <c r="G10" s="40" t="str">
        <f>Tablo16[[#This Row],[Dersi Veren. Öğr. Üyesi Bölmü.]]</f>
        <v>FD</v>
      </c>
      <c r="H10" s="40">
        <f>Tablo16[[#This Row],[Mevcut]]</f>
        <v>66</v>
      </c>
      <c r="I10" s="115">
        <f>Tablo16[[#This Row],[SINAV TARİHİ]]</f>
        <v>45671</v>
      </c>
      <c r="J10" s="116">
        <f>Tablo16[[#This Row],[SINAV SAATİ]]</f>
        <v>0.375</v>
      </c>
      <c r="K10" s="40" t="str">
        <f>Tablo16[[#This Row],[SINIF - I -ZF-….]]</f>
        <v>Amfi</v>
      </c>
      <c r="L10" s="40">
        <f>Tablo16[[#This Row],[SINIF - II  ZF-….]]</f>
        <v>0</v>
      </c>
      <c r="M10" s="40">
        <f>Tablo16[[#This Row],[G1]]</f>
        <v>10</v>
      </c>
      <c r="N10" s="40">
        <f>Tablo16[[#This Row],[G2]]</f>
        <v>0</v>
      </c>
      <c r="O10" s="40" t="str">
        <f>Tablo16[[#This Row],[Gözetmen 1]]</f>
        <v>Ünal ÜRKMEZ</v>
      </c>
      <c r="P10" s="40">
        <f>Tablo16[[#This Row],[Gözetmen 2]]</f>
        <v>0</v>
      </c>
      <c r="Q10" s="40">
        <f>Tablo16[[#This Row],[TÜM SINAVLARIMI GÖSTER]]</f>
        <v>0</v>
      </c>
      <c r="R10" s="40">
        <f>Tablo16[[#This Row],[Aynı ders sayısı]]</f>
        <v>8</v>
      </c>
      <c r="S10" s="40">
        <f>Tablo16[[#This Row],[Hocası aynı, aynı ders sayısı]]</f>
        <v>2</v>
      </c>
      <c r="T10" s="40">
        <f>Tablo16[[#This Row],[Aynı saatteki Sınav Sayısı]]</f>
        <v>8</v>
      </c>
    </row>
    <row r="11" spans="1:23" ht="15" hidden="1" x14ac:dyDescent="0.25">
      <c r="A11" s="38">
        <v>205</v>
      </c>
      <c r="B11" s="40" t="str">
        <f>Tablo16[[#This Row],[Bölüm]]</f>
        <v>BB</v>
      </c>
      <c r="C11" s="40">
        <f>Tablo16[[#This Row],[Sınıf]]</f>
        <v>1</v>
      </c>
      <c r="D11" s="40" t="str">
        <f>Tablo16[[#This Row],[Ders Kodu]]</f>
        <v>BHB-1011</v>
      </c>
      <c r="E11" s="40" t="str">
        <f>Tablo16[[#This Row],[Dersin Adı]]</f>
        <v>Botanik</v>
      </c>
      <c r="F11" s="40" t="str">
        <f>Tablo16[[#This Row],[Dersi Veren Öğretim Üyesi]]</f>
        <v>Canan Öztokat Kuzucu</v>
      </c>
      <c r="G11" s="40" t="str">
        <f>Tablo16[[#This Row],[Dersi Veren. Öğr. Üyesi Bölmü.]]</f>
        <v>BB</v>
      </c>
      <c r="H11" s="40">
        <f>Tablo16[[#This Row],[Mevcut]]</f>
        <v>38</v>
      </c>
      <c r="I11" s="115">
        <f>Tablo16[[#This Row],[SINAV TARİHİ]]</f>
        <v>45672</v>
      </c>
      <c r="J11" s="116">
        <f>Tablo16[[#This Row],[SINAV SAATİ]]</f>
        <v>0.375</v>
      </c>
      <c r="K11" s="40" t="str">
        <f>Tablo16[[#This Row],[SINIF - I -ZF-….]]</f>
        <v>01</v>
      </c>
      <c r="L11" s="40">
        <f>Tablo16[[#This Row],[SINIF - II  ZF-….]]</f>
        <v>0</v>
      </c>
      <c r="M11" s="40">
        <f>Tablo16[[#This Row],[G1]]</f>
        <v>1</v>
      </c>
      <c r="N11" s="40">
        <f>Tablo16[[#This Row],[G2]]</f>
        <v>0</v>
      </c>
      <c r="O11" s="40" t="str">
        <f>Tablo16[[#This Row],[Gözetmen 1]]</f>
        <v>Tolga SARIYER</v>
      </c>
      <c r="P11" s="40">
        <f>Tablo16[[#This Row],[Gözetmen 2]]</f>
        <v>0</v>
      </c>
      <c r="Q11" s="40">
        <f>Tablo16[[#This Row],[TÜM SINAVLARIMI GÖSTER]]</f>
        <v>0</v>
      </c>
      <c r="R11" s="40">
        <f>Tablo16[[#This Row],[Aynı ders sayısı]]</f>
        <v>8</v>
      </c>
      <c r="S11" s="40">
        <f>Tablo16[[#This Row],[Hocası aynı, aynı ders sayısı]]</f>
        <v>2</v>
      </c>
      <c r="T11" s="40">
        <f>Tablo16[[#This Row],[Aynı saatteki Sınav Sayısı]]</f>
        <v>9</v>
      </c>
    </row>
    <row r="12" spans="1:23" ht="15" hidden="1" x14ac:dyDescent="0.25">
      <c r="A12" s="38">
        <v>206</v>
      </c>
      <c r="B12" s="40" t="str">
        <f>Tablo16[[#This Row],[Bölüm]]</f>
        <v>BB</v>
      </c>
      <c r="C12" s="40">
        <f>Tablo16[[#This Row],[Sınıf]]</f>
        <v>1</v>
      </c>
      <c r="D12" s="40" t="str">
        <f>Tablo16[[#This Row],[Ders Kodu]]</f>
        <v>İSG-1001</v>
      </c>
      <c r="E12" s="40" t="str">
        <f>Tablo16[[#This Row],[Dersin Adı]]</f>
        <v>İş Sağlığı ve Güvenliği I</v>
      </c>
      <c r="F12" s="40" t="str">
        <f>Tablo16[[#This Row],[Dersi Veren Öğretim Üyesi]]</f>
        <v>Ulaş Çınar</v>
      </c>
      <c r="G12" s="40" t="str">
        <f>Tablo16[[#This Row],[Dersi Veren. Öğr. Üyesi Bölmü.]]</f>
        <v>FD</v>
      </c>
      <c r="H12" s="40">
        <f>Tablo16[[#This Row],[Mevcut]]</f>
        <v>27</v>
      </c>
      <c r="I12" s="115">
        <f>Tablo16[[#This Row],[SINAV TARİHİ]]</f>
        <v>45673</v>
      </c>
      <c r="J12" s="116">
        <f>Tablo16[[#This Row],[SINAV SAATİ]]</f>
        <v>0.375</v>
      </c>
      <c r="K12" s="40" t="str">
        <f>Tablo16[[#This Row],[SINIF - I -ZF-….]]</f>
        <v>Amfi</v>
      </c>
      <c r="L12" s="40">
        <f>Tablo16[[#This Row],[SINIF - II  ZF-….]]</f>
        <v>0</v>
      </c>
      <c r="M12" s="40">
        <f>Tablo16[[#This Row],[G1]]</f>
        <v>2</v>
      </c>
      <c r="N12" s="40">
        <f>Tablo16[[#This Row],[G2]]</f>
        <v>0</v>
      </c>
      <c r="O12" s="40" t="str">
        <f>Tablo16[[#This Row],[Gözetmen 1]]</f>
        <v>Esra ŞAHİN</v>
      </c>
      <c r="P12" s="40">
        <f>Tablo16[[#This Row],[Gözetmen 2]]</f>
        <v>0</v>
      </c>
      <c r="Q12" s="40">
        <f>Tablo16[[#This Row],[TÜM SINAVLARIMI GÖSTER]]</f>
        <v>0</v>
      </c>
      <c r="R12" s="40">
        <f>Tablo16[[#This Row],[Aynı ders sayısı]]</f>
        <v>9</v>
      </c>
      <c r="S12" s="40">
        <f>Tablo16[[#This Row],[Hocası aynı, aynı ders sayısı]]</f>
        <v>8</v>
      </c>
      <c r="T12" s="40">
        <f>Tablo16[[#This Row],[Aynı saatteki Sınav Sayısı]]</f>
        <v>9</v>
      </c>
    </row>
    <row r="13" spans="1:23" ht="15" hidden="1" x14ac:dyDescent="0.25">
      <c r="A13" s="38">
        <v>2</v>
      </c>
      <c r="B13" s="40" t="str">
        <f>Tablo16[[#This Row],[Bölüm]]</f>
        <v>BB</v>
      </c>
      <c r="C13" s="40">
        <f>Tablo16[[#This Row],[Sınıf]]</f>
        <v>1</v>
      </c>
      <c r="D13" s="40" t="str">
        <f>Tablo16[[#This Row],[Ders Kodu]]</f>
        <v>BHB-1009</v>
      </c>
      <c r="E13" s="40" t="str">
        <f>Tablo16[[#This Row],[Dersin Adı]]</f>
        <v>Meteoroloji</v>
      </c>
      <c r="F13" s="40" t="str">
        <f>Tablo16[[#This Row],[Dersi Veren Öğretim Üyesi]]</f>
        <v>Okan Erken</v>
      </c>
      <c r="G13" s="40" t="str">
        <f>Tablo16[[#This Row],[Dersi Veren. Öğr. Üyesi Bölmü.]]</f>
        <v>TYS</v>
      </c>
      <c r="H13" s="40">
        <f>Tablo16[[#This Row],[Mevcut]]</f>
        <v>12</v>
      </c>
      <c r="I13" s="115">
        <f>Tablo16[[#This Row],[SINAV TARİHİ]]</f>
        <v>45674</v>
      </c>
      <c r="J13" s="116">
        <f>Tablo16[[#This Row],[SINAV SAATİ]]</f>
        <v>0.375</v>
      </c>
      <c r="K13" s="40" t="str">
        <f>Tablo16[[#This Row],[SINIF - I -ZF-….]]</f>
        <v>113</v>
      </c>
      <c r="L13" s="40">
        <f>Tablo16[[#This Row],[SINIF - II  ZF-….]]</f>
        <v>0</v>
      </c>
      <c r="M13" s="40">
        <f>Tablo16[[#This Row],[G1]]</f>
        <v>0</v>
      </c>
      <c r="N13" s="40">
        <f>Tablo16[[#This Row],[G2]]</f>
        <v>0</v>
      </c>
      <c r="O13" s="40">
        <f>Tablo16[[#This Row],[Gözetmen 1]]</f>
        <v>0</v>
      </c>
      <c r="P13" s="40">
        <f>Tablo16[[#This Row],[Gözetmen 2]]</f>
        <v>0</v>
      </c>
      <c r="Q13" s="40">
        <f>Tablo16[[#This Row],[TÜM SINAVLARIMI GÖSTER]]</f>
        <v>0</v>
      </c>
      <c r="R13" s="40">
        <f>Tablo16[[#This Row],[Aynı ders sayısı]]</f>
        <v>5</v>
      </c>
      <c r="S13" s="40">
        <f>Tablo16[[#This Row],[Hocası aynı, aynı ders sayısı]]</f>
        <v>2</v>
      </c>
      <c r="T13" s="40">
        <f>Tablo16[[#This Row],[Aynı saatteki Sınav Sayısı]]</f>
        <v>4</v>
      </c>
    </row>
    <row r="14" spans="1:23" ht="15" hidden="1" x14ac:dyDescent="0.25">
      <c r="A14" s="38">
        <v>6</v>
      </c>
      <c r="B14" s="40" t="str">
        <f>Tablo16[[#This Row],[Bölüm]]</f>
        <v>BB</v>
      </c>
      <c r="C14" s="40">
        <f>Tablo16[[#This Row],[Sınıf]]</f>
        <v>1</v>
      </c>
      <c r="D14" s="40" t="str">
        <f>Tablo16[[#This Row],[Ders Kodu]]</f>
        <v>TDİ-1101</v>
      </c>
      <c r="E14" s="40" t="str">
        <f>Tablo16[[#This Row],[Dersin Adı]]</f>
        <v>Yabancı Dil (ingilizce)</v>
      </c>
      <c r="F14" s="40" t="str">
        <f>Tablo16[[#This Row],[Dersi Veren Öğretim Üyesi]]</f>
        <v>Gökhan HINIZ</v>
      </c>
      <c r="G14" s="40" t="str">
        <f>Tablo16[[#This Row],[Dersi Veren. Öğr. Üyesi Bölmü.]]</f>
        <v>FD</v>
      </c>
      <c r="H14" s="40">
        <f>Tablo16[[#This Row],[Mevcut]]</f>
        <v>19</v>
      </c>
      <c r="I14" s="115">
        <f>Tablo16[[#This Row],[SINAV TARİHİ]]</f>
        <v>45674</v>
      </c>
      <c r="J14" s="116">
        <f>Tablo16[[#This Row],[SINAV SAATİ]]</f>
        <v>0.625</v>
      </c>
      <c r="K14" s="40" t="str">
        <f>Tablo16[[#This Row],[SINIF - I -ZF-….]]</f>
        <v>Amfi</v>
      </c>
      <c r="L14" s="40">
        <f>Tablo16[[#This Row],[SINIF - II  ZF-….]]</f>
        <v>0</v>
      </c>
      <c r="M14" s="40">
        <f>Tablo16[[#This Row],[G1]]</f>
        <v>2</v>
      </c>
      <c r="N14" s="40">
        <f>Tablo16[[#This Row],[G2]]</f>
        <v>0</v>
      </c>
      <c r="O14" s="40" t="str">
        <f>Tablo16[[#This Row],[Gözetmen 1]]</f>
        <v>Esra ŞAHİN</v>
      </c>
      <c r="P14" s="40">
        <f>Tablo16[[#This Row],[Gözetmen 2]]</f>
        <v>0</v>
      </c>
      <c r="Q14" s="40">
        <f>Tablo16[[#This Row],[TÜM SINAVLARIMI GÖSTER]]</f>
        <v>0</v>
      </c>
      <c r="R14" s="40">
        <f>Tablo16[[#This Row],[Aynı ders sayısı]]</f>
        <v>0</v>
      </c>
      <c r="S14" s="40">
        <f>Tablo16[[#This Row],[Hocası aynı, aynı ders sayısı]]</f>
        <v>9</v>
      </c>
      <c r="T14" s="40">
        <f>Tablo16[[#This Row],[Aynı saatteki Sınav Sayısı]]</f>
        <v>9</v>
      </c>
    </row>
    <row r="15" spans="1:23" ht="15" hidden="1" x14ac:dyDescent="0.25">
      <c r="A15" s="38">
        <v>28</v>
      </c>
      <c r="B15" s="40" t="str">
        <f>Tablo16[[#This Row],[Bölüm]]</f>
        <v>BB</v>
      </c>
      <c r="C15" s="40">
        <f>Tablo16[[#This Row],[Sınıf]]</f>
        <v>2</v>
      </c>
      <c r="D15" s="40" t="str">
        <f>Tablo16[[#This Row],[Ders Kodu]]</f>
        <v>BHB-2015</v>
      </c>
      <c r="E15" s="40" t="str">
        <f>Tablo16[[#This Row],[Dersin Adı]]</f>
        <v>Toprak Bilgisi</v>
      </c>
      <c r="F15" s="40" t="str">
        <f>Tablo16[[#This Row],[Dersi Veren Öğretim Üyesi]]</f>
        <v>Ali Sungur</v>
      </c>
      <c r="G15" s="40" t="str">
        <f>Tablo16[[#This Row],[Dersi Veren. Öğr. Üyesi Bölmü.]]</f>
        <v>TO</v>
      </c>
      <c r="H15" s="40">
        <f>Tablo16[[#This Row],[Mevcut]]</f>
        <v>46</v>
      </c>
      <c r="I15" s="115">
        <f>Tablo16[[#This Row],[SINAV TARİHİ]]</f>
        <v>45663</v>
      </c>
      <c r="J15" s="116">
        <f>Tablo16[[#This Row],[SINAV SAATİ]]</f>
        <v>0.45833333333333331</v>
      </c>
      <c r="K15" s="40" t="str">
        <f>Tablo16[[#This Row],[SINIF - I -ZF-….]]</f>
        <v>Amfi</v>
      </c>
      <c r="L15" s="40">
        <f>Tablo16[[#This Row],[SINIF - II  ZF-….]]</f>
        <v>0</v>
      </c>
      <c r="M15" s="40">
        <f>Tablo16[[#This Row],[G1]]</f>
        <v>11</v>
      </c>
      <c r="N15" s="40">
        <f>Tablo16[[#This Row],[G2]]</f>
        <v>0</v>
      </c>
      <c r="O15" s="40" t="str">
        <f>Tablo16[[#This Row],[Gözetmen 1]]</f>
        <v>Serkan ÖZDEMİR</v>
      </c>
      <c r="P15" s="40">
        <f>Tablo16[[#This Row],[Gözetmen 2]]</f>
        <v>0</v>
      </c>
      <c r="Q15" s="40">
        <f>Tablo16[[#This Row],[TÜM SINAVLARIMI GÖSTER]]</f>
        <v>0</v>
      </c>
      <c r="R15" s="40">
        <f>Tablo16[[#This Row],[Aynı ders sayısı]]</f>
        <v>4</v>
      </c>
      <c r="S15" s="40">
        <f>Tablo16[[#This Row],[Hocası aynı, aynı ders sayısı]]</f>
        <v>2</v>
      </c>
      <c r="T15" s="40">
        <f>Tablo16[[#This Row],[Aynı saatteki Sınav Sayısı]]</f>
        <v>9</v>
      </c>
    </row>
    <row r="16" spans="1:23" ht="15" hidden="1" x14ac:dyDescent="0.25">
      <c r="A16" s="38">
        <v>40</v>
      </c>
      <c r="B16" s="40" t="str">
        <f>Tablo16[[#This Row],[Bölüm]]</f>
        <v>BB</v>
      </c>
      <c r="C16" s="40">
        <f>Tablo16[[#This Row],[Sınıf]]</f>
        <v>2</v>
      </c>
      <c r="D16" s="40" t="str">
        <f>Tablo16[[#This Row],[Ders Kodu]]</f>
        <v>BHB-2001</v>
      </c>
      <c r="E16" s="40" t="str">
        <f>Tablo16[[#This Row],[Dersin Adı]]</f>
        <v>Bitki Fizyolojisi</v>
      </c>
      <c r="F16" s="40" t="str">
        <f>Tablo16[[#This Row],[Dersi Veren Öğretim Üyesi]]</f>
        <v>Harun Çoban</v>
      </c>
      <c r="G16" s="40" t="str">
        <f>Tablo16[[#This Row],[Dersi Veren. Öğr. Üyesi Bölmü.]]</f>
        <v>BB</v>
      </c>
      <c r="H16" s="40">
        <f>Tablo16[[#This Row],[Mevcut]]</f>
        <v>41</v>
      </c>
      <c r="I16" s="115">
        <f>Tablo16[[#This Row],[SINAV TARİHİ]]</f>
        <v>45664</v>
      </c>
      <c r="J16" s="116">
        <f>Tablo16[[#This Row],[SINAV SAATİ]]</f>
        <v>0.4861111111111111</v>
      </c>
      <c r="K16" s="40" t="str">
        <f>Tablo16[[#This Row],[SINIF - I -ZF-….]]</f>
        <v>201</v>
      </c>
      <c r="L16" s="40">
        <f>Tablo16[[#This Row],[SINIF - II  ZF-….]]</f>
        <v>0</v>
      </c>
      <c r="M16" s="40">
        <f>Tablo16[[#This Row],[G1]]</f>
        <v>0</v>
      </c>
      <c r="N16" s="40">
        <f>Tablo16[[#This Row],[G2]]</f>
        <v>0</v>
      </c>
      <c r="O16" s="40">
        <f>Tablo16[[#This Row],[Gözetmen 1]]</f>
        <v>0</v>
      </c>
      <c r="P16" s="40">
        <f>Tablo16[[#This Row],[Gözetmen 2]]</f>
        <v>0</v>
      </c>
      <c r="Q16" s="40">
        <f>Tablo16[[#This Row],[TÜM SINAVLARIMI GÖSTER]]</f>
        <v>0</v>
      </c>
      <c r="R16" s="40">
        <f>Tablo16[[#This Row],[Aynı ders sayısı]]</f>
        <v>7</v>
      </c>
      <c r="S16" s="40">
        <f>Tablo16[[#This Row],[Hocası aynı, aynı ders sayısı]]</f>
        <v>1</v>
      </c>
      <c r="T16" s="40">
        <f>Tablo16[[#This Row],[Aynı saatteki Sınav Sayısı]]</f>
        <v>9</v>
      </c>
    </row>
    <row r="17" spans="1:20" ht="15" hidden="1" x14ac:dyDescent="0.25">
      <c r="A17" s="38">
        <v>183</v>
      </c>
      <c r="B17" s="40" t="str">
        <f>Tablo16[[#This Row],[Bölüm]]</f>
        <v>BB</v>
      </c>
      <c r="C17" s="40">
        <f>Tablo16[[#This Row],[Sınıf]]</f>
        <v>2</v>
      </c>
      <c r="D17" s="40" t="str">
        <f>Tablo16[[#This Row],[Ders Kodu]]</f>
        <v>BHB-2011</v>
      </c>
      <c r="E17" s="40" t="str">
        <f>Tablo16[[#This Row],[Dersin Adı]]</f>
        <v>Tarımsal Mekanizasyon</v>
      </c>
      <c r="F17" s="40" t="str">
        <f>Tablo16[[#This Row],[Dersi Veren Öğretim Üyesi]]</f>
        <v>Anıl Çay</v>
      </c>
      <c r="G17" s="40" t="str">
        <f>Tablo16[[#This Row],[Dersi Veren. Öğr. Üyesi Bölmü.]]</f>
        <v>TM</v>
      </c>
      <c r="H17" s="40">
        <f>Tablo16[[#This Row],[Mevcut]]</f>
        <v>43</v>
      </c>
      <c r="I17" s="115">
        <f>Tablo16[[#This Row],[SINAV TARİHİ]]</f>
        <v>45665</v>
      </c>
      <c r="J17" s="116">
        <f>Tablo16[[#This Row],[SINAV SAATİ]]</f>
        <v>0.45833333333333331</v>
      </c>
      <c r="K17" s="40" t="str">
        <f>Tablo16[[#This Row],[SINIF - I -ZF-….]]</f>
        <v>102</v>
      </c>
      <c r="L17" s="40">
        <f>Tablo16[[#This Row],[SINIF - II  ZF-….]]</f>
        <v>0</v>
      </c>
      <c r="M17" s="40">
        <f>Tablo16[[#This Row],[G1]]</f>
        <v>0</v>
      </c>
      <c r="N17" s="40">
        <f>Tablo16[[#This Row],[G2]]</f>
        <v>0</v>
      </c>
      <c r="O17" s="40">
        <f>Tablo16[[#This Row],[Gözetmen 1]]</f>
        <v>0</v>
      </c>
      <c r="P17" s="40">
        <f>Tablo16[[#This Row],[Gözetmen 2]]</f>
        <v>0</v>
      </c>
      <c r="Q17" s="40">
        <f>Tablo16[[#This Row],[TÜM SINAVLARIMI GÖSTER]]</f>
        <v>0</v>
      </c>
      <c r="R17" s="40">
        <f>Tablo16[[#This Row],[Aynı ders sayısı]]</f>
        <v>5</v>
      </c>
      <c r="S17" s="40">
        <f>Tablo16[[#This Row],[Hocası aynı, aynı ders sayısı]]</f>
        <v>1</v>
      </c>
      <c r="T17" s="40">
        <f>Tablo16[[#This Row],[Aynı saatteki Sınav Sayısı]]</f>
        <v>9</v>
      </c>
    </row>
    <row r="18" spans="1:20" ht="15" hidden="1" x14ac:dyDescent="0.25">
      <c r="A18" s="38">
        <v>281</v>
      </c>
      <c r="B18" s="40" t="str">
        <f>Tablo16[[#This Row],[Bölüm]]</f>
        <v>BB</v>
      </c>
      <c r="C18" s="40">
        <f>Tablo16[[#This Row],[Sınıf]]</f>
        <v>2</v>
      </c>
      <c r="D18" s="40" t="str">
        <f>Tablo16[[#This Row],[Ders Kodu]]</f>
        <v>BHB-2009</v>
      </c>
      <c r="E18" s="40" t="str">
        <f>Tablo16[[#This Row],[Dersin Adı]]</f>
        <v>Tarımsal Yapılar ve Sulama</v>
      </c>
      <c r="F18" s="40" t="str">
        <f>Tablo16[[#This Row],[Dersi Veren Öğretim Üyesi]]</f>
        <v>Gökhan Çamoğlu</v>
      </c>
      <c r="G18" s="40" t="str">
        <f>Tablo16[[#This Row],[Dersi Veren. Öğr. Üyesi Bölmü.]]</f>
        <v>TYS</v>
      </c>
      <c r="H18" s="40">
        <f>Tablo16[[#This Row],[Mevcut]]</f>
        <v>43</v>
      </c>
      <c r="I18" s="115">
        <f>Tablo16[[#This Row],[SINAV TARİHİ]]</f>
        <v>45665</v>
      </c>
      <c r="J18" s="116">
        <f>Tablo16[[#This Row],[SINAV SAATİ]]</f>
        <v>0.6875</v>
      </c>
      <c r="K18" s="40" t="str">
        <f>Tablo16[[#This Row],[SINIF - I -ZF-….]]</f>
        <v>101</v>
      </c>
      <c r="L18" s="40">
        <f>Tablo16[[#This Row],[SINIF - II  ZF-….]]</f>
        <v>0</v>
      </c>
      <c r="M18" s="40">
        <f>Tablo16[[#This Row],[G1]]</f>
        <v>0</v>
      </c>
      <c r="N18" s="40">
        <f>Tablo16[[#This Row],[G2]]</f>
        <v>0</v>
      </c>
      <c r="O18" s="40">
        <f>Tablo16[[#This Row],[Gözetmen 1]]</f>
        <v>0</v>
      </c>
      <c r="P18" s="40">
        <f>Tablo16[[#This Row],[Gözetmen 2]]</f>
        <v>0</v>
      </c>
      <c r="Q18" s="40">
        <f>Tablo16[[#This Row],[TÜM SINAVLARIMI GÖSTER]]</f>
        <v>0</v>
      </c>
      <c r="R18" s="40">
        <f>Tablo16[[#This Row],[Aynı ders sayısı]]</f>
        <v>6</v>
      </c>
      <c r="S18" s="40">
        <f>Tablo16[[#This Row],[Hocası aynı, aynı ders sayısı]]</f>
        <v>1</v>
      </c>
      <c r="T18" s="40">
        <f>Tablo16[[#This Row],[Aynı saatteki Sınav Sayısı]]</f>
        <v>7</v>
      </c>
    </row>
    <row r="19" spans="1:20" ht="15" hidden="1" x14ac:dyDescent="0.25">
      <c r="A19" s="38">
        <v>301</v>
      </c>
      <c r="B19" s="40" t="str">
        <f>Tablo16[[#This Row],[Bölüm]]</f>
        <v>BB</v>
      </c>
      <c r="C19" s="40">
        <f>Tablo16[[#This Row],[Sınıf]]</f>
        <v>2</v>
      </c>
      <c r="D19" s="40" t="str">
        <f>Tablo16[[#This Row],[Ders Kodu]]</f>
        <v>BHB-2005</v>
      </c>
      <c r="E19" s="40" t="str">
        <f>Tablo16[[#This Row],[Dersin Adı]]</f>
        <v>Tarım Ekonomisi</v>
      </c>
      <c r="F19" s="40" t="str">
        <f>Tablo16[[#This Row],[Dersi Veren Öğretim Üyesi]]</f>
        <v>Bengü Everest</v>
      </c>
      <c r="G19" s="40" t="str">
        <f>Tablo16[[#This Row],[Dersi Veren. Öğr. Üyesi Bölmü.]]</f>
        <v>TE</v>
      </c>
      <c r="H19" s="40">
        <f>Tablo16[[#This Row],[Mevcut]]</f>
        <v>42</v>
      </c>
      <c r="I19" s="115">
        <f>Tablo16[[#This Row],[SINAV TARİHİ]]</f>
        <v>45666</v>
      </c>
      <c r="J19" s="116">
        <f>Tablo16[[#This Row],[SINAV SAATİ]]</f>
        <v>0.45833333333333331</v>
      </c>
      <c r="K19" s="40" t="str">
        <f>Tablo16[[#This Row],[SINIF - I -ZF-….]]</f>
        <v>01</v>
      </c>
      <c r="L19" s="40">
        <f>Tablo16[[#This Row],[SINIF - II  ZF-….]]</f>
        <v>0</v>
      </c>
      <c r="M19" s="40">
        <f>Tablo16[[#This Row],[G1]]</f>
        <v>0</v>
      </c>
      <c r="N19" s="40">
        <f>Tablo16[[#This Row],[G2]]</f>
        <v>0</v>
      </c>
      <c r="O19" s="40">
        <f>Tablo16[[#This Row],[Gözetmen 1]]</f>
        <v>0</v>
      </c>
      <c r="P19" s="40">
        <f>Tablo16[[#This Row],[Gözetmen 2]]</f>
        <v>0</v>
      </c>
      <c r="Q19" s="40">
        <f>Tablo16[[#This Row],[TÜM SINAVLARIMI GÖSTER]]</f>
        <v>0</v>
      </c>
      <c r="R19" s="40">
        <f>Tablo16[[#This Row],[Aynı ders sayısı]]</f>
        <v>6</v>
      </c>
      <c r="S19" s="40">
        <f>Tablo16[[#This Row],[Hocası aynı, aynı ders sayısı]]</f>
        <v>1</v>
      </c>
      <c r="T19" s="40">
        <f>Tablo16[[#This Row],[Aynı saatteki Sınav Sayısı]]</f>
        <v>9</v>
      </c>
    </row>
    <row r="20" spans="1:20" ht="15" hidden="1" x14ac:dyDescent="0.25">
      <c r="A20" s="38">
        <v>331</v>
      </c>
      <c r="B20" s="40" t="str">
        <f>Tablo16[[#This Row],[Bölüm]]</f>
        <v>BB</v>
      </c>
      <c r="C20" s="40">
        <f>Tablo16[[#This Row],[Sınıf]]</f>
        <v>2</v>
      </c>
      <c r="D20" s="40" t="str">
        <f>Tablo16[[#This Row],[Ders Kodu]]</f>
        <v>BHB-2003</v>
      </c>
      <c r="E20" s="40" t="str">
        <f>Tablo16[[#This Row],[Dersin Adı]]</f>
        <v>Genetik</v>
      </c>
      <c r="F20" s="40" t="str">
        <f>Tablo16[[#This Row],[Dersi Veren Öğretim Üyesi]]</f>
        <v>Murat Şeker</v>
      </c>
      <c r="G20" s="40" t="str">
        <f>Tablo16[[#This Row],[Dersi Veren. Öğr. Üyesi Bölmü.]]</f>
        <v>BB</v>
      </c>
      <c r="H20" s="40">
        <f>Tablo16[[#This Row],[Mevcut]]</f>
        <v>47</v>
      </c>
      <c r="I20" s="115">
        <f>Tablo16[[#This Row],[SINAV TARİHİ]]</f>
        <v>45670</v>
      </c>
      <c r="J20" s="116">
        <f>Tablo16[[#This Row],[SINAV SAATİ]]</f>
        <v>0.45833333333333331</v>
      </c>
      <c r="K20" s="40" t="str">
        <f>Tablo16[[#This Row],[SINIF - I -ZF-….]]</f>
        <v>113</v>
      </c>
      <c r="L20" s="40">
        <f>Tablo16[[#This Row],[SINIF - II  ZF-….]]</f>
        <v>0</v>
      </c>
      <c r="M20" s="40">
        <f>Tablo16[[#This Row],[G1]]</f>
        <v>0</v>
      </c>
      <c r="N20" s="40">
        <f>Tablo16[[#This Row],[G2]]</f>
        <v>0</v>
      </c>
      <c r="O20" s="40">
        <f>Tablo16[[#This Row],[Gözetmen 1]]</f>
        <v>0</v>
      </c>
      <c r="P20" s="40">
        <f>Tablo16[[#This Row],[Gözetmen 2]]</f>
        <v>0</v>
      </c>
      <c r="Q20" s="40">
        <f>Tablo16[[#This Row],[TÜM SINAVLARIMI GÖSTER]]</f>
        <v>0</v>
      </c>
      <c r="R20" s="40">
        <f>Tablo16[[#This Row],[Aynı ders sayısı]]</f>
        <v>3</v>
      </c>
      <c r="S20" s="40">
        <f>Tablo16[[#This Row],[Hocası aynı, aynı ders sayısı]]</f>
        <v>1</v>
      </c>
      <c r="T20" s="40">
        <f>Tablo16[[#This Row],[Aynı saatteki Sınav Sayısı]]</f>
        <v>8</v>
      </c>
    </row>
    <row r="21" spans="1:20" ht="15" hidden="1" x14ac:dyDescent="0.25">
      <c r="A21" s="38">
        <v>332</v>
      </c>
      <c r="B21" s="40" t="str">
        <f>Tablo16[[#This Row],[Bölüm]]</f>
        <v>BB</v>
      </c>
      <c r="C21" s="40">
        <f>Tablo16[[#This Row],[Sınıf]]</f>
        <v>2</v>
      </c>
      <c r="D21" s="40" t="str">
        <f>Tablo16[[#This Row],[Ders Kodu]]</f>
        <v>BHB-2013</v>
      </c>
      <c r="E21" s="40" t="str">
        <f>Tablo16[[#This Row],[Dersin Adı]]</f>
        <v>İstatistik</v>
      </c>
      <c r="F21" s="40" t="str">
        <f>Tablo16[[#This Row],[Dersi Veren Öğretim Üyesi]]</f>
        <v>Murat Şeker</v>
      </c>
      <c r="G21" s="40" t="str">
        <f>Tablo16[[#This Row],[Dersi Veren. Öğr. Üyesi Bölmü.]]</f>
        <v>BB</v>
      </c>
      <c r="H21" s="40">
        <f>Tablo16[[#This Row],[Mevcut]]</f>
        <v>51</v>
      </c>
      <c r="I21" s="115">
        <f>Tablo16[[#This Row],[SINAV TARİHİ]]</f>
        <v>45671</v>
      </c>
      <c r="J21" s="116">
        <f>Tablo16[[#This Row],[SINAV SAATİ]]</f>
        <v>0.45833333333333331</v>
      </c>
      <c r="K21" s="40" t="str">
        <f>Tablo16[[#This Row],[SINIF - I -ZF-….]]</f>
        <v>202</v>
      </c>
      <c r="L21" s="40" t="str">
        <f>Tablo16[[#This Row],[SINIF - II  ZF-….]]</f>
        <v>203</v>
      </c>
      <c r="M21" s="40">
        <f>Tablo16[[#This Row],[G1]]</f>
        <v>1</v>
      </c>
      <c r="N21" s="40">
        <f>Tablo16[[#This Row],[G2]]</f>
        <v>9</v>
      </c>
      <c r="O21" s="40" t="str">
        <f>Tablo16[[#This Row],[Gözetmen 1]]</f>
        <v>Tolga SARIYER</v>
      </c>
      <c r="P21" s="40" t="str">
        <f>Tablo16[[#This Row],[Gözetmen 2]]</f>
        <v>Eylem DURMUŞ</v>
      </c>
      <c r="Q21" s="40" t="e">
        <f>Tablo16[[#This Row],[TÜM SINAVLARIMI GÖSTER]]</f>
        <v>#N/A</v>
      </c>
      <c r="R21" s="40">
        <f>Tablo16[[#This Row],[Aynı ders sayısı]]</f>
        <v>3</v>
      </c>
      <c r="S21" s="40">
        <f>Tablo16[[#This Row],[Hocası aynı, aynı ders sayısı]]</f>
        <v>1</v>
      </c>
      <c r="T21" s="40">
        <f>Tablo16[[#This Row],[Aynı saatteki Sınav Sayısı]]</f>
        <v>7</v>
      </c>
    </row>
    <row r="22" spans="1:20" ht="15" hidden="1" x14ac:dyDescent="0.25">
      <c r="A22" s="38">
        <v>8</v>
      </c>
      <c r="B22" s="40" t="str">
        <f>Tablo16[[#This Row],[Bölüm]]</f>
        <v>BB</v>
      </c>
      <c r="C22" s="40">
        <f>Tablo16[[#This Row],[Sınıf]]</f>
        <v>2</v>
      </c>
      <c r="D22" s="40" t="str">
        <f>Tablo16[[#This Row],[Ders Kodu]]</f>
        <v>BHB-2007</v>
      </c>
      <c r="E22" s="40" t="str">
        <f>Tablo16[[#This Row],[Dersin Adı]]</f>
        <v>Gıda Bilimi ve Güvenliği</v>
      </c>
      <c r="F22" s="40" t="str">
        <f>Tablo16[[#This Row],[Dersi Veren Öğretim Üyesi]]</f>
        <v>Hakan Engin</v>
      </c>
      <c r="G22" s="40" t="str">
        <f>Tablo16[[#This Row],[Dersi Veren. Öğr. Üyesi Bölmü.]]</f>
        <v>BB</v>
      </c>
      <c r="H22" s="40">
        <f>Tablo16[[#This Row],[Mevcut]]</f>
        <v>44</v>
      </c>
      <c r="I22" s="115">
        <f>Tablo16[[#This Row],[SINAV TARİHİ]]</f>
        <v>45672</v>
      </c>
      <c r="J22" s="116">
        <f>Tablo16[[#This Row],[SINAV SAATİ]]</f>
        <v>0.45833333333333331</v>
      </c>
      <c r="K22" s="40" t="str">
        <f>Tablo16[[#This Row],[SINIF - I -ZF-….]]</f>
        <v>01</v>
      </c>
      <c r="L22" s="40">
        <f>Tablo16[[#This Row],[SINIF - II  ZF-….]]</f>
        <v>0</v>
      </c>
      <c r="M22" s="40">
        <f>Tablo16[[#This Row],[G1]]</f>
        <v>0</v>
      </c>
      <c r="N22" s="40">
        <f>Tablo16[[#This Row],[G2]]</f>
        <v>0</v>
      </c>
      <c r="O22" s="40">
        <f>Tablo16[[#This Row],[Gözetmen 1]]</f>
        <v>0</v>
      </c>
      <c r="P22" s="40">
        <f>Tablo16[[#This Row],[Gözetmen 2]]</f>
        <v>0</v>
      </c>
      <c r="Q22" s="40">
        <f>Tablo16[[#This Row],[TÜM SINAVLARIMI GÖSTER]]</f>
        <v>0</v>
      </c>
      <c r="R22" s="40">
        <f>Tablo16[[#This Row],[Aynı ders sayısı]]</f>
        <v>6</v>
      </c>
      <c r="S22" s="40">
        <f>Tablo16[[#This Row],[Hocası aynı, aynı ders sayısı]]</f>
        <v>1</v>
      </c>
      <c r="T22" s="40">
        <f>Tablo16[[#This Row],[Aynı saatteki Sınav Sayısı]]</f>
        <v>3</v>
      </c>
    </row>
    <row r="23" spans="1:20" ht="15" hidden="1" x14ac:dyDescent="0.25">
      <c r="A23" s="38">
        <v>10</v>
      </c>
      <c r="B23" s="40" t="str">
        <f>Tablo16[[#This Row],[Bölüm]]</f>
        <v>BB</v>
      </c>
      <c r="C23" s="40">
        <f>Tablo16[[#This Row],[Sınıf]]</f>
        <v>3</v>
      </c>
      <c r="D23" s="40">
        <f>Tablo16[[#This Row],[Ders Kodu]]</f>
        <v>0</v>
      </c>
      <c r="E23" s="40" t="str">
        <f>Tablo16[[#This Row],[Dersin Adı]]</f>
        <v>Bahçe Bit. Yetş. Çevresel Stres</v>
      </c>
      <c r="F23" s="40" t="str">
        <f>Tablo16[[#This Row],[Dersi Veren Öğretim Üyesi]]</f>
        <v>Arda Akçal</v>
      </c>
      <c r="G23" s="40" t="str">
        <f>Tablo16[[#This Row],[Dersi Veren. Öğr. Üyesi Bölmü.]]</f>
        <v>BB</v>
      </c>
      <c r="H23" s="40">
        <f>Tablo16[[#This Row],[Mevcut]]</f>
        <v>10</v>
      </c>
      <c r="I23" s="115">
        <f>Tablo16[[#This Row],[SINAV TARİHİ]]</f>
        <v>45663</v>
      </c>
      <c r="J23" s="116">
        <f>Tablo16[[#This Row],[SINAV SAATİ]]</f>
        <v>0.54166666666666663</v>
      </c>
      <c r="K23" s="40" t="str">
        <f>Tablo16[[#This Row],[SINIF - I -ZF-….]]</f>
        <v>113</v>
      </c>
      <c r="L23" s="40">
        <f>Tablo16[[#This Row],[SINIF - II  ZF-….]]</f>
        <v>0</v>
      </c>
      <c r="M23" s="40">
        <f>Tablo16[[#This Row],[G1]]</f>
        <v>0</v>
      </c>
      <c r="N23" s="40">
        <f>Tablo16[[#This Row],[G2]]</f>
        <v>0</v>
      </c>
      <c r="O23" s="40">
        <f>Tablo16[[#This Row],[Gözetmen 1]]</f>
        <v>0</v>
      </c>
      <c r="P23" s="40">
        <f>Tablo16[[#This Row],[Gözetmen 2]]</f>
        <v>0</v>
      </c>
      <c r="Q23" s="40">
        <f>Tablo16[[#This Row],[TÜM SINAVLARIMI GÖSTER]]</f>
        <v>0</v>
      </c>
      <c r="R23" s="40">
        <f>Tablo16[[#This Row],[Aynı ders sayısı]]</f>
        <v>1</v>
      </c>
      <c r="S23" s="40">
        <f>Tablo16[[#This Row],[Hocası aynı, aynı ders sayısı]]</f>
        <v>1</v>
      </c>
      <c r="T23" s="40">
        <f>Tablo16[[#This Row],[Aynı saatteki Sınav Sayısı]]</f>
        <v>9</v>
      </c>
    </row>
    <row r="24" spans="1:20" ht="15" hidden="1" x14ac:dyDescent="0.25">
      <c r="A24" s="38">
        <v>11</v>
      </c>
      <c r="B24" s="40" t="str">
        <f>Tablo16[[#This Row],[Bölüm]]</f>
        <v>BB</v>
      </c>
      <c r="C24" s="40">
        <f>Tablo16[[#This Row],[Sınıf]]</f>
        <v>3</v>
      </c>
      <c r="D24" s="40" t="str">
        <f>Tablo16[[#This Row],[Ders Kodu]]</f>
        <v>BHB-3007</v>
      </c>
      <c r="E24" s="40" t="str">
        <f>Tablo16[[#This Row],[Dersin Adı]]</f>
        <v>Bahçe Bitki Organik Tarım</v>
      </c>
      <c r="F24" s="40" t="str">
        <f>Tablo16[[#This Row],[Dersi Veren Öğretim Üyesi]]</f>
        <v>Seçkin Kaya</v>
      </c>
      <c r="G24" s="40" t="str">
        <f>Tablo16[[#This Row],[Dersi Veren. Öğr. Üyesi Bölmü.]]</f>
        <v>BB</v>
      </c>
      <c r="H24" s="40">
        <f>Tablo16[[#This Row],[Mevcut]]</f>
        <v>6</v>
      </c>
      <c r="I24" s="115">
        <f>Tablo16[[#This Row],[SINAV TARİHİ]]</f>
        <v>45664</v>
      </c>
      <c r="J24" s="116">
        <f>Tablo16[[#This Row],[SINAV SAATİ]]</f>
        <v>0.56944444444444442</v>
      </c>
      <c r="K24" s="40" t="str">
        <f>Tablo16[[#This Row],[SINIF - I -ZF-….]]</f>
        <v>113</v>
      </c>
      <c r="L24" s="40">
        <f>Tablo16[[#This Row],[SINIF - II  ZF-….]]</f>
        <v>0</v>
      </c>
      <c r="M24" s="40">
        <f>Tablo16[[#This Row],[G1]]</f>
        <v>0</v>
      </c>
      <c r="N24" s="40">
        <f>Tablo16[[#This Row],[G2]]</f>
        <v>0</v>
      </c>
      <c r="O24" s="40">
        <f>Tablo16[[#This Row],[Gözetmen 1]]</f>
        <v>0</v>
      </c>
      <c r="P24" s="40">
        <f>Tablo16[[#This Row],[Gözetmen 2]]</f>
        <v>0</v>
      </c>
      <c r="Q24" s="40">
        <f>Tablo16[[#This Row],[TÜM SINAVLARIMI GÖSTER]]</f>
        <v>0</v>
      </c>
      <c r="R24" s="40">
        <f>Tablo16[[#This Row],[Aynı ders sayısı]]</f>
        <v>1</v>
      </c>
      <c r="S24" s="40">
        <f>Tablo16[[#This Row],[Hocası aynı, aynı ders sayısı]]</f>
        <v>1</v>
      </c>
      <c r="T24" s="40">
        <f>Tablo16[[#This Row],[Aynı saatteki Sınav Sayısı]]</f>
        <v>9</v>
      </c>
    </row>
    <row r="25" spans="1:20" ht="15" hidden="1" x14ac:dyDescent="0.25">
      <c r="A25" s="38">
        <v>321</v>
      </c>
      <c r="B25" s="40" t="str">
        <f>Tablo16[[#This Row],[Bölüm]]</f>
        <v>BB</v>
      </c>
      <c r="C25" s="40">
        <f>Tablo16[[#This Row],[Sınıf]]</f>
        <v>3</v>
      </c>
      <c r="D25" s="40" t="str">
        <f>Tablo16[[#This Row],[Ders Kodu]]</f>
        <v>BHB-3015</v>
      </c>
      <c r="E25" s="40" t="str">
        <f>Tablo16[[#This Row],[Dersin Adı]]</f>
        <v>Üzümsü Meyveler</v>
      </c>
      <c r="F25" s="40" t="str">
        <f>Tablo16[[#This Row],[Dersi Veren Öğretim Üyesi]]</f>
        <v>Harun Çoban</v>
      </c>
      <c r="G25" s="40" t="str">
        <f>Tablo16[[#This Row],[Dersi Veren. Öğr. Üyesi Bölmü.]]</f>
        <v>BB</v>
      </c>
      <c r="H25" s="40">
        <f>Tablo16[[#This Row],[Mevcut]]</f>
        <v>13</v>
      </c>
      <c r="I25" s="115">
        <f>Tablo16[[#This Row],[SINAV TARİHİ]]</f>
        <v>45665</v>
      </c>
      <c r="J25" s="116">
        <f>Tablo16[[#This Row],[SINAV SAATİ]]</f>
        <v>0.58333333333333337</v>
      </c>
      <c r="K25" s="40" t="str">
        <f>Tablo16[[#This Row],[SINIF - I -ZF-….]]</f>
        <v>206</v>
      </c>
      <c r="L25" s="40">
        <f>Tablo16[[#This Row],[SINIF - II  ZF-….]]</f>
        <v>0</v>
      </c>
      <c r="M25" s="40">
        <f>Tablo16[[#This Row],[G1]]</f>
        <v>0</v>
      </c>
      <c r="N25" s="40">
        <f>Tablo16[[#This Row],[G2]]</f>
        <v>0</v>
      </c>
      <c r="O25" s="40">
        <f>Tablo16[[#This Row],[Gözetmen 1]]</f>
        <v>0</v>
      </c>
      <c r="P25" s="40">
        <f>Tablo16[[#This Row],[Gözetmen 2]]</f>
        <v>0</v>
      </c>
      <c r="Q25" s="40">
        <f>Tablo16[[#This Row],[TÜM SINAVLARIMI GÖSTER]]</f>
        <v>0</v>
      </c>
      <c r="R25" s="40">
        <f>Tablo16[[#This Row],[Aynı ders sayısı]]</f>
        <v>1</v>
      </c>
      <c r="S25" s="40">
        <f>Tablo16[[#This Row],[Hocası aynı, aynı ders sayısı]]</f>
        <v>1</v>
      </c>
      <c r="T25" s="40">
        <f>Tablo16[[#This Row],[Aynı saatteki Sınav Sayısı]]</f>
        <v>1</v>
      </c>
    </row>
    <row r="26" spans="1:20" ht="15" hidden="1" x14ac:dyDescent="0.25">
      <c r="A26" s="38">
        <v>39</v>
      </c>
      <c r="B26" s="40" t="str">
        <f>Tablo16[[#This Row],[Bölüm]]</f>
        <v>BB</v>
      </c>
      <c r="C26" s="40">
        <f>Tablo16[[#This Row],[Sınıf]]</f>
        <v>3</v>
      </c>
      <c r="D26" s="40" t="str">
        <f>Tablo16[[#This Row],[Ders Kodu]]</f>
        <v>BHB-3009</v>
      </c>
      <c r="E26" s="40" t="str">
        <f>Tablo16[[#This Row],[Dersin Adı]]</f>
        <v>Fide ve Fidan Yetiştiriciliği</v>
      </c>
      <c r="F26" s="40" t="str">
        <f>Tablo16[[#This Row],[Dersi Veren Öğretim Üyesi]]</f>
        <v>Hakan Engin</v>
      </c>
      <c r="G26" s="40" t="str">
        <f>Tablo16[[#This Row],[Dersi Veren. Öğr. Üyesi Bölmü.]]</f>
        <v>BB</v>
      </c>
      <c r="H26" s="40">
        <f>Tablo16[[#This Row],[Mevcut]]</f>
        <v>11</v>
      </c>
      <c r="I26" s="115">
        <f>Tablo16[[#This Row],[SINAV TARİHİ]]</f>
        <v>45666</v>
      </c>
      <c r="J26" s="116">
        <f>Tablo16[[#This Row],[SINAV SAATİ]]</f>
        <v>0.67708333333333337</v>
      </c>
      <c r="K26" s="40" t="str">
        <f>Tablo16[[#This Row],[SINIF - I -ZF-….]]</f>
        <v>113</v>
      </c>
      <c r="L26" s="40">
        <f>Tablo16[[#This Row],[SINIF - II  ZF-….]]</f>
        <v>0</v>
      </c>
      <c r="M26" s="40">
        <f>Tablo16[[#This Row],[G1]]</f>
        <v>0</v>
      </c>
      <c r="N26" s="40">
        <f>Tablo16[[#This Row],[G2]]</f>
        <v>0</v>
      </c>
      <c r="O26" s="40">
        <f>Tablo16[[#This Row],[Gözetmen 1]]</f>
        <v>0</v>
      </c>
      <c r="P26" s="40">
        <f>Tablo16[[#This Row],[Gözetmen 2]]</f>
        <v>0</v>
      </c>
      <c r="Q26" s="40">
        <f>Tablo16[[#This Row],[TÜM SINAVLARIMI GÖSTER]]</f>
        <v>0</v>
      </c>
      <c r="R26" s="40">
        <f>Tablo16[[#This Row],[Aynı ders sayısı]]</f>
        <v>1</v>
      </c>
      <c r="S26" s="40">
        <f>Tablo16[[#This Row],[Hocası aynı, aynı ders sayısı]]</f>
        <v>1</v>
      </c>
      <c r="T26" s="40">
        <f>Tablo16[[#This Row],[Aynı saatteki Sınav Sayısı]]</f>
        <v>7</v>
      </c>
    </row>
    <row r="27" spans="1:20" ht="15" hidden="1" x14ac:dyDescent="0.25">
      <c r="A27" s="38">
        <v>69</v>
      </c>
      <c r="B27" s="40" t="str">
        <f>Tablo16[[#This Row],[Bölüm]]</f>
        <v>BB</v>
      </c>
      <c r="C27" s="40">
        <f>Tablo16[[#This Row],[Sınıf]]</f>
        <v>3</v>
      </c>
      <c r="D27" s="40" t="str">
        <f>Tablo16[[#This Row],[Ders Kodu]]</f>
        <v>BHB-3003</v>
      </c>
      <c r="E27" s="40" t="str">
        <f>Tablo16[[#This Row],[Dersin Adı]]</f>
        <v>Süs Bitkileri Yetiştiriciliği</v>
      </c>
      <c r="F27" s="40" t="str">
        <f>Tablo16[[#This Row],[Dersi Veren Öğretim Üyesi]]</f>
        <v>Arda Akçal</v>
      </c>
      <c r="G27" s="40" t="str">
        <f>Tablo16[[#This Row],[Dersi Veren. Öğr. Üyesi Bölmü.]]</f>
        <v>BB</v>
      </c>
      <c r="H27" s="40">
        <f>Tablo16[[#This Row],[Mevcut]]</f>
        <v>9</v>
      </c>
      <c r="I27" s="115">
        <f>Tablo16[[#This Row],[SINAV TARİHİ]]</f>
        <v>45670</v>
      </c>
      <c r="J27" s="116">
        <f>Tablo16[[#This Row],[SINAV SAATİ]]</f>
        <v>0.58333333333333337</v>
      </c>
      <c r="K27" s="40" t="str">
        <f>Tablo16[[#This Row],[SINIF - I -ZF-….]]</f>
        <v>02</v>
      </c>
      <c r="L27" s="40">
        <f>Tablo16[[#This Row],[SINIF - II  ZF-….]]</f>
        <v>0</v>
      </c>
      <c r="M27" s="40">
        <f>Tablo16[[#This Row],[G1]]</f>
        <v>0</v>
      </c>
      <c r="N27" s="40">
        <f>Tablo16[[#This Row],[G2]]</f>
        <v>0</v>
      </c>
      <c r="O27" s="40">
        <f>Tablo16[[#This Row],[Gözetmen 1]]</f>
        <v>0</v>
      </c>
      <c r="P27" s="40">
        <f>Tablo16[[#This Row],[Gözetmen 2]]</f>
        <v>0</v>
      </c>
      <c r="Q27" s="40">
        <f>Tablo16[[#This Row],[TÜM SINAVLARIMI GÖSTER]]</f>
        <v>0</v>
      </c>
      <c r="R27" s="40">
        <f>Tablo16[[#This Row],[Aynı ders sayısı]]</f>
        <v>1</v>
      </c>
      <c r="S27" s="40">
        <f>Tablo16[[#This Row],[Hocası aynı, aynı ders sayısı]]</f>
        <v>1</v>
      </c>
      <c r="T27" s="40">
        <f>Tablo16[[#This Row],[Aynı saatteki Sınav Sayısı]]</f>
        <v>1</v>
      </c>
    </row>
    <row r="28" spans="1:20" ht="15" x14ac:dyDescent="0.25">
      <c r="A28" s="38">
        <v>142</v>
      </c>
      <c r="B28" s="40" t="str">
        <f>Tablo16[[#This Row],[Bölüm]]</f>
        <v>BB</v>
      </c>
      <c r="C28" s="40">
        <f>Tablo16[[#This Row],[Sınıf]]</f>
        <v>3</v>
      </c>
      <c r="D28" s="40" t="str">
        <f>Tablo16[[#This Row],[Ders Kodu]]</f>
        <v>BHB-3013</v>
      </c>
      <c r="E28" s="40" t="str">
        <f>Tablo16[[#This Row],[Dersin Adı]]</f>
        <v>Tropik İklim Meyve Türleri</v>
      </c>
      <c r="F28" s="40" t="str">
        <f>Tablo16[[#This Row],[Dersi Veren Öğretim Üyesi]]</f>
        <v>Murat Şeker</v>
      </c>
      <c r="G28" s="40" t="str">
        <f>Tablo16[[#This Row],[Dersi Veren. Öğr. Üyesi Bölmü.]]</f>
        <v>BB</v>
      </c>
      <c r="H28" s="40">
        <f>Tablo16[[#This Row],[Mevcut]]</f>
        <v>30</v>
      </c>
      <c r="I28" s="115">
        <f>Tablo16[[#This Row],[SINAV TARİHİ]]</f>
        <v>45671</v>
      </c>
      <c r="J28" s="116">
        <f>Tablo16[[#This Row],[SINAV SAATİ]]</f>
        <v>0.58333333333333337</v>
      </c>
      <c r="K28" s="40" t="str">
        <f>Tablo16[[#This Row],[SINIF - I -ZF-….]]</f>
        <v>101</v>
      </c>
      <c r="L28" s="40">
        <f>Tablo16[[#This Row],[SINIF - II  ZF-….]]</f>
        <v>0</v>
      </c>
      <c r="M28" s="40">
        <f>Tablo16[[#This Row],[G1]]</f>
        <v>0</v>
      </c>
      <c r="N28" s="40">
        <f>Tablo16[[#This Row],[G2]]</f>
        <v>0</v>
      </c>
      <c r="O28" s="40">
        <f>Tablo16[[#This Row],[Gözetmen 1]]</f>
        <v>0</v>
      </c>
      <c r="P28" s="40">
        <f>Tablo16[[#This Row],[Gözetmen 2]]</f>
        <v>0</v>
      </c>
      <c r="Q28" s="40">
        <f>Tablo16[[#This Row],[TÜM SINAVLARIMI GÖSTER]]</f>
        <v>0</v>
      </c>
      <c r="R28" s="40">
        <f>Tablo16[[#This Row],[Aynı ders sayısı]]</f>
        <v>1</v>
      </c>
      <c r="S28" s="40">
        <f>Tablo16[[#This Row],[Hocası aynı, aynı ders sayısı]]</f>
        <v>1</v>
      </c>
      <c r="T28" s="40">
        <f>Tablo16[[#This Row],[Aynı saatteki Sınav Sayısı]]</f>
        <v>1</v>
      </c>
    </row>
    <row r="29" spans="1:20" ht="15" hidden="1" x14ac:dyDescent="0.25">
      <c r="A29" s="38">
        <v>200</v>
      </c>
      <c r="B29" s="40" t="str">
        <f>Tablo16[[#This Row],[Bölüm]]</f>
        <v>BB</v>
      </c>
      <c r="C29" s="40">
        <f>Tablo16[[#This Row],[Sınıf]]</f>
        <v>3</v>
      </c>
      <c r="D29" s="40" t="str">
        <f>Tablo16[[#This Row],[Ders Kodu]]</f>
        <v>BHB-3001</v>
      </c>
      <c r="E29" s="40" t="str">
        <f>Tablo16[[#This Row],[Dersin Adı]]</f>
        <v>Araştırma ve Deneme Metotları</v>
      </c>
      <c r="F29" s="40" t="str">
        <f>Tablo16[[#This Row],[Dersi Veren Öğretim Üyesi]]</f>
        <v>Murat Şeker</v>
      </c>
      <c r="G29" s="40" t="str">
        <f>Tablo16[[#This Row],[Dersi Veren. Öğr. Üyesi Bölmü.]]</f>
        <v>BB</v>
      </c>
      <c r="H29" s="40">
        <f>Tablo16[[#This Row],[Mevcut]]</f>
        <v>19</v>
      </c>
      <c r="I29" s="115">
        <f>Tablo16[[#This Row],[SINAV TARİHİ]]</f>
        <v>45672</v>
      </c>
      <c r="J29" s="116">
        <f>Tablo16[[#This Row],[SINAV SAATİ]]</f>
        <v>0.54166666666666663</v>
      </c>
      <c r="K29" s="40" t="str">
        <f>Tablo16[[#This Row],[SINIF - I -ZF-….]]</f>
        <v>113</v>
      </c>
      <c r="L29" s="40">
        <f>Tablo16[[#This Row],[SINIF - II  ZF-….]]</f>
        <v>0</v>
      </c>
      <c r="M29" s="40">
        <f>Tablo16[[#This Row],[G1]]</f>
        <v>0</v>
      </c>
      <c r="N29" s="40">
        <f>Tablo16[[#This Row],[G2]]</f>
        <v>0</v>
      </c>
      <c r="O29" s="40">
        <f>Tablo16[[#This Row],[Gözetmen 1]]</f>
        <v>0</v>
      </c>
      <c r="P29" s="40">
        <f>Tablo16[[#This Row],[Gözetmen 2]]</f>
        <v>0</v>
      </c>
      <c r="Q29" s="40">
        <f>Tablo16[[#This Row],[TÜM SINAVLARIMI GÖSTER]]</f>
        <v>0</v>
      </c>
      <c r="R29" s="40">
        <f>Tablo16[[#This Row],[Aynı ders sayısı]]</f>
        <v>2</v>
      </c>
      <c r="S29" s="40">
        <f>Tablo16[[#This Row],[Hocası aynı, aynı ders sayısı]]</f>
        <v>1</v>
      </c>
      <c r="T29" s="40">
        <f>Tablo16[[#This Row],[Aynı saatteki Sınav Sayısı]]</f>
        <v>3</v>
      </c>
    </row>
    <row r="30" spans="1:20" ht="15" hidden="1" x14ac:dyDescent="0.25">
      <c r="A30" s="38">
        <v>339</v>
      </c>
      <c r="B30" s="40" t="str">
        <f>Tablo16[[#This Row],[Bölüm]]</f>
        <v>BB</v>
      </c>
      <c r="C30" s="40">
        <f>Tablo16[[#This Row],[Sınıf]]</f>
        <v>3</v>
      </c>
      <c r="D30" s="40" t="str">
        <f>Tablo16[[#This Row],[Ders Kodu]]</f>
        <v>BHB-3005</v>
      </c>
      <c r="E30" s="40" t="str">
        <f>Tablo16[[#This Row],[Dersin Adı]]</f>
        <v>Genel Bağcılık</v>
      </c>
      <c r="F30" s="40" t="str">
        <f>Tablo16[[#This Row],[Dersi Veren Öğretim Üyesi]]</f>
        <v>Alper Dardeniz</v>
      </c>
      <c r="G30" s="40" t="str">
        <f>Tablo16[[#This Row],[Dersi Veren. Öğr. Üyesi Bölmü.]]</f>
        <v>BB</v>
      </c>
      <c r="H30" s="40">
        <f>Tablo16[[#This Row],[Mevcut]]</f>
        <v>10</v>
      </c>
      <c r="I30" s="115">
        <f>Tablo16[[#This Row],[SINAV TARİHİ]]</f>
        <v>45673</v>
      </c>
      <c r="J30" s="116">
        <f>Tablo16[[#This Row],[SINAV SAATİ]]</f>
        <v>0.54166666666666663</v>
      </c>
      <c r="K30" s="40" t="str">
        <f>Tablo16[[#This Row],[SINIF - I -ZF-….]]</f>
        <v>202</v>
      </c>
      <c r="L30" s="40">
        <f>Tablo16[[#This Row],[SINIF - II  ZF-….]]</f>
        <v>0</v>
      </c>
      <c r="M30" s="40">
        <f>Tablo16[[#This Row],[G1]]</f>
        <v>0</v>
      </c>
      <c r="N30" s="40">
        <f>Tablo16[[#This Row],[G2]]</f>
        <v>0</v>
      </c>
      <c r="O30" s="40">
        <f>Tablo16[[#This Row],[Gözetmen 1]]</f>
        <v>0</v>
      </c>
      <c r="P30" s="40">
        <f>Tablo16[[#This Row],[Gözetmen 2]]</f>
        <v>0</v>
      </c>
      <c r="Q30" s="40">
        <f>Tablo16[[#This Row],[TÜM SINAVLARIMI GÖSTER]]</f>
        <v>0</v>
      </c>
      <c r="R30" s="40">
        <f>Tablo16[[#This Row],[Aynı ders sayısı]]</f>
        <v>1</v>
      </c>
      <c r="S30" s="40">
        <f>Tablo16[[#This Row],[Hocası aynı, aynı ders sayısı]]</f>
        <v>1</v>
      </c>
      <c r="T30" s="40">
        <f>Tablo16[[#This Row],[Aynı saatteki Sınav Sayısı]]</f>
        <v>2</v>
      </c>
    </row>
    <row r="31" spans="1:20" ht="15" hidden="1" x14ac:dyDescent="0.25">
      <c r="A31" s="38">
        <v>13</v>
      </c>
      <c r="B31" s="40" t="str">
        <f>Tablo16[[#This Row],[Bölüm]]</f>
        <v>BB</v>
      </c>
      <c r="C31" s="40">
        <f>Tablo16[[#This Row],[Sınıf]]</f>
        <v>4</v>
      </c>
      <c r="D31" s="40" t="str">
        <f>Tablo16[[#This Row],[Ders Kodu]]</f>
        <v>BHB-4019</v>
      </c>
      <c r="E31" s="40" t="str">
        <f>Tablo16[[#This Row],[Dersin Adı]]</f>
        <v>Bahçe Ürünlerinin Muhafaza ve Pazara Hazırlık</v>
      </c>
      <c r="F31" s="40" t="str">
        <f>Tablo16[[#This Row],[Dersi Veren Öğretim Üyesi]]</f>
        <v>Neslihan Ekinci</v>
      </c>
      <c r="G31" s="40" t="str">
        <f>Tablo16[[#This Row],[Dersi Veren. Öğr. Üyesi Bölmü.]]</f>
        <v>BB</v>
      </c>
      <c r="H31" s="40">
        <f>Tablo16[[#This Row],[Mevcut]]</f>
        <v>23</v>
      </c>
      <c r="I31" s="115">
        <f>Tablo16[[#This Row],[SINAV TARİHİ]]</f>
        <v>45663</v>
      </c>
      <c r="J31" s="116">
        <f>Tablo16[[#This Row],[SINAV SAATİ]]</f>
        <v>0.61458333333333337</v>
      </c>
      <c r="K31" s="40" t="str">
        <f>Tablo16[[#This Row],[SINIF - I -ZF-….]]</f>
        <v>06</v>
      </c>
      <c r="L31" s="40">
        <f>Tablo16[[#This Row],[SINIF - II  ZF-….]]</f>
        <v>0</v>
      </c>
      <c r="M31" s="40">
        <f>Tablo16[[#This Row],[G1]]</f>
        <v>0</v>
      </c>
      <c r="N31" s="40">
        <f>Tablo16[[#This Row],[G2]]</f>
        <v>0</v>
      </c>
      <c r="O31" s="40">
        <f>Tablo16[[#This Row],[Gözetmen 1]]</f>
        <v>0</v>
      </c>
      <c r="P31" s="40">
        <f>Tablo16[[#This Row],[Gözetmen 2]]</f>
        <v>0</v>
      </c>
      <c r="Q31" s="40">
        <f>Tablo16[[#This Row],[TÜM SINAVLARIMI GÖSTER]]</f>
        <v>0</v>
      </c>
      <c r="R31" s="40">
        <f>Tablo16[[#This Row],[Aynı ders sayısı]]</f>
        <v>1</v>
      </c>
      <c r="S31" s="40">
        <f>Tablo16[[#This Row],[Hocası aynı, aynı ders sayısı]]</f>
        <v>1</v>
      </c>
      <c r="T31" s="40">
        <f>Tablo16[[#This Row],[Aynı saatteki Sınav Sayısı]]</f>
        <v>9</v>
      </c>
    </row>
    <row r="32" spans="1:20" ht="15" x14ac:dyDescent="0.25">
      <c r="A32" s="38">
        <v>23</v>
      </c>
      <c r="B32" s="40" t="str">
        <f>Tablo16[[#This Row],[Bölüm]]</f>
        <v>BB</v>
      </c>
      <c r="C32" s="40">
        <f>Tablo16[[#This Row],[Sınıf]]</f>
        <v>4</v>
      </c>
      <c r="D32" s="40" t="str">
        <f>Tablo16[[#This Row],[Ders Kodu]]</f>
        <v>BHB-4005</v>
      </c>
      <c r="E32" s="40" t="str">
        <f>Tablo16[[#This Row],[Dersin Adı]]</f>
        <v>Kesme Çiçek Yetiştirme Teknikleri</v>
      </c>
      <c r="F32" s="40" t="str">
        <f>Tablo16[[#This Row],[Dersi Veren Öğretim Üyesi]]</f>
        <v>Arda Akçal</v>
      </c>
      <c r="G32" s="40" t="str">
        <f>Tablo16[[#This Row],[Dersi Veren. Öğr. Üyesi Bölmü.]]</f>
        <v>BB</v>
      </c>
      <c r="H32" s="40">
        <f>Tablo16[[#This Row],[Mevcut]]</f>
        <v>14</v>
      </c>
      <c r="I32" s="115">
        <f>Tablo16[[#This Row],[SINAV TARİHİ]]</f>
        <v>45664</v>
      </c>
      <c r="J32" s="116">
        <f>Tablo16[[#This Row],[SINAV SAATİ]]</f>
        <v>0.65277777777777779</v>
      </c>
      <c r="K32" s="40" t="str">
        <f>Tablo16[[#This Row],[SINIF - I -ZF-….]]</f>
        <v>204</v>
      </c>
      <c r="L32" s="40">
        <f>Tablo16[[#This Row],[SINIF - II  ZF-….]]</f>
        <v>0</v>
      </c>
      <c r="M32" s="40">
        <f>Tablo16[[#This Row],[G1]]</f>
        <v>0</v>
      </c>
      <c r="N32" s="40">
        <f>Tablo16[[#This Row],[G2]]</f>
        <v>0</v>
      </c>
      <c r="O32" s="40">
        <f>Tablo16[[#This Row],[Gözetmen 1]]</f>
        <v>0</v>
      </c>
      <c r="P32" s="40">
        <f>Tablo16[[#This Row],[Gözetmen 2]]</f>
        <v>0</v>
      </c>
      <c r="Q32" s="40">
        <f>Tablo16[[#This Row],[TÜM SINAVLARIMI GÖSTER]]</f>
        <v>0</v>
      </c>
      <c r="R32" s="40">
        <f>Tablo16[[#This Row],[Aynı ders sayısı]]</f>
        <v>1</v>
      </c>
      <c r="S32" s="40">
        <f>Tablo16[[#This Row],[Hocası aynı, aynı ders sayısı]]</f>
        <v>1</v>
      </c>
      <c r="T32" s="40">
        <f>Tablo16[[#This Row],[Aynı saatteki Sınav Sayısı]]</f>
        <v>9</v>
      </c>
    </row>
    <row r="33" spans="1:20" ht="15" hidden="1" x14ac:dyDescent="0.25">
      <c r="A33" s="38">
        <v>26</v>
      </c>
      <c r="B33" s="40" t="str">
        <f>Tablo16[[#This Row],[Bölüm]]</f>
        <v>BB</v>
      </c>
      <c r="C33" s="40">
        <f>Tablo16[[#This Row],[Sınıf]]</f>
        <v>4</v>
      </c>
      <c r="D33" s="40" t="str">
        <f>Tablo16[[#This Row],[Ders Kodu]]</f>
        <v>BHB-4009</v>
      </c>
      <c r="E33" s="40" t="str">
        <f>Tablo16[[#This Row],[Dersin Adı]]</f>
        <v>Ilıman İklim Meyve Türleri I</v>
      </c>
      <c r="F33" s="40" t="str">
        <f>Tablo16[[#This Row],[Dersi Veren Öğretim Üyesi]]</f>
        <v>Engin Gür</v>
      </c>
      <c r="G33" s="40" t="str">
        <f>Tablo16[[#This Row],[Dersi Veren. Öğr. Üyesi Bölmü.]]</f>
        <v>BB</v>
      </c>
      <c r="H33" s="40">
        <f>Tablo16[[#This Row],[Mevcut]]</f>
        <v>22</v>
      </c>
      <c r="I33" s="115">
        <f>Tablo16[[#This Row],[SINAV TARİHİ]]</f>
        <v>45665</v>
      </c>
      <c r="J33" s="116">
        <f>Tablo16[[#This Row],[SINAV SAATİ]]</f>
        <v>0.625</v>
      </c>
      <c r="K33" s="40" t="str">
        <f>Tablo16[[#This Row],[SINIF - I -ZF-….]]</f>
        <v>101</v>
      </c>
      <c r="L33" s="40">
        <f>Tablo16[[#This Row],[SINIF - II  ZF-….]]</f>
        <v>0</v>
      </c>
      <c r="M33" s="40">
        <f>Tablo16[[#This Row],[G1]]</f>
        <v>0</v>
      </c>
      <c r="N33" s="40">
        <f>Tablo16[[#This Row],[G2]]</f>
        <v>0</v>
      </c>
      <c r="O33" s="40">
        <f>Tablo16[[#This Row],[Gözetmen 1]]</f>
        <v>0</v>
      </c>
      <c r="P33" s="40">
        <f>Tablo16[[#This Row],[Gözetmen 2]]</f>
        <v>0</v>
      </c>
      <c r="Q33" s="40">
        <f>Tablo16[[#This Row],[TÜM SINAVLARIMI GÖSTER]]</f>
        <v>0</v>
      </c>
      <c r="R33" s="40">
        <f>Tablo16[[#This Row],[Aynı ders sayısı]]</f>
        <v>1</v>
      </c>
      <c r="S33" s="40">
        <f>Tablo16[[#This Row],[Hocası aynı, aynı ders sayısı]]</f>
        <v>1</v>
      </c>
      <c r="T33" s="40">
        <f>Tablo16[[#This Row],[Aynı saatteki Sınav Sayısı]]</f>
        <v>9</v>
      </c>
    </row>
    <row r="34" spans="1:20" ht="15" hidden="1" x14ac:dyDescent="0.25">
      <c r="A34" s="38">
        <v>49</v>
      </c>
      <c r="B34" s="40" t="str">
        <f>Tablo16[[#This Row],[Bölüm]]</f>
        <v>BB</v>
      </c>
      <c r="C34" s="40">
        <f>Tablo16[[#This Row],[Sınıf]]</f>
        <v>4</v>
      </c>
      <c r="D34" s="40" t="str">
        <f>Tablo16[[#This Row],[Ders Kodu]]</f>
        <v>BHB-4015</v>
      </c>
      <c r="E34" s="40" t="str">
        <f>Tablo16[[#This Row],[Dersin Adı]]</f>
        <v>Subtropik İklim Meyve Türleri</v>
      </c>
      <c r="F34" s="40" t="str">
        <f>Tablo16[[#This Row],[Dersi Veren Öğretim Üyesi]]</f>
        <v>Murat Şeker</v>
      </c>
      <c r="G34" s="40" t="str">
        <f>Tablo16[[#This Row],[Dersi Veren. Öğr. Üyesi Bölmü.]]</f>
        <v>BB</v>
      </c>
      <c r="H34" s="40">
        <f>Tablo16[[#This Row],[Mevcut]]</f>
        <v>24</v>
      </c>
      <c r="I34" s="115">
        <f>Tablo16[[#This Row],[SINAV TARİHİ]]</f>
        <v>45666</v>
      </c>
      <c r="J34" s="116">
        <f>Tablo16[[#This Row],[SINAV SAATİ]]</f>
        <v>0.61458333333333337</v>
      </c>
      <c r="K34" s="40" t="str">
        <f>Tablo16[[#This Row],[SINIF - I -ZF-….]]</f>
        <v>201</v>
      </c>
      <c r="L34" s="40">
        <f>Tablo16[[#This Row],[SINIF - II  ZF-….]]</f>
        <v>0</v>
      </c>
      <c r="M34" s="40">
        <f>Tablo16[[#This Row],[G1]]</f>
        <v>0</v>
      </c>
      <c r="N34" s="40">
        <f>Tablo16[[#This Row],[G2]]</f>
        <v>0</v>
      </c>
      <c r="O34" s="40">
        <f>Tablo16[[#This Row],[Gözetmen 1]]</f>
        <v>0</v>
      </c>
      <c r="P34" s="40">
        <f>Tablo16[[#This Row],[Gözetmen 2]]</f>
        <v>0</v>
      </c>
      <c r="Q34" s="40">
        <f>Tablo16[[#This Row],[TÜM SINAVLARIMI GÖSTER]]</f>
        <v>0</v>
      </c>
      <c r="R34" s="40">
        <f>Tablo16[[#This Row],[Aynı ders sayısı]]</f>
        <v>1</v>
      </c>
      <c r="S34" s="40">
        <f>Tablo16[[#This Row],[Hocası aynı, aynı ders sayısı]]</f>
        <v>1</v>
      </c>
      <c r="T34" s="40">
        <f>Tablo16[[#This Row],[Aynı saatteki Sınav Sayısı]]</f>
        <v>9</v>
      </c>
    </row>
    <row r="35" spans="1:20" ht="15" hidden="1" x14ac:dyDescent="0.25">
      <c r="A35" s="38">
        <v>74</v>
      </c>
      <c r="B35" s="40" t="str">
        <f>Tablo16[[#This Row],[Bölüm]]</f>
        <v>BB</v>
      </c>
      <c r="C35" s="40">
        <f>Tablo16[[#This Row],[Sınıf]]</f>
        <v>4</v>
      </c>
      <c r="D35" s="40" t="str">
        <f>Tablo16[[#This Row],[Ders Kodu]]</f>
        <v>BHB-4013</v>
      </c>
      <c r="E35" s="40" t="str">
        <f>Tablo16[[#This Row],[Dersin Adı]]</f>
        <v>Kültür Sebzeleri I</v>
      </c>
      <c r="F35" s="40" t="str">
        <f>Tablo16[[#This Row],[Dersi Veren Öğretim Üyesi]]</f>
        <v>Canan Öztokat Kuzucu</v>
      </c>
      <c r="G35" s="40" t="str">
        <f>Tablo16[[#This Row],[Dersi Veren. Öğr. Üyesi Bölmü.]]</f>
        <v>BB</v>
      </c>
      <c r="H35" s="40">
        <f>Tablo16[[#This Row],[Mevcut]]</f>
        <v>23</v>
      </c>
      <c r="I35" s="115">
        <f>Tablo16[[#This Row],[SINAV TARİHİ]]</f>
        <v>45670</v>
      </c>
      <c r="J35" s="116">
        <f>Tablo16[[#This Row],[SINAV SAATİ]]</f>
        <v>0.625</v>
      </c>
      <c r="K35" s="40" t="str">
        <f>Tablo16[[#This Row],[SINIF - I -ZF-….]]</f>
        <v>04</v>
      </c>
      <c r="L35" s="40">
        <f>Tablo16[[#This Row],[SINIF - II  ZF-….]]</f>
        <v>0</v>
      </c>
      <c r="M35" s="40">
        <f>Tablo16[[#This Row],[G1]]</f>
        <v>0</v>
      </c>
      <c r="N35" s="40">
        <f>Tablo16[[#This Row],[G2]]</f>
        <v>0</v>
      </c>
      <c r="O35" s="40">
        <f>Tablo16[[#This Row],[Gözetmen 1]]</f>
        <v>0</v>
      </c>
      <c r="P35" s="40">
        <f>Tablo16[[#This Row],[Gözetmen 2]]</f>
        <v>0</v>
      </c>
      <c r="Q35" s="40">
        <f>Tablo16[[#This Row],[TÜM SINAVLARIMI GÖSTER]]</f>
        <v>0</v>
      </c>
      <c r="R35" s="40">
        <f>Tablo16[[#This Row],[Aynı ders sayısı]]</f>
        <v>1</v>
      </c>
      <c r="S35" s="40">
        <f>Tablo16[[#This Row],[Hocası aynı, aynı ders sayısı]]</f>
        <v>1</v>
      </c>
      <c r="T35" s="40">
        <f>Tablo16[[#This Row],[Aynı saatteki Sınav Sayısı]]</f>
        <v>8</v>
      </c>
    </row>
    <row r="36" spans="1:20" ht="15" hidden="1" x14ac:dyDescent="0.25">
      <c r="A36" s="38">
        <v>76</v>
      </c>
      <c r="B36" s="40" t="str">
        <f>Tablo16[[#This Row],[Bölüm]]</f>
        <v>BB</v>
      </c>
      <c r="C36" s="40">
        <f>Tablo16[[#This Row],[Sınıf]]</f>
        <v>4</v>
      </c>
      <c r="D36" s="40" t="str">
        <f>Tablo16[[#This Row],[Ders Kodu]]</f>
        <v>BHB-4003</v>
      </c>
      <c r="E36" s="40" t="str">
        <f>Tablo16[[#This Row],[Dersin Adı]]</f>
        <v>Mesleki Uygulama I</v>
      </c>
      <c r="F36" s="40" t="str">
        <f>Tablo16[[#This Row],[Dersi Veren Öğretim Üyesi]]</f>
        <v>Engin Gür</v>
      </c>
      <c r="G36" s="40" t="str">
        <f>Tablo16[[#This Row],[Dersi Veren. Öğr. Üyesi Bölmü.]]</f>
        <v>BB</v>
      </c>
      <c r="H36" s="40">
        <f>Tablo16[[#This Row],[Mevcut]]</f>
        <v>21</v>
      </c>
      <c r="I36" s="115">
        <f>Tablo16[[#This Row],[SINAV TARİHİ]]</f>
        <v>45671</v>
      </c>
      <c r="J36" s="116">
        <f>Tablo16[[#This Row],[SINAV SAATİ]]</f>
        <v>0.625</v>
      </c>
      <c r="K36" s="40" t="str">
        <f>Tablo16[[#This Row],[SINIF - I -ZF-….]]</f>
        <v>201</v>
      </c>
      <c r="L36" s="40">
        <f>Tablo16[[#This Row],[SINIF - II  ZF-….]]</f>
        <v>0</v>
      </c>
      <c r="M36" s="40">
        <f>Tablo16[[#This Row],[G1]]</f>
        <v>0</v>
      </c>
      <c r="N36" s="40">
        <f>Tablo16[[#This Row],[G2]]</f>
        <v>0</v>
      </c>
      <c r="O36" s="40">
        <f>Tablo16[[#This Row],[Gözetmen 1]]</f>
        <v>0</v>
      </c>
      <c r="P36" s="40">
        <f>Tablo16[[#This Row],[Gözetmen 2]]</f>
        <v>0</v>
      </c>
      <c r="Q36" s="40">
        <f>Tablo16[[#This Row],[TÜM SINAVLARIMI GÖSTER]]</f>
        <v>0</v>
      </c>
      <c r="R36" s="40">
        <f>Tablo16[[#This Row],[Aynı ders sayısı]]</f>
        <v>7</v>
      </c>
      <c r="S36" s="40">
        <f>Tablo16[[#This Row],[Hocası aynı, aynı ders sayısı]]</f>
        <v>1</v>
      </c>
      <c r="T36" s="40">
        <f>Tablo16[[#This Row],[Aynı saatteki Sınav Sayısı]]</f>
        <v>6</v>
      </c>
    </row>
    <row r="37" spans="1:20" ht="15" hidden="1" x14ac:dyDescent="0.25">
      <c r="A37" s="38">
        <v>126</v>
      </c>
      <c r="B37" s="40" t="str">
        <f>Tablo16[[#This Row],[Bölüm]]</f>
        <v>BB</v>
      </c>
      <c r="C37" s="40">
        <f>Tablo16[[#This Row],[Sınıf]]</f>
        <v>4</v>
      </c>
      <c r="D37" s="40" t="str">
        <f>Tablo16[[#This Row],[Ders Kodu]]</f>
        <v>BHB-4041</v>
      </c>
      <c r="E37" s="40" t="str">
        <f>Tablo16[[#This Row],[Dersin Adı]]</f>
        <v>Üzüm Kurutma Tekniği (Alttan Alanlar İçin)</v>
      </c>
      <c r="F37" s="40" t="str">
        <f>Tablo16[[#This Row],[Dersi Veren Öğretim Üyesi]]</f>
        <v>Harun Çoban</v>
      </c>
      <c r="G37" s="40">
        <f>Tablo16[[#This Row],[Dersi Veren. Öğr. Üyesi Bölmü.]]</f>
        <v>0</v>
      </c>
      <c r="H37" s="40">
        <f>Tablo16[[#This Row],[Mevcut]]</f>
        <v>0</v>
      </c>
      <c r="I37" s="115">
        <f>Tablo16[[#This Row],[SINAV TARİHİ]]</f>
        <v>45672</v>
      </c>
      <c r="J37" s="116">
        <f>Tablo16[[#This Row],[SINAV SAATİ]]</f>
        <v>0.625</v>
      </c>
      <c r="K37" s="40" t="str">
        <f>Tablo16[[#This Row],[SINIF - I -ZF-….]]</f>
        <v>203</v>
      </c>
      <c r="L37" s="40">
        <f>Tablo16[[#This Row],[SINIF - II  ZF-….]]</f>
        <v>0</v>
      </c>
      <c r="M37" s="40">
        <f>Tablo16[[#This Row],[G1]]</f>
        <v>0</v>
      </c>
      <c r="N37" s="40">
        <f>Tablo16[[#This Row],[G2]]</f>
        <v>0</v>
      </c>
      <c r="O37" s="40">
        <f>Tablo16[[#This Row],[Gözetmen 1]]</f>
        <v>0</v>
      </c>
      <c r="P37" s="40">
        <f>Tablo16[[#This Row],[Gözetmen 2]]</f>
        <v>0</v>
      </c>
      <c r="Q37" s="40">
        <f>Tablo16[[#This Row],[TÜM SINAVLARIMI GÖSTER]]</f>
        <v>0</v>
      </c>
      <c r="R37" s="40">
        <f>Tablo16[[#This Row],[Aynı ders sayısı]]</f>
        <v>0</v>
      </c>
      <c r="S37" s="40">
        <f>Tablo16[[#This Row],[Hocası aynı, aynı ders sayısı]]</f>
        <v>1</v>
      </c>
      <c r="T37" s="40">
        <f>Tablo16[[#This Row],[Aynı saatteki Sınav Sayısı]]</f>
        <v>7</v>
      </c>
    </row>
    <row r="38" spans="1:20" ht="15" hidden="1" x14ac:dyDescent="0.25">
      <c r="A38" s="38">
        <v>240</v>
      </c>
      <c r="B38" s="40" t="str">
        <f>Tablo16[[#This Row],[Bölüm]]</f>
        <v>BK</v>
      </c>
      <c r="C38" s="40">
        <f>Tablo16[[#This Row],[Sınıf]]</f>
        <v>1</v>
      </c>
      <c r="D38" s="40" t="str">
        <f>Tablo16[[#This Row],[Ders Kodu]]</f>
        <v>BTK-1003</v>
      </c>
      <c r="E38" s="40" t="str">
        <f>Tablo16[[#This Row],[Dersin Adı]]</f>
        <v>Botanik</v>
      </c>
      <c r="F38" s="40" t="str">
        <f>Tablo16[[#This Row],[Dersi Veren Öğretim Üyesi]]</f>
        <v>Okan Acar</v>
      </c>
      <c r="G38" s="40" t="str">
        <f>Tablo16[[#This Row],[Dersi Veren. Öğr. Üyesi Bölmü.]]</f>
        <v>FD</v>
      </c>
      <c r="H38" s="40">
        <f>Tablo16[[#This Row],[Mevcut]]</f>
        <v>48</v>
      </c>
      <c r="I38" s="115">
        <f>Tablo16[[#This Row],[SINAV TARİHİ]]</f>
        <v>45663</v>
      </c>
      <c r="J38" s="116">
        <f>Tablo16[[#This Row],[SINAV SAATİ]]</f>
        <v>0.375</v>
      </c>
      <c r="K38" s="40" t="str">
        <f>Tablo16[[#This Row],[SINIF - I -ZF-….]]</f>
        <v>102</v>
      </c>
      <c r="L38" s="40">
        <f>Tablo16[[#This Row],[SINIF - II  ZF-….]]</f>
        <v>0</v>
      </c>
      <c r="M38" s="40">
        <f>Tablo16[[#This Row],[G1]]</f>
        <v>4</v>
      </c>
      <c r="N38" s="40">
        <f>Tablo16[[#This Row],[G2]]</f>
        <v>0</v>
      </c>
      <c r="O38" s="40" t="str">
        <f>Tablo16[[#This Row],[Gözetmen 1]]</f>
        <v>İpek YAŞAR</v>
      </c>
      <c r="P38" s="40">
        <f>Tablo16[[#This Row],[Gözetmen 2]]</f>
        <v>0</v>
      </c>
      <c r="Q38" s="40">
        <f>Tablo16[[#This Row],[TÜM SINAVLARIMI GÖSTER]]</f>
        <v>0</v>
      </c>
      <c r="R38" s="40">
        <f>Tablo16[[#This Row],[Aynı ders sayısı]]</f>
        <v>8</v>
      </c>
      <c r="S38" s="40">
        <f>Tablo16[[#This Row],[Hocası aynı, aynı ders sayısı]]</f>
        <v>2</v>
      </c>
      <c r="T38" s="40">
        <f>Tablo16[[#This Row],[Aynı saatteki Sınav Sayısı]]</f>
        <v>9</v>
      </c>
    </row>
    <row r="39" spans="1:20" ht="15" hidden="1" x14ac:dyDescent="0.25">
      <c r="A39" s="38">
        <v>306</v>
      </c>
      <c r="B39" s="40" t="str">
        <f>Tablo16[[#This Row],[Bölüm]]</f>
        <v>BK</v>
      </c>
      <c r="C39" s="40">
        <f>Tablo16[[#This Row],[Sınıf]]</f>
        <v>1</v>
      </c>
      <c r="D39" s="40" t="str">
        <f>Tablo16[[#This Row],[Ders Kodu]]</f>
        <v>ZBK-1011</v>
      </c>
      <c r="E39" s="40" t="str">
        <f>Tablo16[[#This Row],[Dersin Adı]]</f>
        <v>Mikrobiyoloji</v>
      </c>
      <c r="F39" s="40" t="str">
        <f>Tablo16[[#This Row],[Dersi Veren Öğretim Üyesi]]</f>
        <v>Ali Karanfil</v>
      </c>
      <c r="G39" s="40" t="str">
        <f>Tablo16[[#This Row],[Dersi Veren. Öğr. Üyesi Bölmü.]]</f>
        <v>BK</v>
      </c>
      <c r="H39" s="40">
        <f>Tablo16[[#This Row],[Mevcut]]</f>
        <v>33</v>
      </c>
      <c r="I39" s="115">
        <f>Tablo16[[#This Row],[SINAV TARİHİ]]</f>
        <v>45663</v>
      </c>
      <c r="J39" s="116">
        <f>Tablo16[[#This Row],[SINAV SAATİ]]</f>
        <v>0.67708333333333337</v>
      </c>
      <c r="K39" s="40" t="str">
        <f>Tablo16[[#This Row],[SINIF - I -ZF-….]]</f>
        <v>101</v>
      </c>
      <c r="L39" s="40">
        <f>Tablo16[[#This Row],[SINIF - II  ZF-….]]</f>
        <v>0</v>
      </c>
      <c r="M39" s="40">
        <f>Tablo16[[#This Row],[G1]]</f>
        <v>0</v>
      </c>
      <c r="N39" s="40">
        <f>Tablo16[[#This Row],[G2]]</f>
        <v>0</v>
      </c>
      <c r="O39" s="40">
        <f>Tablo16[[#This Row],[Gözetmen 1]]</f>
        <v>0</v>
      </c>
      <c r="P39" s="40">
        <f>Tablo16[[#This Row],[Gözetmen 2]]</f>
        <v>0</v>
      </c>
      <c r="Q39" s="40">
        <f>Tablo16[[#This Row],[TÜM SINAVLARIMI GÖSTER]]</f>
        <v>0</v>
      </c>
      <c r="R39" s="40">
        <f>Tablo16[[#This Row],[Aynı ders sayısı]]</f>
        <v>1</v>
      </c>
      <c r="S39" s="40">
        <f>Tablo16[[#This Row],[Hocası aynı, aynı ders sayısı]]</f>
        <v>1</v>
      </c>
      <c r="T39" s="40">
        <f>Tablo16[[#This Row],[Aynı saatteki Sınav Sayısı]]</f>
        <v>4</v>
      </c>
    </row>
    <row r="40" spans="1:20" ht="15" hidden="1" x14ac:dyDescent="0.25">
      <c r="A40" s="38">
        <v>50</v>
      </c>
      <c r="B40" s="40" t="str">
        <f>Tablo16[[#This Row],[Bölüm]]</f>
        <v>BK</v>
      </c>
      <c r="C40" s="40">
        <f>Tablo16[[#This Row],[Sınıf]]</f>
        <v>1</v>
      </c>
      <c r="D40" s="40" t="str">
        <f>Tablo16[[#This Row],[Ders Kodu]]</f>
        <v>TDİ-1101</v>
      </c>
      <c r="E40" s="40" t="str">
        <f>Tablo16[[#This Row],[Dersin Adı]]</f>
        <v>Türk Dili I</v>
      </c>
      <c r="F40" s="40" t="str">
        <f>Tablo16[[#This Row],[Dersi Veren Öğretim Üyesi]]</f>
        <v>Özgür ÜSTÜN</v>
      </c>
      <c r="G40" s="40" t="str">
        <f>Tablo16[[#This Row],[Dersi Veren. Öğr. Üyesi Bölmü.]]</f>
        <v>FD</v>
      </c>
      <c r="H40" s="40">
        <f>Tablo16[[#This Row],[Mevcut]]</f>
        <v>39</v>
      </c>
      <c r="I40" s="115">
        <f>Tablo16[[#This Row],[SINAV TARİHİ]]</f>
        <v>45664</v>
      </c>
      <c r="J40" s="116">
        <f>Tablo16[[#This Row],[SINAV SAATİ]]</f>
        <v>0.41666666666666669</v>
      </c>
      <c r="K40" s="40" t="str">
        <f>Tablo16[[#This Row],[SINIF - I -ZF-….]]</f>
        <v>Amfi</v>
      </c>
      <c r="L40" s="40">
        <f>Tablo16[[#This Row],[SINIF - II  ZF-….]]</f>
        <v>0</v>
      </c>
      <c r="M40" s="40">
        <f>Tablo16[[#This Row],[G1]]</f>
        <v>4</v>
      </c>
      <c r="N40" s="40">
        <f>Tablo16[[#This Row],[G2]]</f>
        <v>0</v>
      </c>
      <c r="O40" s="40" t="str">
        <f>Tablo16[[#This Row],[Gözetmen 1]]</f>
        <v>İpek YAŞAR</v>
      </c>
      <c r="P40" s="40">
        <f>Tablo16[[#This Row],[Gözetmen 2]]</f>
        <v>0</v>
      </c>
      <c r="Q40" s="40">
        <f>Tablo16[[#This Row],[TÜM SINAVLARIMI GÖSTER]]</f>
        <v>0</v>
      </c>
      <c r="R40" s="40">
        <f>Tablo16[[#This Row],[Aynı ders sayısı]]</f>
        <v>9</v>
      </c>
      <c r="S40" s="40">
        <f>Tablo16[[#This Row],[Hocası aynı, aynı ders sayısı]]</f>
        <v>9</v>
      </c>
      <c r="T40" s="40">
        <f>Tablo16[[#This Row],[Aynı saatteki Sınav Sayısı]]</f>
        <v>9</v>
      </c>
    </row>
    <row r="41" spans="1:20" ht="15" hidden="1" x14ac:dyDescent="0.25">
      <c r="A41" s="38">
        <v>356</v>
      </c>
      <c r="B41" s="40" t="str">
        <f>Tablo16[[#This Row],[Bölüm]]</f>
        <v>BK</v>
      </c>
      <c r="C41" s="40">
        <f>Tablo16[[#This Row],[Sınıf]]</f>
        <v>1</v>
      </c>
      <c r="D41" s="40" t="str">
        <f>Tablo16[[#This Row],[Ders Kodu]]</f>
        <v>ATA-1101</v>
      </c>
      <c r="E41" s="40" t="str">
        <f>Tablo16[[#This Row],[Dersin Adı]]</f>
        <v>Atatürk İlkeleri ve İnkılap Tarihi I</v>
      </c>
      <c r="F41" s="40" t="str">
        <f>Tablo16[[#This Row],[Dersi Veren Öğretim Üyesi]]</f>
        <v>Gökhan BAYRAM</v>
      </c>
      <c r="G41" s="40" t="str">
        <f>Tablo16[[#This Row],[Dersi Veren. Öğr. Üyesi Bölmü.]]</f>
        <v>FD</v>
      </c>
      <c r="H41" s="40">
        <f>Tablo16[[#This Row],[Mevcut]]</f>
        <v>261</v>
      </c>
      <c r="I41" s="115">
        <f>Tablo16[[#This Row],[SINAV TARİHİ]]</f>
        <v>45664</v>
      </c>
      <c r="J41" s="116">
        <f>Tablo16[[#This Row],[SINAV SAATİ]]</f>
        <v>0.45833333333333331</v>
      </c>
      <c r="K41" s="40" t="str">
        <f>Tablo16[[#This Row],[SINIF - I -ZF-….]]</f>
        <v>Amfi</v>
      </c>
      <c r="L41" s="40">
        <f>Tablo16[[#This Row],[SINIF - II  ZF-….]]</f>
        <v>0</v>
      </c>
      <c r="M41" s="40">
        <f>Tablo16[[#This Row],[G1]]</f>
        <v>4</v>
      </c>
      <c r="N41" s="40">
        <f>Tablo16[[#This Row],[G2]]</f>
        <v>0</v>
      </c>
      <c r="O41" s="40" t="str">
        <f>Tablo16[[#This Row],[Gözetmen 1]]</f>
        <v>İpek YAŞAR</v>
      </c>
      <c r="P41" s="40">
        <f>Tablo16[[#This Row],[Gözetmen 2]]</f>
        <v>0</v>
      </c>
      <c r="Q41" s="40">
        <f>Tablo16[[#This Row],[TÜM SINAVLARIMI GÖSTER]]</f>
        <v>0</v>
      </c>
      <c r="R41" s="40">
        <f>Tablo16[[#This Row],[Aynı ders sayısı]]</f>
        <v>9</v>
      </c>
      <c r="S41" s="40">
        <f>Tablo16[[#This Row],[Hocası aynı, aynı ders sayısı]]</f>
        <v>6</v>
      </c>
      <c r="T41" s="40">
        <f>Tablo16[[#This Row],[Aynı saatteki Sınav Sayısı]]</f>
        <v>9</v>
      </c>
    </row>
    <row r="42" spans="1:20" ht="15" hidden="1" x14ac:dyDescent="0.25">
      <c r="A42" s="38">
        <v>354</v>
      </c>
      <c r="B42" s="40" t="str">
        <f>Tablo16[[#This Row],[Bölüm]]</f>
        <v>BK</v>
      </c>
      <c r="C42" s="40">
        <f>Tablo16[[#This Row],[Sınıf]]</f>
        <v>1</v>
      </c>
      <c r="D42" s="40" t="str">
        <f>Tablo16[[#This Row],[Ders Kodu]]</f>
        <v>BTK-1111</v>
      </c>
      <c r="E42" s="40" t="str">
        <f>Tablo16[[#This Row],[Dersin Adı]]</f>
        <v>Fizik</v>
      </c>
      <c r="F42" s="40" t="str">
        <f>Tablo16[[#This Row],[Dersi Veren Öğretim Üyesi]]</f>
        <v>Oktay Yılmaz</v>
      </c>
      <c r="G42" s="40" t="str">
        <f>Tablo16[[#This Row],[Dersi Veren. Öğr. Üyesi Bölmü.]]</f>
        <v>FD</v>
      </c>
      <c r="H42" s="40">
        <f>Tablo16[[#This Row],[Mevcut]]</f>
        <v>43</v>
      </c>
      <c r="I42" s="115">
        <f>Tablo16[[#This Row],[SINAV TARİHİ]]</f>
        <v>45665</v>
      </c>
      <c r="J42" s="116">
        <f>Tablo16[[#This Row],[SINAV SAATİ]]</f>
        <v>0.375</v>
      </c>
      <c r="K42" s="40" t="str">
        <f>Tablo16[[#This Row],[SINIF - I -ZF-….]]</f>
        <v>Amfi</v>
      </c>
      <c r="L42" s="40">
        <f>Tablo16[[#This Row],[SINIF - II  ZF-….]]</f>
        <v>0</v>
      </c>
      <c r="M42" s="40">
        <f>Tablo16[[#This Row],[G1]]</f>
        <v>4</v>
      </c>
      <c r="N42" s="40">
        <f>Tablo16[[#This Row],[G2]]</f>
        <v>0</v>
      </c>
      <c r="O42" s="40" t="str">
        <f>Tablo16[[#This Row],[Gözetmen 1]]</f>
        <v>İpek YAŞAR</v>
      </c>
      <c r="P42" s="40">
        <f>Tablo16[[#This Row],[Gözetmen 2]]</f>
        <v>0</v>
      </c>
      <c r="Q42" s="40">
        <f>Tablo16[[#This Row],[TÜM SINAVLARIMI GÖSTER]]</f>
        <v>0</v>
      </c>
      <c r="R42" s="40">
        <f>Tablo16[[#This Row],[Aynı ders sayısı]]</f>
        <v>9</v>
      </c>
      <c r="S42" s="40">
        <f>Tablo16[[#This Row],[Hocası aynı, aynı ders sayısı]]</f>
        <v>3</v>
      </c>
      <c r="T42" s="40">
        <f>Tablo16[[#This Row],[Aynı saatteki Sınav Sayısı]]</f>
        <v>9</v>
      </c>
    </row>
    <row r="43" spans="1:20" ht="15" hidden="1" x14ac:dyDescent="0.25">
      <c r="A43" s="38">
        <v>355</v>
      </c>
      <c r="B43" s="40" t="str">
        <f>Tablo16[[#This Row],[Bölüm]]</f>
        <v>BK</v>
      </c>
      <c r="C43" s="40">
        <f>Tablo16[[#This Row],[Sınıf]]</f>
        <v>1</v>
      </c>
      <c r="D43" s="40" t="str">
        <f>Tablo16[[#This Row],[Ders Kodu]]</f>
        <v>ZBK-1007</v>
      </c>
      <c r="E43" s="40" t="str">
        <f>Tablo16[[#This Row],[Dersin Adı]]</f>
        <v>Kariyer Planlama</v>
      </c>
      <c r="F43" s="40" t="str">
        <f>Tablo16[[#This Row],[Dersi Veren Öğretim Üyesi]]</f>
        <v>Savaş Korkmaz</v>
      </c>
      <c r="G43" s="40" t="str">
        <f>Tablo16[[#This Row],[Dersi Veren. Öğr. Üyesi Bölmü.]]</f>
        <v>BK</v>
      </c>
      <c r="H43" s="40">
        <f>Tablo16[[#This Row],[Mevcut]]</f>
        <v>43</v>
      </c>
      <c r="I43" s="115">
        <f>Tablo16[[#This Row],[SINAV TARİHİ]]</f>
        <v>45666</v>
      </c>
      <c r="J43" s="116">
        <f>Tablo16[[#This Row],[SINAV SAATİ]]</f>
        <v>0.375</v>
      </c>
      <c r="K43" s="40" t="str">
        <f>Tablo16[[#This Row],[SINIF - I -ZF-….]]</f>
        <v>Prof.Dr H. TURHAN</v>
      </c>
      <c r="L43" s="40">
        <f>Tablo16[[#This Row],[SINIF - II  ZF-….]]</f>
        <v>0</v>
      </c>
      <c r="M43" s="40">
        <f>Tablo16[[#This Row],[G1]]</f>
        <v>0</v>
      </c>
      <c r="N43" s="40">
        <f>Tablo16[[#This Row],[G2]]</f>
        <v>0</v>
      </c>
      <c r="O43" s="40">
        <f>Tablo16[[#This Row],[Gözetmen 1]]</f>
        <v>0</v>
      </c>
      <c r="P43" s="40">
        <f>Tablo16[[#This Row],[Gözetmen 2]]</f>
        <v>0</v>
      </c>
      <c r="Q43" s="40">
        <f>Tablo16[[#This Row],[TÜM SINAVLARIMI GÖSTER]]</f>
        <v>0</v>
      </c>
      <c r="R43" s="40">
        <f>Tablo16[[#This Row],[Aynı ders sayısı]]</f>
        <v>7</v>
      </c>
      <c r="S43" s="40">
        <f>Tablo16[[#This Row],[Hocası aynı, aynı ders sayısı]]</f>
        <v>1</v>
      </c>
      <c r="T43" s="40">
        <f>Tablo16[[#This Row],[Aynı saatteki Sınav Sayısı]]</f>
        <v>8</v>
      </c>
    </row>
    <row r="44" spans="1:20" ht="15" hidden="1" x14ac:dyDescent="0.25">
      <c r="A44" s="38">
        <v>348</v>
      </c>
      <c r="B44" s="40" t="str">
        <f>Tablo16[[#This Row],[Bölüm]]</f>
        <v>BK</v>
      </c>
      <c r="C44" s="40">
        <f>Tablo16[[#This Row],[Sınıf]]</f>
        <v>1</v>
      </c>
      <c r="D44" s="40" t="str">
        <f>Tablo16[[#This Row],[Ders Kodu]]</f>
        <v>BTK-1001</v>
      </c>
      <c r="E44" s="40" t="str">
        <f>Tablo16[[#This Row],[Dersin Adı]]</f>
        <v>Meteoroloji</v>
      </c>
      <c r="F44" s="40" t="str">
        <f>Tablo16[[#This Row],[Dersi Veren Öğretim Üyesi]]</f>
        <v>Murat Tekiner</v>
      </c>
      <c r="G44" s="40" t="str">
        <f>Tablo16[[#This Row],[Dersi Veren. Öğr. Üyesi Bölmü.]]</f>
        <v>TYS</v>
      </c>
      <c r="H44" s="40">
        <f>Tablo16[[#This Row],[Mevcut]]</f>
        <v>9</v>
      </c>
      <c r="I44" s="115">
        <f>Tablo16[[#This Row],[SINAV TARİHİ]]</f>
        <v>45670</v>
      </c>
      <c r="J44" s="116">
        <f>Tablo16[[#This Row],[SINAV SAATİ]]</f>
        <v>0.375</v>
      </c>
      <c r="K44" s="40" t="str">
        <f>Tablo16[[#This Row],[SINIF - I -ZF-….]]</f>
        <v>105</v>
      </c>
      <c r="L44" s="40">
        <f>Tablo16[[#This Row],[SINIF - II  ZF-….]]</f>
        <v>0</v>
      </c>
      <c r="M44" s="40">
        <f>Tablo16[[#This Row],[G1]]</f>
        <v>0</v>
      </c>
      <c r="N44" s="40">
        <f>Tablo16[[#This Row],[G2]]</f>
        <v>0</v>
      </c>
      <c r="O44" s="40">
        <f>Tablo16[[#This Row],[Gözetmen 1]]</f>
        <v>0</v>
      </c>
      <c r="P44" s="40">
        <f>Tablo16[[#This Row],[Gözetmen 2]]</f>
        <v>0</v>
      </c>
      <c r="Q44" s="40">
        <f>Tablo16[[#This Row],[TÜM SINAVLARIMI GÖSTER]]</f>
        <v>0</v>
      </c>
      <c r="R44" s="40">
        <f>Tablo16[[#This Row],[Aynı ders sayısı]]</f>
        <v>5</v>
      </c>
      <c r="S44" s="40">
        <f>Tablo16[[#This Row],[Hocası aynı, aynı ders sayısı]]</f>
        <v>1</v>
      </c>
      <c r="T44" s="40">
        <f>Tablo16[[#This Row],[Aynı saatteki Sınav Sayısı]]</f>
        <v>9</v>
      </c>
    </row>
    <row r="45" spans="1:20" ht="15" hidden="1" x14ac:dyDescent="0.25">
      <c r="A45" s="38">
        <v>349</v>
      </c>
      <c r="B45" s="40" t="str">
        <f>Tablo16[[#This Row],[Bölüm]]</f>
        <v>BK</v>
      </c>
      <c r="C45" s="40">
        <f>Tablo16[[#This Row],[Sınıf]]</f>
        <v>1</v>
      </c>
      <c r="D45" s="40" t="str">
        <f>Tablo16[[#This Row],[Ders Kodu]]</f>
        <v>ZBK-1009</v>
      </c>
      <c r="E45" s="40" t="str">
        <f>Tablo16[[#This Row],[Dersin Adı]]</f>
        <v>Matematik</v>
      </c>
      <c r="F45" s="40" t="str">
        <f>Tablo16[[#This Row],[Dersi Veren Öğretim Üyesi]]</f>
        <v>Mehmet Gümüş</v>
      </c>
      <c r="G45" s="40" t="str">
        <f>Tablo16[[#This Row],[Dersi Veren. Öğr. Üyesi Bölmü.]]</f>
        <v>FD</v>
      </c>
      <c r="H45" s="40">
        <f>Tablo16[[#This Row],[Mevcut]]</f>
        <v>47</v>
      </c>
      <c r="I45" s="115">
        <f>Tablo16[[#This Row],[SINAV TARİHİ]]</f>
        <v>45671</v>
      </c>
      <c r="J45" s="116">
        <f>Tablo16[[#This Row],[SINAV SAATİ]]</f>
        <v>0.375</v>
      </c>
      <c r="K45" s="40" t="str">
        <f>Tablo16[[#This Row],[SINIF - I -ZF-….]]</f>
        <v>Prof.Dr H. TURHAN</v>
      </c>
      <c r="L45" s="40">
        <f>Tablo16[[#This Row],[SINIF - II  ZF-….]]</f>
        <v>0</v>
      </c>
      <c r="M45" s="40">
        <f>Tablo16[[#This Row],[G1]]</f>
        <v>0</v>
      </c>
      <c r="N45" s="40">
        <f>Tablo16[[#This Row],[G2]]</f>
        <v>0</v>
      </c>
      <c r="O45" s="40">
        <f>Tablo16[[#This Row],[Gözetmen 1]]</f>
        <v>0</v>
      </c>
      <c r="P45" s="40">
        <f>Tablo16[[#This Row],[Gözetmen 2]]</f>
        <v>0</v>
      </c>
      <c r="Q45" s="40">
        <f>Tablo16[[#This Row],[TÜM SINAVLARIMI GÖSTER]]</f>
        <v>0</v>
      </c>
      <c r="R45" s="40">
        <f>Tablo16[[#This Row],[Aynı ders sayısı]]</f>
        <v>9</v>
      </c>
      <c r="S45" s="40">
        <f>Tablo16[[#This Row],[Hocası aynı, aynı ders sayısı]]</f>
        <v>1</v>
      </c>
      <c r="T45" s="40">
        <f>Tablo16[[#This Row],[Aynı saatteki Sınav Sayısı]]</f>
        <v>8</v>
      </c>
    </row>
    <row r="46" spans="1:20" ht="15" hidden="1" x14ac:dyDescent="0.25">
      <c r="A46" s="38">
        <v>350</v>
      </c>
      <c r="B46" s="40" t="str">
        <f>Tablo16[[#This Row],[Bölüm]]</f>
        <v>BK</v>
      </c>
      <c r="C46" s="40">
        <f>Tablo16[[#This Row],[Sınıf]]</f>
        <v>1</v>
      </c>
      <c r="D46" s="40" t="str">
        <f>Tablo16[[#This Row],[Ders Kodu]]</f>
        <v>ZBK-1003</v>
      </c>
      <c r="E46" s="40" t="str">
        <f>Tablo16[[#This Row],[Dersin Adı]]</f>
        <v>Kimya I</v>
      </c>
      <c r="F46" s="40" t="str">
        <f>Tablo16[[#This Row],[Dersi Veren Öğretim Üyesi]]</f>
        <v>Osman Dayan</v>
      </c>
      <c r="G46" s="40" t="str">
        <f>Tablo16[[#This Row],[Dersi Veren. Öğr. Üyesi Bölmü.]]</f>
        <v>FD</v>
      </c>
      <c r="H46" s="40">
        <f>Tablo16[[#This Row],[Mevcut]]</f>
        <v>79</v>
      </c>
      <c r="I46" s="115">
        <f>Tablo16[[#This Row],[SINAV TARİHİ]]</f>
        <v>45672</v>
      </c>
      <c r="J46" s="116">
        <f>Tablo16[[#This Row],[SINAV SAATİ]]</f>
        <v>0.375</v>
      </c>
      <c r="K46" s="40" t="str">
        <f>Tablo16[[#This Row],[SINIF - I -ZF-….]]</f>
        <v>Amfi</v>
      </c>
      <c r="L46" s="40" t="str">
        <f>Tablo16[[#This Row],[SINIF - II  ZF-….]]</f>
        <v>Amfi</v>
      </c>
      <c r="M46" s="40">
        <f>Tablo16[[#This Row],[G1]]</f>
        <v>8</v>
      </c>
      <c r="N46" s="40">
        <f>Tablo16[[#This Row],[G2]]</f>
        <v>12</v>
      </c>
      <c r="O46" s="40" t="str">
        <f>Tablo16[[#This Row],[Gözetmen 1]]</f>
        <v>Sema Ezgi YÜCEER</v>
      </c>
      <c r="P46" s="40" t="str">
        <f>Tablo16[[#This Row],[Gözetmen 2]]</f>
        <v>Çağrı KINIK</v>
      </c>
      <c r="Q46" s="40" t="e">
        <f>Tablo16[[#This Row],[TÜM SINAVLARIMI GÖSTER]]</f>
        <v>#N/A</v>
      </c>
      <c r="R46" s="40">
        <f>Tablo16[[#This Row],[Aynı ders sayısı]]</f>
        <v>8</v>
      </c>
      <c r="S46" s="40">
        <f>Tablo16[[#This Row],[Hocası aynı, aynı ders sayısı]]</f>
        <v>1</v>
      </c>
      <c r="T46" s="40">
        <f>Tablo16[[#This Row],[Aynı saatteki Sınav Sayısı]]</f>
        <v>9</v>
      </c>
    </row>
    <row r="47" spans="1:20" ht="15" hidden="1" x14ac:dyDescent="0.25">
      <c r="A47" s="38">
        <v>351</v>
      </c>
      <c r="B47" s="40" t="str">
        <f>Tablo16[[#This Row],[Bölüm]]</f>
        <v>BK</v>
      </c>
      <c r="C47" s="40">
        <f>Tablo16[[#This Row],[Sınıf]]</f>
        <v>1</v>
      </c>
      <c r="D47" s="40" t="str">
        <f>Tablo16[[#This Row],[Ders Kodu]]</f>
        <v>İSG-1001</v>
      </c>
      <c r="E47" s="40" t="str">
        <f>Tablo16[[#This Row],[Dersin Adı]]</f>
        <v>İş Sağlığı ve Güvenliği I</v>
      </c>
      <c r="F47" s="40" t="str">
        <f>Tablo16[[#This Row],[Dersi Veren Öğretim Üyesi]]</f>
        <v>Ulaş Çınar</v>
      </c>
      <c r="G47" s="40" t="str">
        <f>Tablo16[[#This Row],[Dersi Veren. Öğr. Üyesi Bölmü.]]</f>
        <v>FD</v>
      </c>
      <c r="H47" s="40">
        <f>Tablo16[[#This Row],[Mevcut]]</f>
        <v>37</v>
      </c>
      <c r="I47" s="115">
        <f>Tablo16[[#This Row],[SINAV TARİHİ]]</f>
        <v>45673</v>
      </c>
      <c r="J47" s="116">
        <f>Tablo16[[#This Row],[SINAV SAATİ]]</f>
        <v>0.375</v>
      </c>
      <c r="K47" s="40" t="str">
        <f>Tablo16[[#This Row],[SINIF - I -ZF-….]]</f>
        <v>Amfi</v>
      </c>
      <c r="L47" s="40">
        <f>Tablo16[[#This Row],[SINIF - II  ZF-….]]</f>
        <v>0</v>
      </c>
      <c r="M47" s="40">
        <f>Tablo16[[#This Row],[G1]]</f>
        <v>9</v>
      </c>
      <c r="N47" s="40">
        <f>Tablo16[[#This Row],[G2]]</f>
        <v>0</v>
      </c>
      <c r="O47" s="40" t="str">
        <f>Tablo16[[#This Row],[Gözetmen 1]]</f>
        <v>Eylem DURMUŞ</v>
      </c>
      <c r="P47" s="40">
        <f>Tablo16[[#This Row],[Gözetmen 2]]</f>
        <v>0</v>
      </c>
      <c r="Q47" s="40">
        <f>Tablo16[[#This Row],[TÜM SINAVLARIMI GÖSTER]]</f>
        <v>0</v>
      </c>
      <c r="R47" s="40">
        <f>Tablo16[[#This Row],[Aynı ders sayısı]]</f>
        <v>9</v>
      </c>
      <c r="S47" s="40">
        <f>Tablo16[[#This Row],[Hocası aynı, aynı ders sayısı]]</f>
        <v>8</v>
      </c>
      <c r="T47" s="40">
        <f>Tablo16[[#This Row],[Aynı saatteki Sınav Sayısı]]</f>
        <v>9</v>
      </c>
    </row>
    <row r="48" spans="1:20" ht="15" hidden="1" x14ac:dyDescent="0.25">
      <c r="A48" s="38">
        <v>352</v>
      </c>
      <c r="B48" s="40" t="str">
        <f>Tablo16[[#This Row],[Bölüm]]</f>
        <v>BK</v>
      </c>
      <c r="C48" s="40">
        <f>Tablo16[[#This Row],[Sınıf]]</f>
        <v>1</v>
      </c>
      <c r="D48" s="40" t="str">
        <f>Tablo16[[#This Row],[Ders Kodu]]</f>
        <v>BTK-1005</v>
      </c>
      <c r="E48" s="40" t="str">
        <f>Tablo16[[#This Row],[Dersin Adı]]</f>
        <v>Temel Bilgi Teknolojisi  (Alttan Alanlar İçin)</v>
      </c>
      <c r="F48" s="40" t="str">
        <f>Tablo16[[#This Row],[Dersi Veren Öğretim Üyesi]]</f>
        <v>İsmail Kasap</v>
      </c>
      <c r="G48" s="40">
        <f>Tablo16[[#This Row],[Dersi Veren. Öğr. Üyesi Bölmü.]]</f>
        <v>0</v>
      </c>
      <c r="H48" s="40">
        <f>Tablo16[[#This Row],[Mevcut]]</f>
        <v>0</v>
      </c>
      <c r="I48" s="115">
        <f>Tablo16[[#This Row],[SINAV TARİHİ]]</f>
        <v>45674</v>
      </c>
      <c r="J48" s="116">
        <f>Tablo16[[#This Row],[SINAV SAATİ]]</f>
        <v>0.375</v>
      </c>
      <c r="K48" s="40" t="str">
        <f>Tablo16[[#This Row],[SINIF - I -ZF-….]]</f>
        <v>206</v>
      </c>
      <c r="L48" s="40">
        <f>Tablo16[[#This Row],[SINIF - II  ZF-….]]</f>
        <v>0</v>
      </c>
      <c r="M48" s="40">
        <f>Tablo16[[#This Row],[G1]]</f>
        <v>0</v>
      </c>
      <c r="N48" s="40">
        <f>Tablo16[[#This Row],[G2]]</f>
        <v>0</v>
      </c>
      <c r="O48" s="40">
        <f>Tablo16[[#This Row],[Gözetmen 1]]</f>
        <v>0</v>
      </c>
      <c r="P48" s="40">
        <f>Tablo16[[#This Row],[Gözetmen 2]]</f>
        <v>0</v>
      </c>
      <c r="Q48" s="40">
        <f>Tablo16[[#This Row],[TÜM SINAVLARIMI GÖSTER]]</f>
        <v>0</v>
      </c>
      <c r="R48" s="40">
        <f>Tablo16[[#This Row],[Aynı ders sayısı]]</f>
        <v>0</v>
      </c>
      <c r="S48" s="40">
        <f>Tablo16[[#This Row],[Hocası aynı, aynı ders sayısı]]</f>
        <v>1</v>
      </c>
      <c r="T48" s="40">
        <f>Tablo16[[#This Row],[Aynı saatteki Sınav Sayısı]]</f>
        <v>4</v>
      </c>
    </row>
    <row r="49" spans="1:20" ht="15" hidden="1" x14ac:dyDescent="0.25">
      <c r="A49" s="38">
        <v>353</v>
      </c>
      <c r="B49" s="40" t="str">
        <f>Tablo16[[#This Row],[Bölüm]]</f>
        <v>BK</v>
      </c>
      <c r="C49" s="40">
        <f>Tablo16[[#This Row],[Sınıf]]</f>
        <v>1</v>
      </c>
      <c r="D49" s="40" t="str">
        <f>Tablo16[[#This Row],[Ders Kodu]]</f>
        <v>TDİ-1101</v>
      </c>
      <c r="E49" s="40" t="str">
        <f>Tablo16[[#This Row],[Dersin Adı]]</f>
        <v>Yabancı Dil (ingilizce)</v>
      </c>
      <c r="F49" s="40" t="str">
        <f>Tablo16[[#This Row],[Dersi Veren Öğretim Üyesi]]</f>
        <v>Gökhan HINIZ</v>
      </c>
      <c r="G49" s="40" t="str">
        <f>Tablo16[[#This Row],[Dersi Veren. Öğr. Üyesi Bölmü.]]</f>
        <v>FD</v>
      </c>
      <c r="H49" s="40">
        <f>Tablo16[[#This Row],[Mevcut]]</f>
        <v>13</v>
      </c>
      <c r="I49" s="115">
        <f>Tablo16[[#This Row],[SINAV TARİHİ]]</f>
        <v>45674</v>
      </c>
      <c r="J49" s="116">
        <f>Tablo16[[#This Row],[SINAV SAATİ]]</f>
        <v>0.625</v>
      </c>
      <c r="K49" s="40" t="str">
        <f>Tablo16[[#This Row],[SINIF - I -ZF-….]]</f>
        <v>Amfi</v>
      </c>
      <c r="L49" s="40">
        <f>Tablo16[[#This Row],[SINIF - II  ZF-….]]</f>
        <v>0</v>
      </c>
      <c r="M49" s="40">
        <f>Tablo16[[#This Row],[G1]]</f>
        <v>4</v>
      </c>
      <c r="N49" s="40">
        <f>Tablo16[[#This Row],[G2]]</f>
        <v>0</v>
      </c>
      <c r="O49" s="40" t="str">
        <f>Tablo16[[#This Row],[Gözetmen 1]]</f>
        <v>İpek YAŞAR</v>
      </c>
      <c r="P49" s="40">
        <f>Tablo16[[#This Row],[Gözetmen 2]]</f>
        <v>0</v>
      </c>
      <c r="Q49" s="40">
        <f>Tablo16[[#This Row],[TÜM SINAVLARIMI GÖSTER]]</f>
        <v>0</v>
      </c>
      <c r="R49" s="40">
        <f>Tablo16[[#This Row],[Aynı ders sayısı]]</f>
        <v>0</v>
      </c>
      <c r="S49" s="40">
        <f>Tablo16[[#This Row],[Hocası aynı, aynı ders sayısı]]</f>
        <v>9</v>
      </c>
      <c r="T49" s="40">
        <f>Tablo16[[#This Row],[Aynı saatteki Sınav Sayısı]]</f>
        <v>9</v>
      </c>
    </row>
    <row r="50" spans="1:20" ht="15" hidden="1" x14ac:dyDescent="0.25">
      <c r="A50" s="38">
        <v>17</v>
      </c>
      <c r="B50" s="40" t="str">
        <f>Tablo16[[#This Row],[Bölüm]]</f>
        <v>BK</v>
      </c>
      <c r="C50" s="40">
        <f>Tablo16[[#This Row],[Sınıf]]</f>
        <v>2</v>
      </c>
      <c r="D50" s="40" t="str">
        <f>Tablo16[[#This Row],[Ders Kodu]]</f>
        <v>BTK-2013</v>
      </c>
      <c r="E50" s="40" t="str">
        <f>Tablo16[[#This Row],[Dersin Adı]]</f>
        <v>Tarımsal Mekanizasyon</v>
      </c>
      <c r="F50" s="40" t="str">
        <f>Tablo16[[#This Row],[Dersi Veren Öğretim Üyesi]]</f>
        <v>Sakine Özpınar</v>
      </c>
      <c r="G50" s="40" t="str">
        <f>Tablo16[[#This Row],[Dersi Veren. Öğr. Üyesi Bölmü.]]</f>
        <v>TM</v>
      </c>
      <c r="H50" s="40">
        <f>Tablo16[[#This Row],[Mevcut]]</f>
        <v>52</v>
      </c>
      <c r="I50" s="115">
        <f>Tablo16[[#This Row],[SINAV TARİHİ]]</f>
        <v>45663</v>
      </c>
      <c r="J50" s="116">
        <f>Tablo16[[#This Row],[SINAV SAATİ]]</f>
        <v>0.45833333333333331</v>
      </c>
      <c r="K50" s="40" t="str">
        <f>Tablo16[[#This Row],[SINIF - I -ZF-….]]</f>
        <v>113</v>
      </c>
      <c r="L50" s="40">
        <f>Tablo16[[#This Row],[SINIF - II  ZF-….]]</f>
        <v>0</v>
      </c>
      <c r="M50" s="40">
        <f>Tablo16[[#This Row],[G1]]</f>
        <v>0</v>
      </c>
      <c r="N50" s="40">
        <f>Tablo16[[#This Row],[G2]]</f>
        <v>0</v>
      </c>
      <c r="O50" s="40">
        <f>Tablo16[[#This Row],[Gözetmen 1]]</f>
        <v>0</v>
      </c>
      <c r="P50" s="40">
        <f>Tablo16[[#This Row],[Gözetmen 2]]</f>
        <v>0</v>
      </c>
      <c r="Q50" s="40">
        <f>Tablo16[[#This Row],[TÜM SINAVLARIMI GÖSTER]]</f>
        <v>0</v>
      </c>
      <c r="R50" s="40">
        <f>Tablo16[[#This Row],[Aynı ders sayısı]]</f>
        <v>5</v>
      </c>
      <c r="S50" s="40">
        <f>Tablo16[[#This Row],[Hocası aynı, aynı ders sayısı]]</f>
        <v>1</v>
      </c>
      <c r="T50" s="40">
        <f>Tablo16[[#This Row],[Aynı saatteki Sınav Sayısı]]</f>
        <v>9</v>
      </c>
    </row>
    <row r="51" spans="1:20" ht="15" hidden="1" x14ac:dyDescent="0.25">
      <c r="A51" s="38">
        <v>18</v>
      </c>
      <c r="B51" s="40" t="str">
        <f>Tablo16[[#This Row],[Bölüm]]</f>
        <v>BK</v>
      </c>
      <c r="C51" s="40">
        <f>Tablo16[[#This Row],[Sınıf]]</f>
        <v>2</v>
      </c>
      <c r="D51" s="40" t="str">
        <f>Tablo16[[#This Row],[Ders Kodu]]</f>
        <v>BTK-2001</v>
      </c>
      <c r="E51" s="40" t="str">
        <f>Tablo16[[#This Row],[Dersin Adı]]</f>
        <v>Bitki Fizyolojisi</v>
      </c>
      <c r="F51" s="40" t="str">
        <f>Tablo16[[#This Row],[Dersi Veren Öğretim Üyesi]]</f>
        <v>Fatih Kahrıman</v>
      </c>
      <c r="G51" s="40" t="str">
        <f>Tablo16[[#This Row],[Dersi Veren. Öğr. Üyesi Bölmü.]]</f>
        <v>TB</v>
      </c>
      <c r="H51" s="40">
        <f>Tablo16[[#This Row],[Mevcut]]</f>
        <v>61</v>
      </c>
      <c r="I51" s="115">
        <f>Tablo16[[#This Row],[SINAV TARİHİ]]</f>
        <v>45664</v>
      </c>
      <c r="J51" s="116">
        <f>Tablo16[[#This Row],[SINAV SAATİ]]</f>
        <v>0.4861111111111111</v>
      </c>
      <c r="K51" s="40" t="str">
        <f>Tablo16[[#This Row],[SINIF - I -ZF-….]]</f>
        <v>Amfi</v>
      </c>
      <c r="L51" s="40">
        <f>Tablo16[[#This Row],[SINIF - II  ZF-….]]</f>
        <v>0</v>
      </c>
      <c r="M51" s="40">
        <f>Tablo16[[#This Row],[G1]]</f>
        <v>6</v>
      </c>
      <c r="N51" s="40">
        <f>Tablo16[[#This Row],[G2]]</f>
        <v>0</v>
      </c>
      <c r="O51" s="40" t="str">
        <f>Tablo16[[#This Row],[Gözetmen 1]]</f>
        <v>Uğur SARI</v>
      </c>
      <c r="P51" s="40">
        <f>Tablo16[[#This Row],[Gözetmen 2]]</f>
        <v>0</v>
      </c>
      <c r="Q51" s="40">
        <f>Tablo16[[#This Row],[TÜM SINAVLARIMI GÖSTER]]</f>
        <v>0</v>
      </c>
      <c r="R51" s="40">
        <f>Tablo16[[#This Row],[Aynı ders sayısı]]</f>
        <v>7</v>
      </c>
      <c r="S51" s="40">
        <f>Tablo16[[#This Row],[Hocası aynı, aynı ders sayısı]]</f>
        <v>2</v>
      </c>
      <c r="T51" s="40">
        <f>Tablo16[[#This Row],[Aynı saatteki Sınav Sayısı]]</f>
        <v>9</v>
      </c>
    </row>
    <row r="52" spans="1:20" ht="15" hidden="1" x14ac:dyDescent="0.25">
      <c r="A52" s="38">
        <v>14</v>
      </c>
      <c r="B52" s="40" t="str">
        <f>Tablo16[[#This Row],[Bölüm]]</f>
        <v>BK</v>
      </c>
      <c r="C52" s="40">
        <f>Tablo16[[#This Row],[Sınıf]]</f>
        <v>2</v>
      </c>
      <c r="D52" s="40" t="str">
        <f>Tablo16[[#This Row],[Ders Kodu]]</f>
        <v>BTK-2009</v>
      </c>
      <c r="E52" s="40" t="str">
        <f>Tablo16[[#This Row],[Dersin Adı]]</f>
        <v>Gıda Bilimi ve Güvenliği</v>
      </c>
      <c r="F52" s="40" t="str">
        <f>Tablo16[[#This Row],[Dersi Veren Öğretim Üyesi]]</f>
        <v>Murat Zorba</v>
      </c>
      <c r="G52" s="40" t="str">
        <f>Tablo16[[#This Row],[Dersi Veren. Öğr. Üyesi Bölmü.]]</f>
        <v>FD</v>
      </c>
      <c r="H52" s="40">
        <f>Tablo16[[#This Row],[Mevcut]]</f>
        <v>49</v>
      </c>
      <c r="I52" s="115">
        <f>Tablo16[[#This Row],[SINAV TARİHİ]]</f>
        <v>45665</v>
      </c>
      <c r="J52" s="116">
        <f>Tablo16[[#This Row],[SINAV SAATİ]]</f>
        <v>0.45833333333333331</v>
      </c>
      <c r="K52" s="40" t="str">
        <f>Tablo16[[#This Row],[SINIF - I -ZF-….]]</f>
        <v>Amfi</v>
      </c>
      <c r="L52" s="40">
        <f>Tablo16[[#This Row],[SINIF - II  ZF-….]]</f>
        <v>0</v>
      </c>
      <c r="M52" s="40">
        <f>Tablo16[[#This Row],[G1]]</f>
        <v>7</v>
      </c>
      <c r="N52" s="40">
        <f>Tablo16[[#This Row],[G2]]</f>
        <v>0</v>
      </c>
      <c r="O52" s="40" t="str">
        <f>Tablo16[[#This Row],[Gözetmen 1]]</f>
        <v>C. Erdem BÜLBÜL</v>
      </c>
      <c r="P52" s="40">
        <f>Tablo16[[#This Row],[Gözetmen 2]]</f>
        <v>0</v>
      </c>
      <c r="Q52" s="40">
        <f>Tablo16[[#This Row],[TÜM SINAVLARIMI GÖSTER]]</f>
        <v>0</v>
      </c>
      <c r="R52" s="40">
        <f>Tablo16[[#This Row],[Aynı ders sayısı]]</f>
        <v>6</v>
      </c>
      <c r="S52" s="40">
        <f>Tablo16[[#This Row],[Hocası aynı, aynı ders sayısı]]</f>
        <v>5</v>
      </c>
      <c r="T52" s="40">
        <f>Tablo16[[#This Row],[Aynı saatteki Sınav Sayısı]]</f>
        <v>9</v>
      </c>
    </row>
    <row r="53" spans="1:20" ht="15" hidden="1" x14ac:dyDescent="0.25">
      <c r="A53" s="38">
        <v>15</v>
      </c>
      <c r="B53" s="40" t="str">
        <f>Tablo16[[#This Row],[Bölüm]]</f>
        <v>BK</v>
      </c>
      <c r="C53" s="40">
        <f>Tablo16[[#This Row],[Sınıf]]</f>
        <v>2</v>
      </c>
      <c r="D53" s="40" t="str">
        <f>Tablo16[[#This Row],[Ders Kodu]]</f>
        <v>BTK-2015</v>
      </c>
      <c r="E53" s="40" t="str">
        <f>Tablo16[[#This Row],[Dersin Adı]]</f>
        <v>Toprak Bilgisi</v>
      </c>
      <c r="F53" s="40" t="str">
        <f>Tablo16[[#This Row],[Dersi Veren Öğretim Üyesi]]</f>
        <v>Yasemin Kavdır</v>
      </c>
      <c r="G53" s="40" t="str">
        <f>Tablo16[[#This Row],[Dersi Veren. Öğr. Üyesi Bölmü.]]</f>
        <v>TO</v>
      </c>
      <c r="H53" s="40">
        <f>Tablo16[[#This Row],[Mevcut]]</f>
        <v>46</v>
      </c>
      <c r="I53" s="115">
        <f>Tablo16[[#This Row],[SINAV TARİHİ]]</f>
        <v>45665</v>
      </c>
      <c r="J53" s="116">
        <f>Tablo16[[#This Row],[SINAV SAATİ]]</f>
        <v>0.6875</v>
      </c>
      <c r="K53" s="40" t="str">
        <f>Tablo16[[#This Row],[SINIF - I -ZF-….]]</f>
        <v>02</v>
      </c>
      <c r="L53" s="40" t="str">
        <f>Tablo16[[#This Row],[SINIF - II  ZF-….]]</f>
        <v>03</v>
      </c>
      <c r="M53" s="40">
        <f>Tablo16[[#This Row],[G1]]</f>
        <v>6</v>
      </c>
      <c r="N53" s="40">
        <f>Tablo16[[#This Row],[G2]]</f>
        <v>8</v>
      </c>
      <c r="O53" s="40" t="str">
        <f>Tablo16[[#This Row],[Gözetmen 1]]</f>
        <v>Uğur SARI</v>
      </c>
      <c r="P53" s="40" t="str">
        <f>Tablo16[[#This Row],[Gözetmen 2]]</f>
        <v>Sema Ezgi YÜCEER</v>
      </c>
      <c r="Q53" s="40" t="e">
        <f>Tablo16[[#This Row],[TÜM SINAVLARIMI GÖSTER]]</f>
        <v>#N/A</v>
      </c>
      <c r="R53" s="40">
        <f>Tablo16[[#This Row],[Aynı ders sayısı]]</f>
        <v>4</v>
      </c>
      <c r="S53" s="40">
        <f>Tablo16[[#This Row],[Hocası aynı, aynı ders sayısı]]</f>
        <v>1</v>
      </c>
      <c r="T53" s="40">
        <f>Tablo16[[#This Row],[Aynı saatteki Sınav Sayısı]]</f>
        <v>7</v>
      </c>
    </row>
    <row r="54" spans="1:20" ht="15" hidden="1" x14ac:dyDescent="0.25">
      <c r="A54" s="38">
        <v>16</v>
      </c>
      <c r="B54" s="40" t="str">
        <f>Tablo16[[#This Row],[Bölüm]]</f>
        <v>BK</v>
      </c>
      <c r="C54" s="40">
        <f>Tablo16[[#This Row],[Sınıf]]</f>
        <v>2</v>
      </c>
      <c r="D54" s="40" t="str">
        <f>Tablo16[[#This Row],[Ders Kodu]]</f>
        <v>BTK-2007</v>
      </c>
      <c r="E54" s="40" t="str">
        <f>Tablo16[[#This Row],[Dersin Adı]]</f>
        <v>Tarım Ekonomisi</v>
      </c>
      <c r="F54" s="40" t="str">
        <f>Tablo16[[#This Row],[Dersi Veren Öğretim Üyesi]]</f>
        <v>Selma Kayalak</v>
      </c>
      <c r="G54" s="40" t="str">
        <f>Tablo16[[#This Row],[Dersi Veren. Öğr. Üyesi Bölmü.]]</f>
        <v>TE</v>
      </c>
      <c r="H54" s="40">
        <f>Tablo16[[#This Row],[Mevcut]]</f>
        <v>56</v>
      </c>
      <c r="I54" s="115">
        <f>Tablo16[[#This Row],[SINAV TARİHİ]]</f>
        <v>45666</v>
      </c>
      <c r="J54" s="116">
        <f>Tablo16[[#This Row],[SINAV SAATİ]]</f>
        <v>0.45833333333333331</v>
      </c>
      <c r="K54" s="40" t="str">
        <f>Tablo16[[#This Row],[SINIF - I -ZF-….]]</f>
        <v>Prof.Dr H. TURHAN</v>
      </c>
      <c r="L54" s="40">
        <f>Tablo16[[#This Row],[SINIF - II  ZF-….]]</f>
        <v>0</v>
      </c>
      <c r="M54" s="40">
        <f>Tablo16[[#This Row],[G1]]</f>
        <v>0</v>
      </c>
      <c r="N54" s="40">
        <f>Tablo16[[#This Row],[G2]]</f>
        <v>0</v>
      </c>
      <c r="O54" s="40">
        <f>Tablo16[[#This Row],[Gözetmen 1]]</f>
        <v>0</v>
      </c>
      <c r="P54" s="40">
        <f>Tablo16[[#This Row],[Gözetmen 2]]</f>
        <v>0</v>
      </c>
      <c r="Q54" s="40">
        <f>Tablo16[[#This Row],[TÜM SINAVLARIMI GÖSTER]]</f>
        <v>0</v>
      </c>
      <c r="R54" s="40">
        <f>Tablo16[[#This Row],[Aynı ders sayısı]]</f>
        <v>6</v>
      </c>
      <c r="S54" s="40">
        <f>Tablo16[[#This Row],[Hocası aynı, aynı ders sayısı]]</f>
        <v>1</v>
      </c>
      <c r="T54" s="40">
        <f>Tablo16[[#This Row],[Aynı saatteki Sınav Sayısı]]</f>
        <v>9</v>
      </c>
    </row>
    <row r="55" spans="1:20" ht="15" hidden="1" x14ac:dyDescent="0.25">
      <c r="A55" s="38">
        <v>19</v>
      </c>
      <c r="B55" s="40" t="str">
        <f>Tablo16[[#This Row],[Bölüm]]</f>
        <v>BK</v>
      </c>
      <c r="C55" s="40">
        <f>Tablo16[[#This Row],[Sınıf]]</f>
        <v>2</v>
      </c>
      <c r="D55" s="40" t="str">
        <f>Tablo16[[#This Row],[Ders Kodu]]</f>
        <v>BTK-2011</v>
      </c>
      <c r="E55" s="40" t="str">
        <f>Tablo16[[#This Row],[Dersin Adı]]</f>
        <v>Tarımsal Yapılar ve Sulama</v>
      </c>
      <c r="F55" s="40" t="str">
        <f>Tablo16[[#This Row],[Dersi Veren Öğretim Üyesi]]</f>
        <v>Murat Tekiner</v>
      </c>
      <c r="G55" s="40" t="str">
        <f>Tablo16[[#This Row],[Dersi Veren. Öğr. Üyesi Bölmü.]]</f>
        <v>TYS</v>
      </c>
      <c r="H55" s="40">
        <f>Tablo16[[#This Row],[Mevcut]]</f>
        <v>54</v>
      </c>
      <c r="I55" s="115">
        <f>Tablo16[[#This Row],[SINAV TARİHİ]]</f>
        <v>45670</v>
      </c>
      <c r="J55" s="116">
        <f>Tablo16[[#This Row],[SINAV SAATİ]]</f>
        <v>0.45833333333333331</v>
      </c>
      <c r="K55" s="40" t="str">
        <f>Tablo16[[#This Row],[SINIF - I -ZF-….]]</f>
        <v>Prof.Dr H. TURHAN</v>
      </c>
      <c r="L55" s="40">
        <f>Tablo16[[#This Row],[SINIF - II  ZF-….]]</f>
        <v>0</v>
      </c>
      <c r="M55" s="40">
        <f>Tablo16[[#This Row],[G1]]</f>
        <v>0</v>
      </c>
      <c r="N55" s="40">
        <f>Tablo16[[#This Row],[G2]]</f>
        <v>0</v>
      </c>
      <c r="O55" s="40">
        <f>Tablo16[[#This Row],[Gözetmen 1]]</f>
        <v>0</v>
      </c>
      <c r="P55" s="40">
        <f>Tablo16[[#This Row],[Gözetmen 2]]</f>
        <v>0</v>
      </c>
      <c r="Q55" s="40">
        <f>Tablo16[[#This Row],[TÜM SINAVLARIMI GÖSTER]]</f>
        <v>0</v>
      </c>
      <c r="R55" s="40">
        <f>Tablo16[[#This Row],[Aynı ders sayısı]]</f>
        <v>6</v>
      </c>
      <c r="S55" s="40">
        <f>Tablo16[[#This Row],[Hocası aynı, aynı ders sayısı]]</f>
        <v>1</v>
      </c>
      <c r="T55" s="40">
        <f>Tablo16[[#This Row],[Aynı saatteki Sınav Sayısı]]</f>
        <v>8</v>
      </c>
    </row>
    <row r="56" spans="1:20" ht="15" hidden="1" x14ac:dyDescent="0.25">
      <c r="A56" s="38">
        <v>20</v>
      </c>
      <c r="B56" s="40" t="str">
        <f>Tablo16[[#This Row],[Bölüm]]</f>
        <v>BK</v>
      </c>
      <c r="C56" s="40">
        <f>Tablo16[[#This Row],[Sınıf]]</f>
        <v>2</v>
      </c>
      <c r="D56" s="40" t="str">
        <f>Tablo16[[#This Row],[Ders Kodu]]</f>
        <v>BTK-2005</v>
      </c>
      <c r="E56" s="40" t="str">
        <f>Tablo16[[#This Row],[Dersin Adı]]</f>
        <v>Genel Sebzecilik</v>
      </c>
      <c r="F56" s="40" t="str">
        <f>Tablo16[[#This Row],[Dersi Veren Öğretim Üyesi]]</f>
        <v>Canan Öztokat Kuzucu</v>
      </c>
      <c r="G56" s="40" t="str">
        <f>Tablo16[[#This Row],[Dersi Veren. Öğr. Üyesi Bölmü.]]</f>
        <v>BB</v>
      </c>
      <c r="H56" s="40">
        <f>Tablo16[[#This Row],[Mevcut]]</f>
        <v>50</v>
      </c>
      <c r="I56" s="115">
        <f>Tablo16[[#This Row],[SINAV TARİHİ]]</f>
        <v>45671</v>
      </c>
      <c r="J56" s="116">
        <f>Tablo16[[#This Row],[SINAV SAATİ]]</f>
        <v>0.45833333333333331</v>
      </c>
      <c r="K56" s="40" t="str">
        <f>Tablo16[[#This Row],[SINIF - I -ZF-….]]</f>
        <v>Prof.Dr H. TURHAN</v>
      </c>
      <c r="L56" s="40">
        <f>Tablo16[[#This Row],[SINIF - II  ZF-….]]</f>
        <v>0</v>
      </c>
      <c r="M56" s="40">
        <f>Tablo16[[#This Row],[G1]]</f>
        <v>0</v>
      </c>
      <c r="N56" s="40">
        <f>Tablo16[[#This Row],[G2]]</f>
        <v>0</v>
      </c>
      <c r="O56" s="40">
        <f>Tablo16[[#This Row],[Gözetmen 1]]</f>
        <v>0</v>
      </c>
      <c r="P56" s="40">
        <f>Tablo16[[#This Row],[Gözetmen 2]]</f>
        <v>0</v>
      </c>
      <c r="Q56" s="40">
        <f>Tablo16[[#This Row],[TÜM SINAVLARIMI GÖSTER]]</f>
        <v>0</v>
      </c>
      <c r="R56" s="40">
        <f>Tablo16[[#This Row],[Aynı ders sayısı]]</f>
        <v>3</v>
      </c>
      <c r="S56" s="40">
        <f>Tablo16[[#This Row],[Hocası aynı, aynı ders sayısı]]</f>
        <v>1</v>
      </c>
      <c r="T56" s="40">
        <f>Tablo16[[#This Row],[Aynı saatteki Sınav Sayısı]]</f>
        <v>7</v>
      </c>
    </row>
    <row r="57" spans="1:20" ht="15" hidden="1" x14ac:dyDescent="0.25">
      <c r="A57" s="38">
        <v>21</v>
      </c>
      <c r="B57" s="40" t="str">
        <f>Tablo16[[#This Row],[Bölüm]]</f>
        <v>BK</v>
      </c>
      <c r="C57" s="40">
        <f>Tablo16[[#This Row],[Sınıf]]</f>
        <v>2</v>
      </c>
      <c r="D57" s="40" t="str">
        <f>Tablo16[[#This Row],[Ders Kodu]]</f>
        <v>BTK-2003</v>
      </c>
      <c r="E57" s="40" t="str">
        <f>Tablo16[[#This Row],[Dersin Adı]]</f>
        <v>Genetik</v>
      </c>
      <c r="F57" s="40" t="str">
        <f>Tablo16[[#This Row],[Dersi Veren Öğretim Üyesi]]</f>
        <v>Cem Ömer Egesel</v>
      </c>
      <c r="G57" s="40" t="str">
        <f>Tablo16[[#This Row],[Dersi Veren. Öğr. Üyesi Bölmü.]]</f>
        <v>TBT</v>
      </c>
      <c r="H57" s="40">
        <f>Tablo16[[#This Row],[Mevcut]]</f>
        <v>85</v>
      </c>
      <c r="I57" s="115">
        <f>Tablo16[[#This Row],[SINAV TARİHİ]]</f>
        <v>45672</v>
      </c>
      <c r="J57" s="116">
        <f>Tablo16[[#This Row],[SINAV SAATİ]]</f>
        <v>0.45833333333333331</v>
      </c>
      <c r="K57" s="40" t="str">
        <f>Tablo16[[#This Row],[SINIF - I -ZF-….]]</f>
        <v>113</v>
      </c>
      <c r="L57" s="40" t="str">
        <f>Tablo16[[#This Row],[SINIF - II  ZF-….]]</f>
        <v>101</v>
      </c>
      <c r="M57" s="40">
        <f>Tablo16[[#This Row],[G1]]</f>
        <v>6</v>
      </c>
      <c r="N57" s="40">
        <f>Tablo16[[#This Row],[G2]]</f>
        <v>7</v>
      </c>
      <c r="O57" s="40" t="str">
        <f>Tablo16[[#This Row],[Gözetmen 1]]</f>
        <v>Uğur SARI</v>
      </c>
      <c r="P57" s="40" t="str">
        <f>Tablo16[[#This Row],[Gözetmen 2]]</f>
        <v>C. Erdem BÜLBÜL</v>
      </c>
      <c r="Q57" s="40" t="e">
        <f>Tablo16[[#This Row],[TÜM SINAVLARIMI GÖSTER]]</f>
        <v>#N/A</v>
      </c>
      <c r="R57" s="40">
        <f>Tablo16[[#This Row],[Aynı ders sayısı]]</f>
        <v>3</v>
      </c>
      <c r="S57" s="40">
        <f>Tablo16[[#This Row],[Hocası aynı, aynı ders sayısı]]</f>
        <v>1</v>
      </c>
      <c r="T57" s="40">
        <f>Tablo16[[#This Row],[Aynı saatteki Sınav Sayısı]]</f>
        <v>3</v>
      </c>
    </row>
    <row r="58" spans="1:20" ht="15" hidden="1" x14ac:dyDescent="0.25">
      <c r="A58" s="38">
        <v>22</v>
      </c>
      <c r="B58" s="40" t="str">
        <f>Tablo16[[#This Row],[Bölüm]]</f>
        <v>BK</v>
      </c>
      <c r="C58" s="40">
        <f>Tablo16[[#This Row],[Sınıf]]</f>
        <v>3</v>
      </c>
      <c r="D58" s="40" t="str">
        <f>Tablo16[[#This Row],[Ders Kodu]]</f>
        <v>BTK-3003</v>
      </c>
      <c r="E58" s="40" t="str">
        <f>Tablo16[[#This Row],[Dersin Adı]]</f>
        <v>Böcek Ekolojisi</v>
      </c>
      <c r="F58" s="40" t="str">
        <f>Tablo16[[#This Row],[Dersi Veren Öğretim Üyesi]]</f>
        <v>Ali Özpınar</v>
      </c>
      <c r="G58" s="40" t="str">
        <f>Tablo16[[#This Row],[Dersi Veren. Öğr. Üyesi Bölmü.]]</f>
        <v>BK</v>
      </c>
      <c r="H58" s="40">
        <f>Tablo16[[#This Row],[Mevcut]]</f>
        <v>41</v>
      </c>
      <c r="I58" s="115">
        <f>Tablo16[[#This Row],[SINAV TARİHİ]]</f>
        <v>45663</v>
      </c>
      <c r="J58" s="116">
        <f>Tablo16[[#This Row],[SINAV SAATİ]]</f>
        <v>0.54166666666666663</v>
      </c>
      <c r="K58" s="40" t="str">
        <f>Tablo16[[#This Row],[SINIF - I -ZF-….]]</f>
        <v>Prof.Dr H. TURHAN</v>
      </c>
      <c r="L58" s="40">
        <f>Tablo16[[#This Row],[SINIF - II  ZF-….]]</f>
        <v>0</v>
      </c>
      <c r="M58" s="40">
        <f>Tablo16[[#This Row],[G1]]</f>
        <v>0</v>
      </c>
      <c r="N58" s="40">
        <f>Tablo16[[#This Row],[G2]]</f>
        <v>0</v>
      </c>
      <c r="O58" s="40">
        <f>Tablo16[[#This Row],[Gözetmen 1]]</f>
        <v>0</v>
      </c>
      <c r="P58" s="40">
        <f>Tablo16[[#This Row],[Gözetmen 2]]</f>
        <v>0</v>
      </c>
      <c r="Q58" s="40">
        <f>Tablo16[[#This Row],[TÜM SINAVLARIMI GÖSTER]]</f>
        <v>0</v>
      </c>
      <c r="R58" s="40">
        <f>Tablo16[[#This Row],[Aynı ders sayısı]]</f>
        <v>1</v>
      </c>
      <c r="S58" s="40">
        <f>Tablo16[[#This Row],[Hocası aynı, aynı ders sayısı]]</f>
        <v>1</v>
      </c>
      <c r="T58" s="40">
        <f>Tablo16[[#This Row],[Aynı saatteki Sınav Sayısı]]</f>
        <v>9</v>
      </c>
    </row>
    <row r="59" spans="1:20" ht="15" hidden="1" x14ac:dyDescent="0.25">
      <c r="A59" s="38">
        <v>41</v>
      </c>
      <c r="B59" s="40" t="str">
        <f>Tablo16[[#This Row],[Bölüm]]</f>
        <v>BK</v>
      </c>
      <c r="C59" s="40">
        <f>Tablo16[[#This Row],[Sınıf]]</f>
        <v>3</v>
      </c>
      <c r="D59" s="40" t="str">
        <f>Tablo16[[#This Row],[Ders Kodu]]</f>
        <v>BTK-3005</v>
      </c>
      <c r="E59" s="40" t="str">
        <f>Tablo16[[#This Row],[Dersin Adı]]</f>
        <v>Bitki Bakteriyolojisi</v>
      </c>
      <c r="F59" s="40" t="str">
        <f>Tablo16[[#This Row],[Dersi Veren Öğretim Üyesi]]</f>
        <v>Savaş Korkmaz</v>
      </c>
      <c r="G59" s="40" t="str">
        <f>Tablo16[[#This Row],[Dersi Veren. Öğr. Üyesi Bölmü.]]</f>
        <v>BK</v>
      </c>
      <c r="H59" s="40">
        <f>Tablo16[[#This Row],[Mevcut]]</f>
        <v>46</v>
      </c>
      <c r="I59" s="115">
        <f>Tablo16[[#This Row],[SINAV TARİHİ]]</f>
        <v>45664</v>
      </c>
      <c r="J59" s="116">
        <f>Tablo16[[#This Row],[SINAV SAATİ]]</f>
        <v>0.56944444444444442</v>
      </c>
      <c r="K59" s="40" t="str">
        <f>Tablo16[[#This Row],[SINIF - I -ZF-….]]</f>
        <v>201</v>
      </c>
      <c r="L59" s="40">
        <f>Tablo16[[#This Row],[SINIF - II  ZF-….]]</f>
        <v>0</v>
      </c>
      <c r="M59" s="40">
        <f>Tablo16[[#This Row],[G1]]</f>
        <v>0</v>
      </c>
      <c r="N59" s="40">
        <f>Tablo16[[#This Row],[G2]]</f>
        <v>0</v>
      </c>
      <c r="O59" s="40">
        <f>Tablo16[[#This Row],[Gözetmen 1]]</f>
        <v>0</v>
      </c>
      <c r="P59" s="40">
        <f>Tablo16[[#This Row],[Gözetmen 2]]</f>
        <v>0</v>
      </c>
      <c r="Q59" s="40">
        <f>Tablo16[[#This Row],[TÜM SINAVLARIMI GÖSTER]]</f>
        <v>0</v>
      </c>
      <c r="R59" s="40">
        <f>Tablo16[[#This Row],[Aynı ders sayısı]]</f>
        <v>1</v>
      </c>
      <c r="S59" s="40">
        <f>Tablo16[[#This Row],[Hocası aynı, aynı ders sayısı]]</f>
        <v>1</v>
      </c>
      <c r="T59" s="40">
        <f>Tablo16[[#This Row],[Aynı saatteki Sınav Sayısı]]</f>
        <v>9</v>
      </c>
    </row>
    <row r="60" spans="1:20" ht="15" hidden="1" x14ac:dyDescent="0.25">
      <c r="A60" s="38">
        <v>42</v>
      </c>
      <c r="B60" s="40" t="str">
        <f>Tablo16[[#This Row],[Bölüm]]</f>
        <v>BK</v>
      </c>
      <c r="C60" s="40">
        <f>Tablo16[[#This Row],[Sınıf]]</f>
        <v>3</v>
      </c>
      <c r="D60" s="40" t="str">
        <f>Tablo16[[#This Row],[Ders Kodu]]</f>
        <v>BTK-3011</v>
      </c>
      <c r="E60" s="40" t="str">
        <f>Tablo16[[#This Row],[Dersin Adı]]</f>
        <v>Bitki Virolojisi</v>
      </c>
      <c r="F60" s="40" t="str">
        <f>Tablo16[[#This Row],[Dersi Veren Öğretim Üyesi]]</f>
        <v>Savaş Korkmaz</v>
      </c>
      <c r="G60" s="40" t="str">
        <f>Tablo16[[#This Row],[Dersi Veren. Öğr. Üyesi Bölmü.]]</f>
        <v>BK</v>
      </c>
      <c r="H60" s="40">
        <f>Tablo16[[#This Row],[Mevcut]]</f>
        <v>41</v>
      </c>
      <c r="I60" s="115">
        <f>Tablo16[[#This Row],[SINAV TARİHİ]]</f>
        <v>45665</v>
      </c>
      <c r="J60" s="116">
        <f>Tablo16[[#This Row],[SINAV SAATİ]]</f>
        <v>0.54166666666666663</v>
      </c>
      <c r="K60" s="40" t="str">
        <f>Tablo16[[#This Row],[SINIF - I -ZF-….]]</f>
        <v>Prof.Dr H. TURHAN</v>
      </c>
      <c r="L60" s="40">
        <f>Tablo16[[#This Row],[SINIF - II  ZF-….]]</f>
        <v>0</v>
      </c>
      <c r="M60" s="40">
        <f>Tablo16[[#This Row],[G1]]</f>
        <v>0</v>
      </c>
      <c r="N60" s="40">
        <f>Tablo16[[#This Row],[G2]]</f>
        <v>0</v>
      </c>
      <c r="O60" s="40">
        <f>Tablo16[[#This Row],[Gözetmen 1]]</f>
        <v>0</v>
      </c>
      <c r="P60" s="40">
        <f>Tablo16[[#This Row],[Gözetmen 2]]</f>
        <v>0</v>
      </c>
      <c r="Q60" s="40">
        <f>Tablo16[[#This Row],[TÜM SINAVLARIMI GÖSTER]]</f>
        <v>0</v>
      </c>
      <c r="R60" s="40">
        <f>Tablo16[[#This Row],[Aynı ders sayısı]]</f>
        <v>1</v>
      </c>
      <c r="S60" s="40">
        <f>Tablo16[[#This Row],[Hocası aynı, aynı ders sayısı]]</f>
        <v>1</v>
      </c>
      <c r="T60" s="40">
        <f>Tablo16[[#This Row],[Aynı saatteki Sınav Sayısı]]</f>
        <v>10</v>
      </c>
    </row>
    <row r="61" spans="1:20" ht="15" hidden="1" x14ac:dyDescent="0.25">
      <c r="A61" s="38">
        <v>43</v>
      </c>
      <c r="B61" s="40" t="str">
        <f>Tablo16[[#This Row],[Bölüm]]</f>
        <v>BK</v>
      </c>
      <c r="C61" s="40">
        <f>Tablo16[[#This Row],[Sınıf]]</f>
        <v>3</v>
      </c>
      <c r="D61" s="40" t="str">
        <f>Tablo16[[#This Row],[Ders Kodu]]</f>
        <v>BTK-3001</v>
      </c>
      <c r="E61" s="40" t="str">
        <f>Tablo16[[#This Row],[Dersin Adı]]</f>
        <v>Herboloji</v>
      </c>
      <c r="F61" s="40" t="str">
        <f>Tablo16[[#This Row],[Dersi Veren Öğretim Üyesi]]</f>
        <v>Ahmet Uludağ</v>
      </c>
      <c r="G61" s="40" t="str">
        <f>Tablo16[[#This Row],[Dersi Veren. Öğr. Üyesi Bölmü.]]</f>
        <v>BK</v>
      </c>
      <c r="H61" s="40">
        <f>Tablo16[[#This Row],[Mevcut]]</f>
        <v>40</v>
      </c>
      <c r="I61" s="115">
        <f>Tablo16[[#This Row],[SINAV TARİHİ]]</f>
        <v>45666</v>
      </c>
      <c r="J61" s="116">
        <f>Tablo16[[#This Row],[SINAV SAATİ]]</f>
        <v>0.54166666666666663</v>
      </c>
      <c r="K61" s="40" t="str">
        <f>Tablo16[[#This Row],[SINIF - I -ZF-….]]</f>
        <v>101</v>
      </c>
      <c r="L61" s="40">
        <f>Tablo16[[#This Row],[SINIF - II  ZF-….]]</f>
        <v>0</v>
      </c>
      <c r="M61" s="40">
        <f>Tablo16[[#This Row],[G1]]</f>
        <v>0</v>
      </c>
      <c r="N61" s="40">
        <f>Tablo16[[#This Row],[G2]]</f>
        <v>0</v>
      </c>
      <c r="O61" s="40">
        <f>Tablo16[[#This Row],[Gözetmen 1]]</f>
        <v>0</v>
      </c>
      <c r="P61" s="40">
        <f>Tablo16[[#This Row],[Gözetmen 2]]</f>
        <v>0</v>
      </c>
      <c r="Q61" s="40">
        <f>Tablo16[[#This Row],[TÜM SINAVLARIMI GÖSTER]]</f>
        <v>0</v>
      </c>
      <c r="R61" s="40">
        <f>Tablo16[[#This Row],[Aynı ders sayısı]]</f>
        <v>1</v>
      </c>
      <c r="S61" s="40">
        <f>Tablo16[[#This Row],[Hocası aynı, aynı ders sayısı]]</f>
        <v>1</v>
      </c>
      <c r="T61" s="40">
        <f>Tablo16[[#This Row],[Aynı saatteki Sınav Sayısı]]</f>
        <v>7</v>
      </c>
    </row>
    <row r="62" spans="1:20" ht="15" hidden="1" x14ac:dyDescent="0.25">
      <c r="A62" s="38">
        <v>114</v>
      </c>
      <c r="B62" s="40" t="str">
        <f>Tablo16[[#This Row],[Bölüm]]</f>
        <v>BK</v>
      </c>
      <c r="C62" s="40">
        <f>Tablo16[[#This Row],[Sınıf]]</f>
        <v>3</v>
      </c>
      <c r="D62" s="40" t="str">
        <f>Tablo16[[#This Row],[Ders Kodu]]</f>
        <v>BTK-3009</v>
      </c>
      <c r="E62" s="40" t="str">
        <f>Tablo16[[#This Row],[Dersin Adı]]</f>
        <v>Böcek Morfolojisi ve Fizyolojisi</v>
      </c>
      <c r="F62" s="40" t="str">
        <f>Tablo16[[#This Row],[Dersi Veren Öğretim Üyesi]]</f>
        <v>Uğur Gözel</v>
      </c>
      <c r="G62" s="40" t="str">
        <f>Tablo16[[#This Row],[Dersi Veren. Öğr. Üyesi Bölmü.]]</f>
        <v>BK</v>
      </c>
      <c r="H62" s="40">
        <f>Tablo16[[#This Row],[Mevcut]]</f>
        <v>38</v>
      </c>
      <c r="I62" s="115">
        <f>Tablo16[[#This Row],[SINAV TARİHİ]]</f>
        <v>45670</v>
      </c>
      <c r="J62" s="116">
        <f>Tablo16[[#This Row],[SINAV SAATİ]]</f>
        <v>0.54166666666666663</v>
      </c>
      <c r="K62" s="40" t="str">
        <f>Tablo16[[#This Row],[SINIF - I -ZF-….]]</f>
        <v>201</v>
      </c>
      <c r="L62" s="40">
        <f>Tablo16[[#This Row],[SINIF - II  ZF-….]]</f>
        <v>0</v>
      </c>
      <c r="M62" s="40">
        <f>Tablo16[[#This Row],[G1]]</f>
        <v>0</v>
      </c>
      <c r="N62" s="40">
        <f>Tablo16[[#This Row],[G2]]</f>
        <v>0</v>
      </c>
      <c r="O62" s="40">
        <f>Tablo16[[#This Row],[Gözetmen 1]]</f>
        <v>0</v>
      </c>
      <c r="P62" s="40">
        <f>Tablo16[[#This Row],[Gözetmen 2]]</f>
        <v>0</v>
      </c>
      <c r="Q62" s="40">
        <f>Tablo16[[#This Row],[TÜM SINAVLARIMI GÖSTER]]</f>
        <v>0</v>
      </c>
      <c r="R62" s="40">
        <f>Tablo16[[#This Row],[Aynı ders sayısı]]</f>
        <v>1</v>
      </c>
      <c r="S62" s="40">
        <f>Tablo16[[#This Row],[Hocası aynı, aynı ders sayısı]]</f>
        <v>1</v>
      </c>
      <c r="T62" s="40">
        <f>Tablo16[[#This Row],[Aynı saatteki Sınav Sayısı]]</f>
        <v>7</v>
      </c>
    </row>
    <row r="63" spans="1:20" ht="15" hidden="1" x14ac:dyDescent="0.25">
      <c r="A63" s="38">
        <v>134</v>
      </c>
      <c r="B63" s="40" t="str">
        <f>Tablo16[[#This Row],[Bölüm]]</f>
        <v>BK</v>
      </c>
      <c r="C63" s="40">
        <f>Tablo16[[#This Row],[Sınıf]]</f>
        <v>3</v>
      </c>
      <c r="D63" s="40" t="str">
        <f>Tablo16[[#This Row],[Ders Kodu]]</f>
        <v>BTK-3007</v>
      </c>
      <c r="E63" s="40" t="str">
        <f>Tablo16[[#This Row],[Dersin Adı]]</f>
        <v>Böcek Sistematiği</v>
      </c>
      <c r="F63" s="40" t="str">
        <f>Tablo16[[#This Row],[Dersi Veren Öğretim Üyesi]]</f>
        <v>İsmail Kasap</v>
      </c>
      <c r="G63" s="40" t="str">
        <f>Tablo16[[#This Row],[Dersi Veren. Öğr. Üyesi Bölmü.]]</f>
        <v>BK</v>
      </c>
      <c r="H63" s="40">
        <f>Tablo16[[#This Row],[Mevcut]]</f>
        <v>40</v>
      </c>
      <c r="I63" s="115">
        <f>Tablo16[[#This Row],[SINAV TARİHİ]]</f>
        <v>45671</v>
      </c>
      <c r="J63" s="116">
        <f>Tablo16[[#This Row],[SINAV SAATİ]]</f>
        <v>0.54166666666666663</v>
      </c>
      <c r="K63" s="40" t="str">
        <f>Tablo16[[#This Row],[SINIF - I -ZF-….]]</f>
        <v>202</v>
      </c>
      <c r="L63" s="40">
        <f>Tablo16[[#This Row],[SINIF - II  ZF-….]]</f>
        <v>0</v>
      </c>
      <c r="M63" s="40">
        <f>Tablo16[[#This Row],[G1]]</f>
        <v>0</v>
      </c>
      <c r="N63" s="40">
        <f>Tablo16[[#This Row],[G2]]</f>
        <v>0</v>
      </c>
      <c r="O63" s="40">
        <f>Tablo16[[#This Row],[Gözetmen 1]]</f>
        <v>0</v>
      </c>
      <c r="P63" s="40">
        <f>Tablo16[[#This Row],[Gözetmen 2]]</f>
        <v>0</v>
      </c>
      <c r="Q63" s="40">
        <f>Tablo16[[#This Row],[TÜM SINAVLARIMI GÖSTER]]</f>
        <v>0</v>
      </c>
      <c r="R63" s="40">
        <f>Tablo16[[#This Row],[Aynı ders sayısı]]</f>
        <v>1</v>
      </c>
      <c r="S63" s="40">
        <f>Tablo16[[#This Row],[Hocası aynı, aynı ders sayısı]]</f>
        <v>1</v>
      </c>
      <c r="T63" s="40">
        <f>Tablo16[[#This Row],[Aynı saatteki Sınav Sayısı]]</f>
        <v>8</v>
      </c>
    </row>
    <row r="64" spans="1:20" ht="15" hidden="1" x14ac:dyDescent="0.25">
      <c r="A64" s="38">
        <v>238</v>
      </c>
      <c r="B64" s="40" t="str">
        <f>Tablo16[[#This Row],[Bölüm]]</f>
        <v>BK</v>
      </c>
      <c r="C64" s="40">
        <f>Tablo16[[#This Row],[Sınıf]]</f>
        <v>3</v>
      </c>
      <c r="D64" s="40" t="str">
        <f>Tablo16[[#This Row],[Ders Kodu]]</f>
        <v>BTK-3013</v>
      </c>
      <c r="E64" s="40" t="str">
        <f>Tablo16[[#This Row],[Dersin Adı]]</f>
        <v>Tarımsal Savaşım I</v>
      </c>
      <c r="F64" s="40" t="str">
        <f>Tablo16[[#This Row],[Dersi Veren Öğretim Üyesi]]</f>
        <v>Figen Mert</v>
      </c>
      <c r="G64" s="40" t="str">
        <f>Tablo16[[#This Row],[Dersi Veren. Öğr. Üyesi Bölmü.]]</f>
        <v>BK</v>
      </c>
      <c r="H64" s="40">
        <f>Tablo16[[#This Row],[Mevcut]]</f>
        <v>42</v>
      </c>
      <c r="I64" s="115">
        <f>Tablo16[[#This Row],[SINAV TARİHİ]]</f>
        <v>45672</v>
      </c>
      <c r="J64" s="116">
        <f>Tablo16[[#This Row],[SINAV SAATİ]]</f>
        <v>0.58333333333333337</v>
      </c>
      <c r="K64" s="40" t="str">
        <f>Tablo16[[#This Row],[SINIF - I -ZF-….]]</f>
        <v>02</v>
      </c>
      <c r="L64" s="40">
        <f>Tablo16[[#This Row],[SINIF - II  ZF-….]]</f>
        <v>0</v>
      </c>
      <c r="M64" s="40">
        <f>Tablo16[[#This Row],[G1]]</f>
        <v>0</v>
      </c>
      <c r="N64" s="40">
        <f>Tablo16[[#This Row],[G2]]</f>
        <v>0</v>
      </c>
      <c r="O64" s="40">
        <f>Tablo16[[#This Row],[Gözetmen 1]]</f>
        <v>0</v>
      </c>
      <c r="P64" s="40">
        <f>Tablo16[[#This Row],[Gözetmen 2]]</f>
        <v>0</v>
      </c>
      <c r="Q64" s="40">
        <f>Tablo16[[#This Row],[TÜM SINAVLARIMI GÖSTER]]</f>
        <v>0</v>
      </c>
      <c r="R64" s="40">
        <f>Tablo16[[#This Row],[Aynı ders sayısı]]</f>
        <v>1</v>
      </c>
      <c r="S64" s="40">
        <f>Tablo16[[#This Row],[Hocası aynı, aynı ders sayısı]]</f>
        <v>1</v>
      </c>
      <c r="T64" s="40">
        <f>Tablo16[[#This Row],[Aynı saatteki Sınav Sayısı]]</f>
        <v>1</v>
      </c>
    </row>
    <row r="65" spans="1:20" ht="15" hidden="1" x14ac:dyDescent="0.25">
      <c r="A65" s="38">
        <v>262</v>
      </c>
      <c r="B65" s="40" t="str">
        <f>Tablo16[[#This Row],[Bölüm]]</f>
        <v>BK</v>
      </c>
      <c r="C65" s="40">
        <f>Tablo16[[#This Row],[Sınıf]]</f>
        <v>4</v>
      </c>
      <c r="D65" s="40" t="str">
        <f>Tablo16[[#This Row],[Ders Kodu]]</f>
        <v>BTK-4011</v>
      </c>
      <c r="E65" s="40" t="str">
        <f>Tablo16[[#This Row],[Dersin Adı]]</f>
        <v>Organik Tarımda Zararlılarla Mücadele</v>
      </c>
      <c r="F65" s="40" t="str">
        <f>Tablo16[[#This Row],[Dersi Veren Öğretim Üyesi]]</f>
        <v>Ali Özpınar</v>
      </c>
      <c r="G65" s="40" t="str">
        <f>Tablo16[[#This Row],[Dersi Veren. Öğr. Üyesi Bölmü.]]</f>
        <v>BK</v>
      </c>
      <c r="H65" s="40">
        <f>Tablo16[[#This Row],[Mevcut]]</f>
        <v>12</v>
      </c>
      <c r="I65" s="115">
        <f>Tablo16[[#This Row],[SINAV TARİHİ]]</f>
        <v>45663</v>
      </c>
      <c r="J65" s="116">
        <f>Tablo16[[#This Row],[SINAV SAATİ]]</f>
        <v>0.61458333333333337</v>
      </c>
      <c r="K65" s="40" t="str">
        <f>Tablo16[[#This Row],[SINIF - I -ZF-….]]</f>
        <v>203</v>
      </c>
      <c r="L65" s="40">
        <f>Tablo16[[#This Row],[SINIF - II  ZF-….]]</f>
        <v>0</v>
      </c>
      <c r="M65" s="40">
        <f>Tablo16[[#This Row],[G1]]</f>
        <v>0</v>
      </c>
      <c r="N65" s="40">
        <f>Tablo16[[#This Row],[G2]]</f>
        <v>0</v>
      </c>
      <c r="O65" s="40">
        <f>Tablo16[[#This Row],[Gözetmen 1]]</f>
        <v>0</v>
      </c>
      <c r="P65" s="40">
        <f>Tablo16[[#This Row],[Gözetmen 2]]</f>
        <v>0</v>
      </c>
      <c r="Q65" s="40">
        <f>Tablo16[[#This Row],[TÜM SINAVLARIMI GÖSTER]]</f>
        <v>0</v>
      </c>
      <c r="R65" s="40">
        <f>Tablo16[[#This Row],[Aynı ders sayısı]]</f>
        <v>1</v>
      </c>
      <c r="S65" s="40">
        <f>Tablo16[[#This Row],[Hocası aynı, aynı ders sayısı]]</f>
        <v>1</v>
      </c>
      <c r="T65" s="40">
        <f>Tablo16[[#This Row],[Aynı saatteki Sınav Sayısı]]</f>
        <v>9</v>
      </c>
    </row>
    <row r="66" spans="1:20" ht="15" hidden="1" x14ac:dyDescent="0.25">
      <c r="A66" s="38">
        <v>283</v>
      </c>
      <c r="B66" s="40" t="str">
        <f>Tablo16[[#This Row],[Bölüm]]</f>
        <v>BK</v>
      </c>
      <c r="C66" s="40">
        <f>Tablo16[[#This Row],[Sınıf]]</f>
        <v>4</v>
      </c>
      <c r="D66" s="40" t="str">
        <f>Tablo16[[#This Row],[Ders Kodu]]</f>
        <v>BTK-4005</v>
      </c>
      <c r="E66" s="40" t="str">
        <f>Tablo16[[#This Row],[Dersin Adı]]</f>
        <v>Bitki Klinikleri I</v>
      </c>
      <c r="F66" s="40" t="str">
        <f>Tablo16[[#This Row],[Dersi Veren Öğretim Üyesi]]</f>
        <v>Figen Mert</v>
      </c>
      <c r="G66" s="40" t="str">
        <f>Tablo16[[#This Row],[Dersi Veren. Öğr. Üyesi Bölmü.]]</f>
        <v>BK</v>
      </c>
      <c r="H66" s="40">
        <f>Tablo16[[#This Row],[Mevcut]]</f>
        <v>42</v>
      </c>
      <c r="I66" s="115">
        <f>Tablo16[[#This Row],[SINAV TARİHİ]]</f>
        <v>45664</v>
      </c>
      <c r="J66" s="116">
        <f>Tablo16[[#This Row],[SINAV SAATİ]]</f>
        <v>0.375</v>
      </c>
      <c r="K66" s="40" t="str">
        <f>Tablo16[[#This Row],[SINIF - I -ZF-….]]</f>
        <v>201</v>
      </c>
      <c r="L66" s="40">
        <f>Tablo16[[#This Row],[SINIF - II  ZF-….]]</f>
        <v>0</v>
      </c>
      <c r="M66" s="40">
        <f>Tablo16[[#This Row],[G1]]</f>
        <v>0</v>
      </c>
      <c r="N66" s="40">
        <f>Tablo16[[#This Row],[G2]]</f>
        <v>0</v>
      </c>
      <c r="O66" s="40">
        <f>Tablo16[[#This Row],[Gözetmen 1]]</f>
        <v>0</v>
      </c>
      <c r="P66" s="40">
        <f>Tablo16[[#This Row],[Gözetmen 2]]</f>
        <v>0</v>
      </c>
      <c r="Q66" s="40">
        <f>Tablo16[[#This Row],[TÜM SINAVLARIMI GÖSTER]]</f>
        <v>0</v>
      </c>
      <c r="R66" s="40">
        <f>Tablo16[[#This Row],[Aynı ders sayısı]]</f>
        <v>1</v>
      </c>
      <c r="S66" s="40">
        <f>Tablo16[[#This Row],[Hocası aynı, aynı ders sayısı]]</f>
        <v>1</v>
      </c>
      <c r="T66" s="40">
        <f>Tablo16[[#This Row],[Aynı saatteki Sınav Sayısı]]</f>
        <v>1</v>
      </c>
    </row>
    <row r="67" spans="1:20" ht="15" hidden="1" x14ac:dyDescent="0.25">
      <c r="A67" s="38">
        <v>284</v>
      </c>
      <c r="B67" s="40" t="str">
        <f>Tablo16[[#This Row],[Bölüm]]</f>
        <v>BK</v>
      </c>
      <c r="C67" s="40">
        <f>Tablo16[[#This Row],[Sınıf]]</f>
        <v>4</v>
      </c>
      <c r="D67" s="40" t="str">
        <f>Tablo16[[#This Row],[Ders Kodu]]</f>
        <v>BTK-4003</v>
      </c>
      <c r="E67" s="40" t="str">
        <f>Tablo16[[#This Row],[Dersin Adı]]</f>
        <v>Meyve ve Bağ Zararlıları</v>
      </c>
      <c r="F67" s="40" t="str">
        <f>Tablo16[[#This Row],[Dersi Veren Öğretim Üyesi]]</f>
        <v>Ali Özpınar</v>
      </c>
      <c r="G67" s="40" t="str">
        <f>Tablo16[[#This Row],[Dersi Veren. Öğr. Üyesi Bölmü.]]</f>
        <v>BK</v>
      </c>
      <c r="H67" s="40">
        <f>Tablo16[[#This Row],[Mevcut]]</f>
        <v>43</v>
      </c>
      <c r="I67" s="115">
        <f>Tablo16[[#This Row],[SINAV TARİHİ]]</f>
        <v>45664</v>
      </c>
      <c r="J67" s="116">
        <f>Tablo16[[#This Row],[SINAV SAATİ]]</f>
        <v>0.65277777777777779</v>
      </c>
      <c r="K67" s="40" t="str">
        <f>Tablo16[[#This Row],[SINIF - I -ZF-….]]</f>
        <v>Prof.Dr H. TURHAN</v>
      </c>
      <c r="L67" s="40">
        <f>Tablo16[[#This Row],[SINIF - II  ZF-….]]</f>
        <v>0</v>
      </c>
      <c r="M67" s="40">
        <f>Tablo16[[#This Row],[G1]]</f>
        <v>0</v>
      </c>
      <c r="N67" s="40">
        <f>Tablo16[[#This Row],[G2]]</f>
        <v>0</v>
      </c>
      <c r="O67" s="40">
        <f>Tablo16[[#This Row],[Gözetmen 1]]</f>
        <v>0</v>
      </c>
      <c r="P67" s="40">
        <f>Tablo16[[#This Row],[Gözetmen 2]]</f>
        <v>0</v>
      </c>
      <c r="Q67" s="40">
        <f>Tablo16[[#This Row],[TÜM SINAVLARIMI GÖSTER]]</f>
        <v>0</v>
      </c>
      <c r="R67" s="40">
        <f>Tablo16[[#This Row],[Aynı ders sayısı]]</f>
        <v>1</v>
      </c>
      <c r="S67" s="40">
        <f>Tablo16[[#This Row],[Hocası aynı, aynı ders sayısı]]</f>
        <v>1</v>
      </c>
      <c r="T67" s="40">
        <f>Tablo16[[#This Row],[Aynı saatteki Sınav Sayısı]]</f>
        <v>9</v>
      </c>
    </row>
    <row r="68" spans="1:20" ht="15" hidden="1" x14ac:dyDescent="0.25">
      <c r="A68" s="38">
        <v>7</v>
      </c>
      <c r="B68" s="40" t="str">
        <f>Tablo16[[#This Row],[Bölüm]]</f>
        <v>BK</v>
      </c>
      <c r="C68" s="40">
        <f>Tablo16[[#This Row],[Sınıf]]</f>
        <v>4</v>
      </c>
      <c r="D68" s="40" t="str">
        <f>Tablo16[[#This Row],[Ders Kodu]]</f>
        <v>BTK-4027</v>
      </c>
      <c r="E68" s="40" t="str">
        <f>Tablo16[[#This Row],[Dersin Adı]]</f>
        <v>Bitki Korumada Pestisit Uygulamaları</v>
      </c>
      <c r="F68" s="40" t="str">
        <f>Tablo16[[#This Row],[Dersi Veren Öğretim Üyesi]]</f>
        <v>Levent Efil</v>
      </c>
      <c r="G68" s="40" t="str">
        <f>Tablo16[[#This Row],[Dersi Veren. Öğr. Üyesi Bölmü.]]</f>
        <v>BK</v>
      </c>
      <c r="H68" s="40">
        <f>Tablo16[[#This Row],[Mevcut]]</f>
        <v>15</v>
      </c>
      <c r="I68" s="115">
        <f>Tablo16[[#This Row],[SINAV TARİHİ]]</f>
        <v>45665</v>
      </c>
      <c r="J68" s="116">
        <f>Tablo16[[#This Row],[SINAV SAATİ]]</f>
        <v>0.625</v>
      </c>
      <c r="K68" s="40" t="str">
        <f>Tablo16[[#This Row],[SINIF - I -ZF-….]]</f>
        <v>102</v>
      </c>
      <c r="L68" s="40">
        <f>Tablo16[[#This Row],[SINIF - II  ZF-….]]</f>
        <v>0</v>
      </c>
      <c r="M68" s="40">
        <f>Tablo16[[#This Row],[G1]]</f>
        <v>0</v>
      </c>
      <c r="N68" s="40">
        <f>Tablo16[[#This Row],[G2]]</f>
        <v>0</v>
      </c>
      <c r="O68" s="40">
        <f>Tablo16[[#This Row],[Gözetmen 1]]</f>
        <v>0</v>
      </c>
      <c r="P68" s="40">
        <f>Tablo16[[#This Row],[Gözetmen 2]]</f>
        <v>0</v>
      </c>
      <c r="Q68" s="40">
        <f>Tablo16[[#This Row],[TÜM SINAVLARIMI GÖSTER]]</f>
        <v>0</v>
      </c>
      <c r="R68" s="40">
        <f>Tablo16[[#This Row],[Aynı ders sayısı]]</f>
        <v>1</v>
      </c>
      <c r="S68" s="40">
        <f>Tablo16[[#This Row],[Hocası aynı, aynı ders sayısı]]</f>
        <v>1</v>
      </c>
      <c r="T68" s="40">
        <f>Tablo16[[#This Row],[Aynı saatteki Sınav Sayısı]]</f>
        <v>9</v>
      </c>
    </row>
    <row r="69" spans="1:20" ht="15" hidden="1" x14ac:dyDescent="0.25">
      <c r="A69" s="38">
        <v>24</v>
      </c>
      <c r="B69" s="40" t="str">
        <f>Tablo16[[#This Row],[Bölüm]]</f>
        <v>BK</v>
      </c>
      <c r="C69" s="40">
        <f>Tablo16[[#This Row],[Sınıf]]</f>
        <v>4</v>
      </c>
      <c r="D69" s="40" t="str">
        <f>Tablo16[[#This Row],[Ders Kodu]]</f>
        <v>BTK-4013</v>
      </c>
      <c r="E69" s="40" t="str">
        <f>Tablo16[[#This Row],[Dersin Adı]]</f>
        <v>Depolanmış Ürün Zararlıları</v>
      </c>
      <c r="F69" s="40" t="str">
        <f>Tablo16[[#This Row],[Dersi Veren Öğretim Üyesi]]</f>
        <v>İsmail Kasap</v>
      </c>
      <c r="G69" s="40" t="str">
        <f>Tablo16[[#This Row],[Dersi Veren. Öğr. Üyesi Bölmü.]]</f>
        <v>BK</v>
      </c>
      <c r="H69" s="40">
        <f>Tablo16[[#This Row],[Mevcut]]</f>
        <v>13</v>
      </c>
      <c r="I69" s="115">
        <f>Tablo16[[#This Row],[SINAV TARİHİ]]</f>
        <v>45666</v>
      </c>
      <c r="J69" s="116">
        <f>Tablo16[[#This Row],[SINAV SAATİ]]</f>
        <v>0.61458333333333337</v>
      </c>
      <c r="K69" s="40" t="str">
        <f>Tablo16[[#This Row],[SINIF - I -ZF-….]]</f>
        <v>204</v>
      </c>
      <c r="L69" s="40">
        <f>Tablo16[[#This Row],[SINIF - II  ZF-….]]</f>
        <v>0</v>
      </c>
      <c r="M69" s="40">
        <f>Tablo16[[#This Row],[G1]]</f>
        <v>0</v>
      </c>
      <c r="N69" s="40">
        <f>Tablo16[[#This Row],[G2]]</f>
        <v>0</v>
      </c>
      <c r="O69" s="40">
        <f>Tablo16[[#This Row],[Gözetmen 1]]</f>
        <v>0</v>
      </c>
      <c r="P69" s="40">
        <f>Tablo16[[#This Row],[Gözetmen 2]]</f>
        <v>0</v>
      </c>
      <c r="Q69" s="40">
        <f>Tablo16[[#This Row],[TÜM SINAVLARIMI GÖSTER]]</f>
        <v>0</v>
      </c>
      <c r="R69" s="40">
        <f>Tablo16[[#This Row],[Aynı ders sayısı]]</f>
        <v>1</v>
      </c>
      <c r="S69" s="40">
        <f>Tablo16[[#This Row],[Hocası aynı, aynı ders sayısı]]</f>
        <v>1</v>
      </c>
      <c r="T69" s="40">
        <f>Tablo16[[#This Row],[Aynı saatteki Sınav Sayısı]]</f>
        <v>9</v>
      </c>
    </row>
    <row r="70" spans="1:20" ht="15" hidden="1" x14ac:dyDescent="0.25">
      <c r="A70" s="38">
        <v>55</v>
      </c>
      <c r="B70" s="40" t="str">
        <f>Tablo16[[#This Row],[Bölüm]]</f>
        <v>BK</v>
      </c>
      <c r="C70" s="40">
        <f>Tablo16[[#This Row],[Sınıf]]</f>
        <v>4</v>
      </c>
      <c r="D70" s="40" t="str">
        <f>Tablo16[[#This Row],[Ders Kodu]]</f>
        <v>BTK-4007</v>
      </c>
      <c r="E70" s="40" t="str">
        <f>Tablo16[[#This Row],[Dersin Adı]]</f>
        <v>Tahıl ve Baklagil Hastalıkları</v>
      </c>
      <c r="F70" s="40" t="str">
        <f>Tablo16[[#This Row],[Dersi Veren Öğretim Üyesi]]</f>
        <v>Figen Mert</v>
      </c>
      <c r="G70" s="40" t="str">
        <f>Tablo16[[#This Row],[Dersi Veren. Öğr. Üyesi Bölmü.]]</f>
        <v>BK</v>
      </c>
      <c r="H70" s="40">
        <f>Tablo16[[#This Row],[Mevcut]]</f>
        <v>42</v>
      </c>
      <c r="I70" s="115">
        <f>Tablo16[[#This Row],[SINAV TARİHİ]]</f>
        <v>45666</v>
      </c>
      <c r="J70" s="116">
        <f>Tablo16[[#This Row],[SINAV SAATİ]]</f>
        <v>0.67708333333333337</v>
      </c>
      <c r="K70" s="40" t="str">
        <f>Tablo16[[#This Row],[SINIF - I -ZF-….]]</f>
        <v>Prof.Dr H. TURHAN</v>
      </c>
      <c r="L70" s="40">
        <f>Tablo16[[#This Row],[SINIF - II  ZF-….]]</f>
        <v>0</v>
      </c>
      <c r="M70" s="40">
        <f>Tablo16[[#This Row],[G1]]</f>
        <v>0</v>
      </c>
      <c r="N70" s="40">
        <f>Tablo16[[#This Row],[G2]]</f>
        <v>0</v>
      </c>
      <c r="O70" s="40">
        <f>Tablo16[[#This Row],[Gözetmen 1]]</f>
        <v>0</v>
      </c>
      <c r="P70" s="40">
        <f>Tablo16[[#This Row],[Gözetmen 2]]</f>
        <v>0</v>
      </c>
      <c r="Q70" s="40">
        <f>Tablo16[[#This Row],[TÜM SINAVLARIMI GÖSTER]]</f>
        <v>0</v>
      </c>
      <c r="R70" s="40">
        <f>Tablo16[[#This Row],[Aynı ders sayısı]]</f>
        <v>1</v>
      </c>
      <c r="S70" s="40">
        <f>Tablo16[[#This Row],[Hocası aynı, aynı ders sayısı]]</f>
        <v>1</v>
      </c>
      <c r="T70" s="40">
        <f>Tablo16[[#This Row],[Aynı saatteki Sınav Sayısı]]</f>
        <v>7</v>
      </c>
    </row>
    <row r="71" spans="1:20" ht="15" hidden="1" x14ac:dyDescent="0.25">
      <c r="A71" s="38">
        <v>46</v>
      </c>
      <c r="B71" s="40" t="str">
        <f>Tablo16[[#This Row],[Bölüm]]</f>
        <v>BK</v>
      </c>
      <c r="C71" s="40">
        <f>Tablo16[[#This Row],[Sınıf]]</f>
        <v>4</v>
      </c>
      <c r="D71" s="40" t="str">
        <f>Tablo16[[#This Row],[Ders Kodu]]</f>
        <v>BTK-4009</v>
      </c>
      <c r="E71" s="40" t="str">
        <f>Tablo16[[#This Row],[Dersin Adı]]</f>
        <v>Endüstri Bitkileri Hastalıkları</v>
      </c>
      <c r="F71" s="40" t="str">
        <f>Tablo16[[#This Row],[Dersi Veren Öğretim Üyesi]]</f>
        <v>Ali Karanfil</v>
      </c>
      <c r="G71" s="40" t="str">
        <f>Tablo16[[#This Row],[Dersi Veren. Öğr. Üyesi Bölmü.]]</f>
        <v>BK</v>
      </c>
      <c r="H71" s="40">
        <f>Tablo16[[#This Row],[Mevcut]]</f>
        <v>41</v>
      </c>
      <c r="I71" s="115">
        <f>Tablo16[[#This Row],[SINAV TARİHİ]]</f>
        <v>45670</v>
      </c>
      <c r="J71" s="116">
        <f>Tablo16[[#This Row],[SINAV SAATİ]]</f>
        <v>0.625</v>
      </c>
      <c r="K71" s="40" t="str">
        <f>Tablo16[[#This Row],[SINIF - I -ZF-….]]</f>
        <v>101</v>
      </c>
      <c r="L71" s="40">
        <f>Tablo16[[#This Row],[SINIF - II  ZF-….]]</f>
        <v>0</v>
      </c>
      <c r="M71" s="40">
        <f>Tablo16[[#This Row],[G1]]</f>
        <v>0</v>
      </c>
      <c r="N71" s="40">
        <f>Tablo16[[#This Row],[G2]]</f>
        <v>0</v>
      </c>
      <c r="O71" s="40">
        <f>Tablo16[[#This Row],[Gözetmen 1]]</f>
        <v>0</v>
      </c>
      <c r="P71" s="40">
        <f>Tablo16[[#This Row],[Gözetmen 2]]</f>
        <v>0</v>
      </c>
      <c r="Q71" s="40">
        <f>Tablo16[[#This Row],[TÜM SINAVLARIMI GÖSTER]]</f>
        <v>0</v>
      </c>
      <c r="R71" s="40">
        <f>Tablo16[[#This Row],[Aynı ders sayısı]]</f>
        <v>1</v>
      </c>
      <c r="S71" s="40">
        <f>Tablo16[[#This Row],[Hocası aynı, aynı ders sayısı]]</f>
        <v>1</v>
      </c>
      <c r="T71" s="40">
        <f>Tablo16[[#This Row],[Aynı saatteki Sınav Sayısı]]</f>
        <v>8</v>
      </c>
    </row>
    <row r="72" spans="1:20" ht="15" hidden="1" x14ac:dyDescent="0.25">
      <c r="A72" s="38">
        <v>60</v>
      </c>
      <c r="B72" s="40" t="str">
        <f>Tablo16[[#This Row],[Bölüm]]</f>
        <v>BK</v>
      </c>
      <c r="C72" s="40">
        <f>Tablo16[[#This Row],[Sınıf]]</f>
        <v>4</v>
      </c>
      <c r="D72" s="40" t="str">
        <f>Tablo16[[#This Row],[Ders Kodu]]</f>
        <v>BTK-4017</v>
      </c>
      <c r="E72" s="40" t="str">
        <f>Tablo16[[#This Row],[Dersin Adı]]</f>
        <v>Süs Bitkileri Hastalıkları</v>
      </c>
      <c r="F72" s="40" t="str">
        <f>Tablo16[[#This Row],[Dersi Veren Öğretim Üyesi]]</f>
        <v>Ali Karanfil</v>
      </c>
      <c r="G72" s="40" t="str">
        <f>Tablo16[[#This Row],[Dersi Veren. Öğr. Üyesi Bölmü.]]</f>
        <v>BK</v>
      </c>
      <c r="H72" s="40">
        <f>Tablo16[[#This Row],[Mevcut]]</f>
        <v>15</v>
      </c>
      <c r="I72" s="115">
        <f>Tablo16[[#This Row],[SINAV TARİHİ]]</f>
        <v>45671</v>
      </c>
      <c r="J72" s="116">
        <f>Tablo16[[#This Row],[SINAV SAATİ]]</f>
        <v>0.625</v>
      </c>
      <c r="K72" s="40" t="str">
        <f>Tablo16[[#This Row],[SINIF - I -ZF-….]]</f>
        <v>04</v>
      </c>
      <c r="L72" s="40">
        <f>Tablo16[[#This Row],[SINIF - II  ZF-….]]</f>
        <v>0</v>
      </c>
      <c r="M72" s="40">
        <f>Tablo16[[#This Row],[G1]]</f>
        <v>0</v>
      </c>
      <c r="N72" s="40">
        <f>Tablo16[[#This Row],[G2]]</f>
        <v>0</v>
      </c>
      <c r="O72" s="40">
        <f>Tablo16[[#This Row],[Gözetmen 1]]</f>
        <v>0</v>
      </c>
      <c r="P72" s="40">
        <f>Tablo16[[#This Row],[Gözetmen 2]]</f>
        <v>0</v>
      </c>
      <c r="Q72" s="40">
        <f>Tablo16[[#This Row],[TÜM SINAVLARIMI GÖSTER]]</f>
        <v>0</v>
      </c>
      <c r="R72" s="40">
        <f>Tablo16[[#This Row],[Aynı ders sayısı]]</f>
        <v>1</v>
      </c>
      <c r="S72" s="40">
        <f>Tablo16[[#This Row],[Hocası aynı, aynı ders sayısı]]</f>
        <v>1</v>
      </c>
      <c r="T72" s="40">
        <f>Tablo16[[#This Row],[Aynı saatteki Sınav Sayısı]]</f>
        <v>6</v>
      </c>
    </row>
    <row r="73" spans="1:20" ht="15" hidden="1" x14ac:dyDescent="0.25">
      <c r="A73" s="38">
        <v>84</v>
      </c>
      <c r="B73" s="40" t="str">
        <f>Tablo16[[#This Row],[Bölüm]]</f>
        <v>BK</v>
      </c>
      <c r="C73" s="40">
        <f>Tablo16[[#This Row],[Sınıf]]</f>
        <v>4</v>
      </c>
      <c r="D73" s="40" t="str">
        <f>Tablo16[[#This Row],[Ders Kodu]]</f>
        <v>BTK-4025</v>
      </c>
      <c r="E73" s="40" t="str">
        <f>Tablo16[[#This Row],[Dersin Adı]]</f>
        <v>Bitki Koruma Ürünlerinin Organizasyonu</v>
      </c>
      <c r="F73" s="40" t="str">
        <f>Tablo16[[#This Row],[Dersi Veren Öğretim Üyesi]]</f>
        <v>Burak Polat</v>
      </c>
      <c r="G73" s="40" t="str">
        <f>Tablo16[[#This Row],[Dersi Veren. Öğr. Üyesi Bölmü.]]</f>
        <v>BK</v>
      </c>
      <c r="H73" s="40">
        <f>Tablo16[[#This Row],[Mevcut]]</f>
        <v>15</v>
      </c>
      <c r="I73" s="115">
        <f>Tablo16[[#This Row],[SINAV TARİHİ]]</f>
        <v>45672</v>
      </c>
      <c r="J73" s="116">
        <f>Tablo16[[#This Row],[SINAV SAATİ]]</f>
        <v>0.625</v>
      </c>
      <c r="K73" s="40" t="str">
        <f>Tablo16[[#This Row],[SINIF - I -ZF-….]]</f>
        <v>105</v>
      </c>
      <c r="L73" s="40">
        <f>Tablo16[[#This Row],[SINIF - II  ZF-….]]</f>
        <v>0</v>
      </c>
      <c r="M73" s="40">
        <f>Tablo16[[#This Row],[G1]]</f>
        <v>0</v>
      </c>
      <c r="N73" s="40">
        <f>Tablo16[[#This Row],[G2]]</f>
        <v>0</v>
      </c>
      <c r="O73" s="40">
        <f>Tablo16[[#This Row],[Gözetmen 1]]</f>
        <v>0</v>
      </c>
      <c r="P73" s="40">
        <f>Tablo16[[#This Row],[Gözetmen 2]]</f>
        <v>0</v>
      </c>
      <c r="Q73" s="40">
        <f>Tablo16[[#This Row],[TÜM SINAVLARIMI GÖSTER]]</f>
        <v>0</v>
      </c>
      <c r="R73" s="40">
        <f>Tablo16[[#This Row],[Aynı ders sayısı]]</f>
        <v>1</v>
      </c>
      <c r="S73" s="40">
        <f>Tablo16[[#This Row],[Hocası aynı, aynı ders sayısı]]</f>
        <v>1</v>
      </c>
      <c r="T73" s="40">
        <f>Tablo16[[#This Row],[Aynı saatteki Sınav Sayısı]]</f>
        <v>7</v>
      </c>
    </row>
    <row r="74" spans="1:20" ht="15" hidden="1" x14ac:dyDescent="0.25">
      <c r="A74" s="38">
        <v>127</v>
      </c>
      <c r="B74" s="40" t="str">
        <f>Tablo16[[#This Row],[Bölüm]]</f>
        <v>BK</v>
      </c>
      <c r="C74" s="40">
        <f>Tablo16[[#This Row],[Sınıf]]</f>
        <v>4</v>
      </c>
      <c r="D74" s="40" t="str">
        <f>Tablo16[[#This Row],[Ders Kodu]]</f>
        <v>BTK-4021</v>
      </c>
      <c r="E74" s="40" t="str">
        <f>Tablo16[[#This Row],[Dersin Adı]]</f>
        <v>Depolanmış Ürün Hastalıkları</v>
      </c>
      <c r="F74" s="40" t="str">
        <f>Tablo16[[#This Row],[Dersi Veren Öğretim Üyesi]]</f>
        <v>Ahmet Uludağ</v>
      </c>
      <c r="G74" s="40" t="str">
        <f>Tablo16[[#This Row],[Dersi Veren. Öğr. Üyesi Bölmü.]]</f>
        <v>BK</v>
      </c>
      <c r="H74" s="40">
        <f>Tablo16[[#This Row],[Mevcut]]</f>
        <v>12</v>
      </c>
      <c r="I74" s="115">
        <f>Tablo16[[#This Row],[SINAV TARİHİ]]</f>
        <v>45673</v>
      </c>
      <c r="J74" s="116">
        <f>Tablo16[[#This Row],[SINAV SAATİ]]</f>
        <v>0.625</v>
      </c>
      <c r="K74" s="40" t="str">
        <f>Tablo16[[#This Row],[SINIF - I -ZF-….]]</f>
        <v>101</v>
      </c>
      <c r="L74" s="40">
        <f>Tablo16[[#This Row],[SINIF - II  ZF-….]]</f>
        <v>0</v>
      </c>
      <c r="M74" s="40">
        <f>Tablo16[[#This Row],[G1]]</f>
        <v>0</v>
      </c>
      <c r="N74" s="40">
        <f>Tablo16[[#This Row],[G2]]</f>
        <v>0</v>
      </c>
      <c r="O74" s="40">
        <f>Tablo16[[#This Row],[Gözetmen 1]]</f>
        <v>0</v>
      </c>
      <c r="P74" s="40">
        <f>Tablo16[[#This Row],[Gözetmen 2]]</f>
        <v>0</v>
      </c>
      <c r="Q74" s="40">
        <f>Tablo16[[#This Row],[TÜM SINAVLARIMI GÖSTER]]</f>
        <v>0</v>
      </c>
      <c r="R74" s="40">
        <f>Tablo16[[#This Row],[Aynı ders sayısı]]</f>
        <v>1</v>
      </c>
      <c r="S74" s="40">
        <f>Tablo16[[#This Row],[Hocası aynı, aynı ders sayısı]]</f>
        <v>1</v>
      </c>
      <c r="T74" s="40">
        <f>Tablo16[[#This Row],[Aynı saatteki Sınav Sayısı]]</f>
        <v>2</v>
      </c>
    </row>
    <row r="75" spans="1:20" ht="15" hidden="1" x14ac:dyDescent="0.25">
      <c r="A75" s="38">
        <v>184</v>
      </c>
      <c r="B75" s="40" t="str">
        <f>Tablo16[[#This Row],[Bölüm]]</f>
        <v>FİS</v>
      </c>
      <c r="C75" s="40">
        <f>Tablo16[[#This Row],[Sınıf]]</f>
        <v>3</v>
      </c>
      <c r="D75" s="40" t="str">
        <f>Tablo16[[#This Row],[Ders Kodu]]</f>
        <v>FSD-3015</v>
      </c>
      <c r="E75" s="40" t="str">
        <f>Tablo16[[#This Row],[Dersin Adı]]</f>
        <v>Bitki Hekimliği</v>
      </c>
      <c r="F75" s="40" t="str">
        <f>Tablo16[[#This Row],[Dersi Veren Öğretim Üyesi]]</f>
        <v>Savaş Korkmaz</v>
      </c>
      <c r="G75" s="40" t="str">
        <f>Tablo16[[#This Row],[Dersi Veren. Öğr. Üyesi Bölmü.]]</f>
        <v>BK</v>
      </c>
      <c r="H75" s="40">
        <f>Tablo16[[#This Row],[Mevcut]]</f>
        <v>11</v>
      </c>
      <c r="I75" s="115">
        <f>Tablo16[[#This Row],[SINAV TARİHİ]]</f>
        <v>45667</v>
      </c>
      <c r="J75" s="116">
        <f>Tablo16[[#This Row],[SINAV SAATİ]]</f>
        <v>0.625</v>
      </c>
      <c r="K75" s="40" t="str">
        <f>Tablo16[[#This Row],[SINIF - I -ZF-….]]</f>
        <v>203</v>
      </c>
      <c r="L75" s="40">
        <f>Tablo16[[#This Row],[SINIF - II  ZF-….]]</f>
        <v>0</v>
      </c>
      <c r="M75" s="40">
        <f>Tablo16[[#This Row],[G1]]</f>
        <v>0</v>
      </c>
      <c r="N75" s="40">
        <f>Tablo16[[#This Row],[G2]]</f>
        <v>0</v>
      </c>
      <c r="O75" s="40">
        <f>Tablo16[[#This Row],[Gözetmen 1]]</f>
        <v>0</v>
      </c>
      <c r="P75" s="40">
        <f>Tablo16[[#This Row],[Gözetmen 2]]</f>
        <v>0</v>
      </c>
      <c r="Q75" s="40">
        <f>Tablo16[[#This Row],[TÜM SINAVLARIMI GÖSTER]]</f>
        <v>0</v>
      </c>
      <c r="R75" s="40">
        <f>Tablo16[[#This Row],[Aynı ders sayısı]]</f>
        <v>1</v>
      </c>
      <c r="S75" s="40">
        <f>Tablo16[[#This Row],[Hocası aynı, aynı ders sayısı]]</f>
        <v>1</v>
      </c>
      <c r="T75" s="40">
        <f>Tablo16[[#This Row],[Aynı saatteki Sınav Sayısı]]</f>
        <v>12</v>
      </c>
    </row>
    <row r="76" spans="1:20" ht="15" hidden="1" x14ac:dyDescent="0.25">
      <c r="A76" s="38">
        <v>316</v>
      </c>
      <c r="B76" s="40" t="str">
        <f>Tablo16[[#This Row],[Bölüm]]</f>
        <v>FİS</v>
      </c>
      <c r="C76" s="40">
        <f>Tablo16[[#This Row],[Sınıf]]</f>
        <v>3</v>
      </c>
      <c r="D76" s="40" t="str">
        <f>Tablo16[[#This Row],[Ders Kodu]]</f>
        <v>FSD-3051</v>
      </c>
      <c r="E76" s="40" t="str">
        <f>Tablo16[[#This Row],[Dersin Adı]]</f>
        <v>Bitki Korumada Yeni Gelişmeler</v>
      </c>
      <c r="F76" s="40" t="str">
        <f>Tablo16[[#This Row],[Dersi Veren Öğretim Üyesi]]</f>
        <v>Levent Efil</v>
      </c>
      <c r="G76" s="40" t="str">
        <f>Tablo16[[#This Row],[Dersi Veren. Öğr. Üyesi Bölmü.]]</f>
        <v>BK</v>
      </c>
      <c r="H76" s="40">
        <f>Tablo16[[#This Row],[Mevcut]]</f>
        <v>20</v>
      </c>
      <c r="I76" s="115">
        <f>Tablo16[[#This Row],[SINAV TARİHİ]]</f>
        <v>45667</v>
      </c>
      <c r="J76" s="116">
        <f>Tablo16[[#This Row],[SINAV SAATİ]]</f>
        <v>0.625</v>
      </c>
      <c r="K76" s="40" t="str">
        <f>Tablo16[[#This Row],[SINIF - I -ZF-….]]</f>
        <v>102</v>
      </c>
      <c r="L76" s="40">
        <f>Tablo16[[#This Row],[SINIF - II  ZF-….]]</f>
        <v>0</v>
      </c>
      <c r="M76" s="40">
        <f>Tablo16[[#This Row],[G1]]</f>
        <v>0</v>
      </c>
      <c r="N76" s="40">
        <f>Tablo16[[#This Row],[G2]]</f>
        <v>0</v>
      </c>
      <c r="O76" s="40">
        <f>Tablo16[[#This Row],[Gözetmen 1]]</f>
        <v>0</v>
      </c>
      <c r="P76" s="40">
        <f>Tablo16[[#This Row],[Gözetmen 2]]</f>
        <v>0</v>
      </c>
      <c r="Q76" s="40">
        <f>Tablo16[[#This Row],[TÜM SINAVLARIMI GÖSTER]]</f>
        <v>0</v>
      </c>
      <c r="R76" s="40">
        <f>Tablo16[[#This Row],[Aynı ders sayısı]]</f>
        <v>1</v>
      </c>
      <c r="S76" s="40">
        <f>Tablo16[[#This Row],[Hocası aynı, aynı ders sayısı]]</f>
        <v>1</v>
      </c>
      <c r="T76" s="40">
        <f>Tablo16[[#This Row],[Aynı saatteki Sınav Sayısı]]</f>
        <v>12</v>
      </c>
    </row>
    <row r="77" spans="1:20" ht="15" hidden="1" x14ac:dyDescent="0.25">
      <c r="A77" s="38">
        <v>116</v>
      </c>
      <c r="B77" s="40" t="str">
        <f>Tablo16[[#This Row],[Bölüm]]</f>
        <v>FİS</v>
      </c>
      <c r="C77" s="40">
        <f>Tablo16[[#This Row],[Sınıf]]</f>
        <v>3</v>
      </c>
      <c r="D77" s="40" t="str">
        <f>Tablo16[[#This Row],[Ders Kodu]]</f>
        <v>FSD-3025</v>
      </c>
      <c r="E77" s="40" t="str">
        <f>Tablo16[[#This Row],[Dersin Adı]]</f>
        <v>Çevre Kirliliği</v>
      </c>
      <c r="F77" s="40" t="str">
        <f>Tablo16[[#This Row],[Dersi Veren Öğretim Üyesi]]</f>
        <v>Cafer Türkmen</v>
      </c>
      <c r="G77" s="40" t="str">
        <f>Tablo16[[#This Row],[Dersi Veren. Öğr. Üyesi Bölmü.]]</f>
        <v>TO</v>
      </c>
      <c r="H77" s="40">
        <f>Tablo16[[#This Row],[Mevcut]]</f>
        <v>8</v>
      </c>
      <c r="I77" s="115">
        <f>Tablo16[[#This Row],[SINAV TARİHİ]]</f>
        <v>45667</v>
      </c>
      <c r="J77" s="116">
        <f>Tablo16[[#This Row],[SINAV SAATİ]]</f>
        <v>0.625</v>
      </c>
      <c r="K77" s="40" t="str">
        <f>Tablo16[[#This Row],[SINIF - I -ZF-….]]</f>
        <v>103</v>
      </c>
      <c r="L77" s="40">
        <f>Tablo16[[#This Row],[SINIF - II  ZF-….]]</f>
        <v>0</v>
      </c>
      <c r="M77" s="40">
        <f>Tablo16[[#This Row],[G1]]</f>
        <v>0</v>
      </c>
      <c r="N77" s="40">
        <f>Tablo16[[#This Row],[G2]]</f>
        <v>0</v>
      </c>
      <c r="O77" s="40">
        <f>Tablo16[[#This Row],[Gözetmen 1]]</f>
        <v>0</v>
      </c>
      <c r="P77" s="40">
        <f>Tablo16[[#This Row],[Gözetmen 2]]</f>
        <v>0</v>
      </c>
      <c r="Q77" s="40">
        <f>Tablo16[[#This Row],[TÜM SINAVLARIMI GÖSTER]]</f>
        <v>0</v>
      </c>
      <c r="R77" s="40">
        <f>Tablo16[[#This Row],[Aynı ders sayısı]]</f>
        <v>1</v>
      </c>
      <c r="S77" s="40">
        <f>Tablo16[[#This Row],[Hocası aynı, aynı ders sayısı]]</f>
        <v>1</v>
      </c>
      <c r="T77" s="40">
        <f>Tablo16[[#This Row],[Aynı saatteki Sınav Sayısı]]</f>
        <v>12</v>
      </c>
    </row>
    <row r="78" spans="1:20" ht="15" hidden="1" x14ac:dyDescent="0.25">
      <c r="A78" s="38">
        <v>170</v>
      </c>
      <c r="B78" s="40" t="str">
        <f>Tablo16[[#This Row],[Bölüm]]</f>
        <v>FİS</v>
      </c>
      <c r="C78" s="40">
        <f>Tablo16[[#This Row],[Sınıf]]</f>
        <v>3</v>
      </c>
      <c r="D78" s="40" t="str">
        <f>Tablo16[[#This Row],[Ders Kodu]]</f>
        <v>FSD-3063</v>
      </c>
      <c r="E78" s="40" t="str">
        <f>Tablo16[[#This Row],[Dersin Adı]]</f>
        <v>Gübreler ve Gübreleme</v>
      </c>
      <c r="F78" s="40" t="str">
        <f>Tablo16[[#This Row],[Dersi Veren Öğretim Üyesi]]</f>
        <v>Yakup Çıkılı</v>
      </c>
      <c r="G78" s="40" t="str">
        <f>Tablo16[[#This Row],[Dersi Veren. Öğr. Üyesi Bölmü.]]</f>
        <v>TO</v>
      </c>
      <c r="H78" s="40">
        <f>Tablo16[[#This Row],[Mevcut]]</f>
        <v>6</v>
      </c>
      <c r="I78" s="115">
        <f>Tablo16[[#This Row],[SINAV TARİHİ]]</f>
        <v>45667</v>
      </c>
      <c r="J78" s="116">
        <f>Tablo16[[#This Row],[SINAV SAATİ]]</f>
        <v>0.625</v>
      </c>
      <c r="K78" s="40" t="str">
        <f>Tablo16[[#This Row],[SINIF - I -ZF-….]]</f>
        <v>104</v>
      </c>
      <c r="L78" s="40">
        <f>Tablo16[[#This Row],[SINIF - II  ZF-….]]</f>
        <v>0</v>
      </c>
      <c r="M78" s="40">
        <f>Tablo16[[#This Row],[G1]]</f>
        <v>0</v>
      </c>
      <c r="N78" s="40">
        <f>Tablo16[[#This Row],[G2]]</f>
        <v>0</v>
      </c>
      <c r="O78" s="40">
        <f>Tablo16[[#This Row],[Gözetmen 1]]</f>
        <v>0</v>
      </c>
      <c r="P78" s="40">
        <f>Tablo16[[#This Row],[Gözetmen 2]]</f>
        <v>0</v>
      </c>
      <c r="Q78" s="40">
        <f>Tablo16[[#This Row],[TÜM SINAVLARIMI GÖSTER]]</f>
        <v>0</v>
      </c>
      <c r="R78" s="40">
        <f>Tablo16[[#This Row],[Aynı ders sayısı]]</f>
        <v>1</v>
      </c>
      <c r="S78" s="40">
        <f>Tablo16[[#This Row],[Hocası aynı, aynı ders sayısı]]</f>
        <v>1</v>
      </c>
      <c r="T78" s="40">
        <f>Tablo16[[#This Row],[Aynı saatteki Sınav Sayısı]]</f>
        <v>12</v>
      </c>
    </row>
    <row r="79" spans="1:20" ht="15" hidden="1" x14ac:dyDescent="0.25">
      <c r="A79" s="38">
        <v>181</v>
      </c>
      <c r="B79" s="40" t="str">
        <f>Tablo16[[#This Row],[Bölüm]]</f>
        <v>FİS</v>
      </c>
      <c r="C79" s="40">
        <f>Tablo16[[#This Row],[Sınıf]]</f>
        <v>3</v>
      </c>
      <c r="D79" s="40" t="str">
        <f>Tablo16[[#This Row],[Ders Kodu]]</f>
        <v>FSD-3023</v>
      </c>
      <c r="E79" s="40" t="str">
        <f>Tablo16[[#This Row],[Dersin Adı]]</f>
        <v>İyi Tarım Uygulamaları</v>
      </c>
      <c r="F79" s="40" t="str">
        <f>Tablo16[[#This Row],[Dersi Veren Öğretim Üyesi]]</f>
        <v>Hakan Engin</v>
      </c>
      <c r="G79" s="40" t="str">
        <f>Tablo16[[#This Row],[Dersi Veren. Öğr. Üyesi Bölmü.]]</f>
        <v>BB</v>
      </c>
      <c r="H79" s="40">
        <f>Tablo16[[#This Row],[Mevcut]]</f>
        <v>21</v>
      </c>
      <c r="I79" s="115">
        <f>Tablo16[[#This Row],[SINAV TARİHİ]]</f>
        <v>45667</v>
      </c>
      <c r="J79" s="116">
        <f>Tablo16[[#This Row],[SINAV SAATİ]]</f>
        <v>0.625</v>
      </c>
      <c r="K79" s="40" t="str">
        <f>Tablo16[[#This Row],[SINIF - I -ZF-….]]</f>
        <v>201</v>
      </c>
      <c r="L79" s="40">
        <f>Tablo16[[#This Row],[SINIF - II  ZF-….]]</f>
        <v>0</v>
      </c>
      <c r="M79" s="40">
        <f>Tablo16[[#This Row],[G1]]</f>
        <v>0</v>
      </c>
      <c r="N79" s="40">
        <f>Tablo16[[#This Row],[G2]]</f>
        <v>0</v>
      </c>
      <c r="O79" s="40">
        <f>Tablo16[[#This Row],[Gözetmen 1]]</f>
        <v>0</v>
      </c>
      <c r="P79" s="40">
        <f>Tablo16[[#This Row],[Gözetmen 2]]</f>
        <v>0</v>
      </c>
      <c r="Q79" s="40">
        <f>Tablo16[[#This Row],[TÜM SINAVLARIMI GÖSTER]]</f>
        <v>0</v>
      </c>
      <c r="R79" s="40">
        <f>Tablo16[[#This Row],[Aynı ders sayısı]]</f>
        <v>1</v>
      </c>
      <c r="S79" s="40">
        <f>Tablo16[[#This Row],[Hocası aynı, aynı ders sayısı]]</f>
        <v>1</v>
      </c>
      <c r="T79" s="40">
        <f>Tablo16[[#This Row],[Aynı saatteki Sınav Sayısı]]</f>
        <v>12</v>
      </c>
    </row>
    <row r="80" spans="1:20" ht="15" hidden="1" x14ac:dyDescent="0.25">
      <c r="A80" s="38">
        <v>194</v>
      </c>
      <c r="B80" s="40" t="str">
        <f>Tablo16[[#This Row],[Bölüm]]</f>
        <v>FİS</v>
      </c>
      <c r="C80" s="40">
        <f>Tablo16[[#This Row],[Sınıf]]</f>
        <v>3</v>
      </c>
      <c r="D80" s="40" t="str">
        <f>Tablo16[[#This Row],[Ders Kodu]]</f>
        <v>FSD-3031</v>
      </c>
      <c r="E80" s="40" t="str">
        <f>Tablo16[[#This Row],[Dersin Adı]]</f>
        <v>Laboratuvar Tekniği</v>
      </c>
      <c r="F80" s="40" t="str">
        <f>Tablo16[[#This Row],[Dersi Veren Öğretim Üyesi]]</f>
        <v>Ali Sümer</v>
      </c>
      <c r="G80" s="40" t="str">
        <f>Tablo16[[#This Row],[Dersi Veren. Öğr. Üyesi Bölmü.]]</f>
        <v>TO</v>
      </c>
      <c r="H80" s="40">
        <f>Tablo16[[#This Row],[Mevcut]]</f>
        <v>20</v>
      </c>
      <c r="I80" s="115">
        <f>Tablo16[[#This Row],[SINAV TARİHİ]]</f>
        <v>45667</v>
      </c>
      <c r="J80" s="116">
        <f>Tablo16[[#This Row],[SINAV SAATİ]]</f>
        <v>0.625</v>
      </c>
      <c r="K80" s="40" t="str">
        <f>Tablo16[[#This Row],[SINIF - I -ZF-….]]</f>
        <v>202</v>
      </c>
      <c r="L80" s="40">
        <f>Tablo16[[#This Row],[SINIF - II  ZF-….]]</f>
        <v>0</v>
      </c>
      <c r="M80" s="40">
        <f>Tablo16[[#This Row],[G1]]</f>
        <v>0</v>
      </c>
      <c r="N80" s="40">
        <f>Tablo16[[#This Row],[G2]]</f>
        <v>0</v>
      </c>
      <c r="O80" s="40">
        <f>Tablo16[[#This Row],[Gözetmen 1]]</f>
        <v>0</v>
      </c>
      <c r="P80" s="40">
        <f>Tablo16[[#This Row],[Gözetmen 2]]</f>
        <v>0</v>
      </c>
      <c r="Q80" s="40">
        <f>Tablo16[[#This Row],[TÜM SINAVLARIMI GÖSTER]]</f>
        <v>0</v>
      </c>
      <c r="R80" s="40">
        <f>Tablo16[[#This Row],[Aynı ders sayısı]]</f>
        <v>1</v>
      </c>
      <c r="S80" s="40">
        <f>Tablo16[[#This Row],[Hocası aynı, aynı ders sayısı]]</f>
        <v>1</v>
      </c>
      <c r="T80" s="40">
        <f>Tablo16[[#This Row],[Aynı saatteki Sınav Sayısı]]</f>
        <v>12</v>
      </c>
    </row>
    <row r="81" spans="1:20" ht="15" hidden="1" x14ac:dyDescent="0.25">
      <c r="A81" s="38">
        <v>211</v>
      </c>
      <c r="B81" s="40" t="str">
        <f>Tablo16[[#This Row],[Bölüm]]</f>
        <v>FİS</v>
      </c>
      <c r="C81" s="40">
        <f>Tablo16[[#This Row],[Sınıf]]</f>
        <v>3</v>
      </c>
      <c r="D81" s="40" t="str">
        <f>Tablo16[[#This Row],[Ders Kodu]]</f>
        <v>FSD-3021</v>
      </c>
      <c r="E81" s="40" t="str">
        <f>Tablo16[[#This Row],[Dersin Adı]]</f>
        <v>Organik Tarımın Temel İlkeleri</v>
      </c>
      <c r="F81" s="40" t="str">
        <f>Tablo16[[#This Row],[Dersi Veren Öğretim Üyesi]]</f>
        <v>Seçkin Kaya</v>
      </c>
      <c r="G81" s="40" t="str">
        <f>Tablo16[[#This Row],[Dersi Veren. Öğr. Üyesi Bölmü.]]</f>
        <v>BB</v>
      </c>
      <c r="H81" s="40">
        <f>Tablo16[[#This Row],[Mevcut]]</f>
        <v>42</v>
      </c>
      <c r="I81" s="115">
        <f>Tablo16[[#This Row],[SINAV TARİHİ]]</f>
        <v>45667</v>
      </c>
      <c r="J81" s="116">
        <f>Tablo16[[#This Row],[SINAV SAATİ]]</f>
        <v>0.625</v>
      </c>
      <c r="K81" s="40" t="str">
        <f>Tablo16[[#This Row],[SINIF - I -ZF-….]]</f>
        <v>113</v>
      </c>
      <c r="L81" s="40">
        <f>Tablo16[[#This Row],[SINIF - II  ZF-….]]</f>
        <v>0</v>
      </c>
      <c r="M81" s="40">
        <f>Tablo16[[#This Row],[G1]]</f>
        <v>0</v>
      </c>
      <c r="N81" s="40">
        <f>Tablo16[[#This Row],[G2]]</f>
        <v>0</v>
      </c>
      <c r="O81" s="40">
        <f>Tablo16[[#This Row],[Gözetmen 1]]</f>
        <v>0</v>
      </c>
      <c r="P81" s="40">
        <f>Tablo16[[#This Row],[Gözetmen 2]]</f>
        <v>0</v>
      </c>
      <c r="Q81" s="40">
        <f>Tablo16[[#This Row],[TÜM SINAVLARIMI GÖSTER]]</f>
        <v>0</v>
      </c>
      <c r="R81" s="40">
        <f>Tablo16[[#This Row],[Aynı ders sayısı]]</f>
        <v>1</v>
      </c>
      <c r="S81" s="40">
        <f>Tablo16[[#This Row],[Hocası aynı, aynı ders sayısı]]</f>
        <v>1</v>
      </c>
      <c r="T81" s="40">
        <f>Tablo16[[#This Row],[Aynı saatteki Sınav Sayısı]]</f>
        <v>12</v>
      </c>
    </row>
    <row r="82" spans="1:20" ht="15" hidden="1" x14ac:dyDescent="0.25">
      <c r="A82" s="38">
        <v>226</v>
      </c>
      <c r="B82" s="40" t="str">
        <f>Tablo16[[#This Row],[Bölüm]]</f>
        <v>FİS</v>
      </c>
      <c r="C82" s="40">
        <f>Tablo16[[#This Row],[Sınıf]]</f>
        <v>3</v>
      </c>
      <c r="D82" s="40" t="str">
        <f>Tablo16[[#This Row],[Ders Kodu]]</f>
        <v>FSD-3031</v>
      </c>
      <c r="E82" s="40" t="str">
        <f>Tablo16[[#This Row],[Dersin Adı]]</f>
        <v>Tarımsal İngilizce</v>
      </c>
      <c r="F82" s="40" t="str">
        <f>Tablo16[[#This Row],[Dersi Veren Öğretim Üyesi]]</f>
        <v>Cem Ömer Egesel</v>
      </c>
      <c r="G82" s="40" t="str">
        <f>Tablo16[[#This Row],[Dersi Veren. Öğr. Üyesi Bölmü.]]</f>
        <v>TBT</v>
      </c>
      <c r="H82" s="40">
        <f>Tablo16[[#This Row],[Mevcut]]</f>
        <v>9</v>
      </c>
      <c r="I82" s="115">
        <f>Tablo16[[#This Row],[SINAV TARİHİ]]</f>
        <v>45667</v>
      </c>
      <c r="J82" s="116">
        <f>Tablo16[[#This Row],[SINAV SAATİ]]</f>
        <v>0.625</v>
      </c>
      <c r="K82" s="40" t="str">
        <f>Tablo16[[#This Row],[SINIF - I -ZF-….]]</f>
        <v>204</v>
      </c>
      <c r="L82" s="40">
        <f>Tablo16[[#This Row],[SINIF - II  ZF-….]]</f>
        <v>0</v>
      </c>
      <c r="M82" s="40">
        <f>Tablo16[[#This Row],[G1]]</f>
        <v>0</v>
      </c>
      <c r="N82" s="40">
        <f>Tablo16[[#This Row],[G2]]</f>
        <v>0</v>
      </c>
      <c r="O82" s="40">
        <f>Tablo16[[#This Row],[Gözetmen 1]]</f>
        <v>0</v>
      </c>
      <c r="P82" s="40">
        <f>Tablo16[[#This Row],[Gözetmen 2]]</f>
        <v>0</v>
      </c>
      <c r="Q82" s="40">
        <f>Tablo16[[#This Row],[TÜM SINAVLARIMI GÖSTER]]</f>
        <v>0</v>
      </c>
      <c r="R82" s="40">
        <f>Tablo16[[#This Row],[Aynı ders sayısı]]</f>
        <v>1</v>
      </c>
      <c r="S82" s="40">
        <f>Tablo16[[#This Row],[Hocası aynı, aynı ders sayısı]]</f>
        <v>1</v>
      </c>
      <c r="T82" s="40">
        <f>Tablo16[[#This Row],[Aynı saatteki Sınav Sayısı]]</f>
        <v>12</v>
      </c>
    </row>
    <row r="83" spans="1:20" ht="15" hidden="1" x14ac:dyDescent="0.25">
      <c r="A83" s="38">
        <v>271</v>
      </c>
      <c r="B83" s="40" t="str">
        <f>Tablo16[[#This Row],[Bölüm]]</f>
        <v>FİS</v>
      </c>
      <c r="C83" s="40">
        <f>Tablo16[[#This Row],[Sınıf]]</f>
        <v>3</v>
      </c>
      <c r="D83" s="40" t="str">
        <f>Tablo16[[#This Row],[Ders Kodu]]</f>
        <v>FSD-3035</v>
      </c>
      <c r="E83" s="40" t="str">
        <f>Tablo16[[#This Row],[Dersin Adı]]</f>
        <v>Tarımsal Savaş Mekanizasyonu</v>
      </c>
      <c r="F83" s="40" t="str">
        <f>Tablo16[[#This Row],[Dersi Veren Öğretim Üyesi]]</f>
        <v>Ünal Ürkmez</v>
      </c>
      <c r="G83" s="40" t="str">
        <f>Tablo16[[#This Row],[Dersi Veren. Öğr. Üyesi Bölmü.]]</f>
        <v>TM</v>
      </c>
      <c r="H83" s="40">
        <f>Tablo16[[#This Row],[Mevcut]]</f>
        <v>7</v>
      </c>
      <c r="I83" s="115">
        <f>Tablo16[[#This Row],[SINAV TARİHİ]]</f>
        <v>45667</v>
      </c>
      <c r="J83" s="116">
        <f>Tablo16[[#This Row],[SINAV SAATİ]]</f>
        <v>0.625</v>
      </c>
      <c r="K83" s="40" t="str">
        <f>Tablo16[[#This Row],[SINIF - I -ZF-….]]</f>
        <v>205</v>
      </c>
      <c r="L83" s="40">
        <f>Tablo16[[#This Row],[SINIF - II  ZF-….]]</f>
        <v>0</v>
      </c>
      <c r="M83" s="40">
        <f>Tablo16[[#This Row],[G1]]</f>
        <v>0</v>
      </c>
      <c r="N83" s="40">
        <f>Tablo16[[#This Row],[G2]]</f>
        <v>0</v>
      </c>
      <c r="O83" s="40">
        <f>Tablo16[[#This Row],[Gözetmen 1]]</f>
        <v>0</v>
      </c>
      <c r="P83" s="40">
        <f>Tablo16[[#This Row],[Gözetmen 2]]</f>
        <v>0</v>
      </c>
      <c r="Q83" s="40">
        <f>Tablo16[[#This Row],[TÜM SINAVLARIMI GÖSTER]]</f>
        <v>0</v>
      </c>
      <c r="R83" s="40">
        <f>Tablo16[[#This Row],[Aynı ders sayısı]]</f>
        <v>1</v>
      </c>
      <c r="S83" s="40">
        <f>Tablo16[[#This Row],[Hocası aynı, aynı ders sayısı]]</f>
        <v>1</v>
      </c>
      <c r="T83" s="40">
        <f>Tablo16[[#This Row],[Aynı saatteki Sınav Sayısı]]</f>
        <v>12</v>
      </c>
    </row>
    <row r="84" spans="1:20" ht="15" hidden="1" x14ac:dyDescent="0.25">
      <c r="A84" s="38">
        <v>304</v>
      </c>
      <c r="B84" s="40" t="str">
        <f>Tablo16[[#This Row],[Bölüm]]</f>
        <v>FİS</v>
      </c>
      <c r="C84" s="40">
        <f>Tablo16[[#This Row],[Sınıf]]</f>
        <v>3</v>
      </c>
      <c r="D84" s="40" t="str">
        <f>Tablo16[[#This Row],[Ders Kodu]]</f>
        <v>FSD-3061</v>
      </c>
      <c r="E84" s="40" t="str">
        <f>Tablo16[[#This Row],[Dersin Adı]]</f>
        <v>Toprak ve İnsan</v>
      </c>
      <c r="F84" s="40" t="str">
        <f>Tablo16[[#This Row],[Dersi Veren Öğretim Üyesi]]</f>
        <v>Ali Sungur</v>
      </c>
      <c r="G84" s="40" t="str">
        <f>Tablo16[[#This Row],[Dersi Veren. Öğr. Üyesi Bölmü.]]</f>
        <v>TO</v>
      </c>
      <c r="H84" s="40">
        <f>Tablo16[[#This Row],[Mevcut]]</f>
        <v>18</v>
      </c>
      <c r="I84" s="115">
        <f>Tablo16[[#This Row],[SINAV TARİHİ]]</f>
        <v>45667</v>
      </c>
      <c r="J84" s="116">
        <f>Tablo16[[#This Row],[SINAV SAATİ]]</f>
        <v>0.625</v>
      </c>
      <c r="K84" s="40" t="str">
        <f>Tablo16[[#This Row],[SINIF - I -ZF-….]]</f>
        <v>106</v>
      </c>
      <c r="L84" s="40">
        <f>Tablo16[[#This Row],[SINIF - II  ZF-….]]</f>
        <v>0</v>
      </c>
      <c r="M84" s="40">
        <f>Tablo16[[#This Row],[G1]]</f>
        <v>0</v>
      </c>
      <c r="N84" s="40">
        <f>Tablo16[[#This Row],[G2]]</f>
        <v>0</v>
      </c>
      <c r="O84" s="40">
        <f>Tablo16[[#This Row],[Gözetmen 1]]</f>
        <v>0</v>
      </c>
      <c r="P84" s="40">
        <f>Tablo16[[#This Row],[Gözetmen 2]]</f>
        <v>0</v>
      </c>
      <c r="Q84" s="40">
        <f>Tablo16[[#This Row],[TÜM SINAVLARIMI GÖSTER]]</f>
        <v>0</v>
      </c>
      <c r="R84" s="40">
        <f>Tablo16[[#This Row],[Aynı ders sayısı]]</f>
        <v>1</v>
      </c>
      <c r="S84" s="40">
        <f>Tablo16[[#This Row],[Hocası aynı, aynı ders sayısı]]</f>
        <v>1</v>
      </c>
      <c r="T84" s="40">
        <f>Tablo16[[#This Row],[Aynı saatteki Sınav Sayısı]]</f>
        <v>12</v>
      </c>
    </row>
    <row r="85" spans="1:20" ht="15" hidden="1" x14ac:dyDescent="0.25">
      <c r="A85" s="38">
        <v>364</v>
      </c>
      <c r="B85" s="40" t="str">
        <f>Tablo16[[#This Row],[Bölüm]]</f>
        <v>FİS</v>
      </c>
      <c r="C85" s="40">
        <f>Tablo16[[#This Row],[Sınıf]]</f>
        <v>3</v>
      </c>
      <c r="D85" s="40" t="str">
        <f>Tablo16[[#This Row],[Ders Kodu]]</f>
        <v>FSD-3059</v>
      </c>
      <c r="E85" s="40" t="str">
        <f>Tablo16[[#This Row],[Dersin Adı]]</f>
        <v>Zeytin ve Zeytinyağı Tadım ve Farkındalığı</v>
      </c>
      <c r="F85" s="40" t="str">
        <f>Tablo16[[#This Row],[Dersi Veren Öğretim Üyesi]]</f>
        <v>Mehmet Ali Gündoğdu</v>
      </c>
      <c r="G85" s="40" t="str">
        <f>Tablo16[[#This Row],[Dersi Veren. Öğr. Üyesi Bölmü.]]</f>
        <v>BB</v>
      </c>
      <c r="H85" s="40">
        <f>Tablo16[[#This Row],[Mevcut]]</f>
        <v>12</v>
      </c>
      <c r="I85" s="115">
        <f>Tablo16[[#This Row],[SINAV TARİHİ]]</f>
        <v>45667</v>
      </c>
      <c r="J85" s="116">
        <f>Tablo16[[#This Row],[SINAV SAATİ]]</f>
        <v>0.625</v>
      </c>
      <c r="K85" s="40" t="str">
        <f>Tablo16[[#This Row],[SINIF - I -ZF-….]]</f>
        <v>206</v>
      </c>
      <c r="L85" s="40">
        <f>Tablo16[[#This Row],[SINIF - II  ZF-….]]</f>
        <v>0</v>
      </c>
      <c r="M85" s="40">
        <f>Tablo16[[#This Row],[G1]]</f>
        <v>0</v>
      </c>
      <c r="N85" s="40">
        <f>Tablo16[[#This Row],[G2]]</f>
        <v>0</v>
      </c>
      <c r="O85" s="40">
        <f>Tablo16[[#This Row],[Gözetmen 1]]</f>
        <v>0</v>
      </c>
      <c r="P85" s="40">
        <f>Tablo16[[#This Row],[Gözetmen 2]]</f>
        <v>0</v>
      </c>
      <c r="Q85" s="40">
        <f>Tablo16[[#This Row],[TÜM SINAVLARIMI GÖSTER]]</f>
        <v>0</v>
      </c>
      <c r="R85" s="40">
        <f>Tablo16[[#This Row],[Aynı ders sayısı]]</f>
        <v>1</v>
      </c>
      <c r="S85" s="40">
        <f>Tablo16[[#This Row],[Hocası aynı, aynı ders sayısı]]</f>
        <v>1</v>
      </c>
      <c r="T85" s="40">
        <f>Tablo16[[#This Row],[Aynı saatteki Sınav Sayısı]]</f>
        <v>12</v>
      </c>
    </row>
    <row r="86" spans="1:20" ht="15" hidden="1" x14ac:dyDescent="0.25">
      <c r="A86" s="38">
        <v>97</v>
      </c>
      <c r="B86" s="40" t="str">
        <f>Tablo16[[#This Row],[Bölüm]]</f>
        <v>FİS</v>
      </c>
      <c r="C86" s="40">
        <f>Tablo16[[#This Row],[Sınıf]]</f>
        <v>3</v>
      </c>
      <c r="D86" s="40" t="str">
        <f>Tablo16[[#This Row],[Ders Kodu]]</f>
        <v>FSD-3065</v>
      </c>
      <c r="E86" s="40" t="str">
        <f>Tablo16[[#This Row],[Dersin Adı]]</f>
        <v>Topraksız Tarım Teknikleri</v>
      </c>
      <c r="F86" s="40" t="str">
        <f>Tablo16[[#This Row],[Dersi Veren Öğretim Üyesi]]</f>
        <v>Yakup Çıkılı</v>
      </c>
      <c r="G86" s="40" t="str">
        <f>Tablo16[[#This Row],[Dersi Veren. Öğr. Üyesi Bölmü.]]</f>
        <v>TO</v>
      </c>
      <c r="H86" s="40">
        <f>Tablo16[[#This Row],[Mevcut]]</f>
        <v>17</v>
      </c>
      <c r="I86" s="115">
        <f>Tablo16[[#This Row],[SINAV TARİHİ]]</f>
        <v>45667</v>
      </c>
      <c r="J86" s="116">
        <f>Tablo16[[#This Row],[SINAV SAATİ]]</f>
        <v>0.67361111111111116</v>
      </c>
      <c r="K86" s="40" t="str">
        <f>Tablo16[[#This Row],[SINIF - I -ZF-….]]</f>
        <v>105</v>
      </c>
      <c r="L86" s="40">
        <f>Tablo16[[#This Row],[SINIF - II  ZF-….]]</f>
        <v>0</v>
      </c>
      <c r="M86" s="40">
        <f>Tablo16[[#This Row],[G1]]</f>
        <v>0</v>
      </c>
      <c r="N86" s="40">
        <f>Tablo16[[#This Row],[G2]]</f>
        <v>0</v>
      </c>
      <c r="O86" s="40">
        <f>Tablo16[[#This Row],[Gözetmen 1]]</f>
        <v>0</v>
      </c>
      <c r="P86" s="40">
        <f>Tablo16[[#This Row],[Gözetmen 2]]</f>
        <v>0</v>
      </c>
      <c r="Q86" s="40">
        <f>Tablo16[[#This Row],[TÜM SINAVLARIMI GÖSTER]]</f>
        <v>0</v>
      </c>
      <c r="R86" s="40">
        <f>Tablo16[[#This Row],[Aynı ders sayısı]]</f>
        <v>1</v>
      </c>
      <c r="S86" s="40">
        <f>Tablo16[[#This Row],[Hocası aynı, aynı ders sayısı]]</f>
        <v>1</v>
      </c>
      <c r="T86" s="40">
        <f>Tablo16[[#This Row],[Aynı saatteki Sınav Sayısı]]</f>
        <v>2</v>
      </c>
    </row>
    <row r="87" spans="1:20" ht="15" hidden="1" x14ac:dyDescent="0.25">
      <c r="A87" s="38">
        <v>96</v>
      </c>
      <c r="B87" s="40" t="str">
        <f>Tablo16[[#This Row],[Bölüm]]</f>
        <v>SKS</v>
      </c>
      <c r="C87" s="40">
        <f>Tablo16[[#This Row],[Sınıf]]</f>
        <v>4</v>
      </c>
      <c r="D87" s="40" t="str">
        <f>Tablo16[[#This Row],[Ders Kodu]]</f>
        <v>SKS-4057</v>
      </c>
      <c r="E87" s="40" t="str">
        <f>Tablo16[[#This Row],[Dersin Adı]]</f>
        <v>Anadolu'da Beslenme Tarihi</v>
      </c>
      <c r="F87" s="40" t="str">
        <f>Tablo16[[#This Row],[Dersi Veren Öğretim Üyesi]]</f>
        <v>Çilem Yavşan</v>
      </c>
      <c r="G87" s="40" t="str">
        <f>Tablo16[[#This Row],[Dersi Veren. Öğr. Üyesi Bölmü.]]</f>
        <v>FD</v>
      </c>
      <c r="H87" s="40">
        <f>Tablo16[[#This Row],[Mevcut]]</f>
        <v>8</v>
      </c>
      <c r="I87" s="115">
        <f>Tablo16[[#This Row],[SINAV TARİHİ]]</f>
        <v>45674</v>
      </c>
      <c r="J87" s="116">
        <f>Tablo16[[#This Row],[SINAV SAATİ]]</f>
        <v>0.45833333333333331</v>
      </c>
      <c r="K87" s="40" t="str">
        <f>Tablo16[[#This Row],[SINIF - I -ZF-….]]</f>
        <v>103</v>
      </c>
      <c r="L87" s="40">
        <f>Tablo16[[#This Row],[SINIF - II  ZF-….]]</f>
        <v>0</v>
      </c>
      <c r="M87" s="40">
        <f>Tablo16[[#This Row],[G1]]</f>
        <v>0</v>
      </c>
      <c r="N87" s="40">
        <f>Tablo16[[#This Row],[G2]]</f>
        <v>0</v>
      </c>
      <c r="O87" s="40">
        <f>Tablo16[[#This Row],[Gözetmen 1]]</f>
        <v>0</v>
      </c>
      <c r="P87" s="40">
        <f>Tablo16[[#This Row],[Gözetmen 2]]</f>
        <v>0</v>
      </c>
      <c r="Q87" s="40">
        <f>Tablo16[[#This Row],[TÜM SINAVLARIMI GÖSTER]]</f>
        <v>0</v>
      </c>
      <c r="R87" s="40">
        <f>Tablo16[[#This Row],[Aynı ders sayısı]]</f>
        <v>1</v>
      </c>
      <c r="S87" s="40">
        <f>Tablo16[[#This Row],[Hocası aynı, aynı ders sayısı]]</f>
        <v>1</v>
      </c>
      <c r="T87" s="40">
        <f>Tablo16[[#This Row],[Aynı saatteki Sınav Sayısı]]</f>
        <v>8</v>
      </c>
    </row>
    <row r="88" spans="1:20" ht="15" hidden="1" x14ac:dyDescent="0.25">
      <c r="A88" s="38">
        <v>99</v>
      </c>
      <c r="B88" s="40" t="str">
        <f>Tablo16[[#This Row],[Bölüm]]</f>
        <v>SKS</v>
      </c>
      <c r="C88" s="40">
        <f>Tablo16[[#This Row],[Sınıf]]</f>
        <v>4</v>
      </c>
      <c r="D88" s="40" t="str">
        <f>Tablo16[[#This Row],[Ders Kodu]]</f>
        <v>SKS-4011</v>
      </c>
      <c r="E88" s="40" t="str">
        <f>Tablo16[[#This Row],[Dersin Adı]]</f>
        <v>Böceklerin Dünyası</v>
      </c>
      <c r="F88" s="40" t="str">
        <f>Tablo16[[#This Row],[Dersi Veren Öğretim Üyesi]]</f>
        <v>Çiğdem Güneş</v>
      </c>
      <c r="G88" s="40" t="str">
        <f>Tablo16[[#This Row],[Dersi Veren. Öğr. Üyesi Bölmü.]]</f>
        <v>BK</v>
      </c>
      <c r="H88" s="40">
        <f>Tablo16[[#This Row],[Mevcut]]</f>
        <v>17</v>
      </c>
      <c r="I88" s="115">
        <f>Tablo16[[#This Row],[SINAV TARİHİ]]</f>
        <v>45674</v>
      </c>
      <c r="J88" s="116">
        <f>Tablo16[[#This Row],[SINAV SAATİ]]</f>
        <v>0.45833333333333331</v>
      </c>
      <c r="K88" s="40" t="str">
        <f>Tablo16[[#This Row],[SINIF - I -ZF-….]]</f>
        <v>101</v>
      </c>
      <c r="L88" s="40">
        <f>Tablo16[[#This Row],[SINIF - II  ZF-….]]</f>
        <v>0</v>
      </c>
      <c r="M88" s="40">
        <f>Tablo16[[#This Row],[G1]]</f>
        <v>0</v>
      </c>
      <c r="N88" s="40">
        <f>Tablo16[[#This Row],[G2]]</f>
        <v>0</v>
      </c>
      <c r="O88" s="40">
        <f>Tablo16[[#This Row],[Gözetmen 1]]</f>
        <v>0</v>
      </c>
      <c r="P88" s="40">
        <f>Tablo16[[#This Row],[Gözetmen 2]]</f>
        <v>0</v>
      </c>
      <c r="Q88" s="40">
        <f>Tablo16[[#This Row],[TÜM SINAVLARIMI GÖSTER]]</f>
        <v>0</v>
      </c>
      <c r="R88" s="40">
        <f>Tablo16[[#This Row],[Aynı ders sayısı]]</f>
        <v>1</v>
      </c>
      <c r="S88" s="40">
        <f>Tablo16[[#This Row],[Hocası aynı, aynı ders sayısı]]</f>
        <v>1</v>
      </c>
      <c r="T88" s="40">
        <f>Tablo16[[#This Row],[Aynı saatteki Sınav Sayısı]]</f>
        <v>8</v>
      </c>
    </row>
    <row r="89" spans="1:20" ht="15" hidden="1" x14ac:dyDescent="0.25">
      <c r="A89" s="38">
        <v>100</v>
      </c>
      <c r="B89" s="40" t="str">
        <f>Tablo16[[#This Row],[Bölüm]]</f>
        <v>SKS</v>
      </c>
      <c r="C89" s="40">
        <f>Tablo16[[#This Row],[Sınıf]]</f>
        <v>4</v>
      </c>
      <c r="D89" s="40" t="str">
        <f>Tablo16[[#This Row],[Ders Kodu]]</f>
        <v>SKS-4047</v>
      </c>
      <c r="E89" s="40" t="str">
        <f>Tablo16[[#This Row],[Dersin Adı]]</f>
        <v>Finansal Okuryazarlık</v>
      </c>
      <c r="F89" s="40" t="str">
        <f>Tablo16[[#This Row],[Dersi Veren Öğretim Üyesi]]</f>
        <v>Senil Ketenciler</v>
      </c>
      <c r="G89" s="40" t="str">
        <f>Tablo16[[#This Row],[Dersi Veren. Öğr. Üyesi Bölmü.]]</f>
        <v>FD</v>
      </c>
      <c r="H89" s="40">
        <f>Tablo16[[#This Row],[Mevcut]]</f>
        <v>8</v>
      </c>
      <c r="I89" s="115">
        <f>Tablo16[[#This Row],[SINAV TARİHİ]]</f>
        <v>45674</v>
      </c>
      <c r="J89" s="116">
        <f>Tablo16[[#This Row],[SINAV SAATİ]]</f>
        <v>0.45833333333333331</v>
      </c>
      <c r="K89" s="40" t="str">
        <f>Tablo16[[#This Row],[SINIF - I -ZF-….]]</f>
        <v>205</v>
      </c>
      <c r="L89" s="40">
        <f>Tablo16[[#This Row],[SINIF - II  ZF-….]]</f>
        <v>0</v>
      </c>
      <c r="M89" s="40">
        <f>Tablo16[[#This Row],[G1]]</f>
        <v>0</v>
      </c>
      <c r="N89" s="40">
        <f>Tablo16[[#This Row],[G2]]</f>
        <v>0</v>
      </c>
      <c r="O89" s="40">
        <f>Tablo16[[#This Row],[Gözetmen 1]]</f>
        <v>0</v>
      </c>
      <c r="P89" s="40">
        <f>Tablo16[[#This Row],[Gözetmen 2]]</f>
        <v>0</v>
      </c>
      <c r="Q89" s="40">
        <f>Tablo16[[#This Row],[TÜM SINAVLARIMI GÖSTER]]</f>
        <v>0</v>
      </c>
      <c r="R89" s="40">
        <f>Tablo16[[#This Row],[Aynı ders sayısı]]</f>
        <v>1</v>
      </c>
      <c r="S89" s="40">
        <f>Tablo16[[#This Row],[Hocası aynı, aynı ders sayısı]]</f>
        <v>1</v>
      </c>
      <c r="T89" s="40">
        <f>Tablo16[[#This Row],[Aynı saatteki Sınav Sayısı]]</f>
        <v>8</v>
      </c>
    </row>
    <row r="90" spans="1:20" ht="15" hidden="1" x14ac:dyDescent="0.25">
      <c r="A90" s="38">
        <v>101</v>
      </c>
      <c r="B90" s="40" t="str">
        <f>Tablo16[[#This Row],[Bölüm]]</f>
        <v>SKS</v>
      </c>
      <c r="C90" s="40">
        <f>Tablo16[[#This Row],[Sınıf]]</f>
        <v>4</v>
      </c>
      <c r="D90" s="40" t="str">
        <f>Tablo16[[#This Row],[Ders Kodu]]</f>
        <v>SKS-4005</v>
      </c>
      <c r="E90" s="40" t="str">
        <f>Tablo16[[#This Row],[Dersin Adı]]</f>
        <v>Meyve ve Sebzelerin İnsan Besin Sağlığı Açısından Önemi</v>
      </c>
      <c r="F90" s="40" t="str">
        <f>Tablo16[[#This Row],[Dersi Veren Öğretim Üyesi]]</f>
        <v>Hakan Engin</v>
      </c>
      <c r="G90" s="40" t="str">
        <f>Tablo16[[#This Row],[Dersi Veren. Öğr. Üyesi Bölmü.]]</f>
        <v>BB</v>
      </c>
      <c r="H90" s="40">
        <f>Tablo16[[#This Row],[Mevcut]]</f>
        <v>27</v>
      </c>
      <c r="I90" s="115">
        <f>Tablo16[[#This Row],[SINAV TARİHİ]]</f>
        <v>45674</v>
      </c>
      <c r="J90" s="116">
        <f>Tablo16[[#This Row],[SINAV SAATİ]]</f>
        <v>0.45833333333333331</v>
      </c>
      <c r="K90" s="40" t="str">
        <f>Tablo16[[#This Row],[SINIF - I -ZF-….]]</f>
        <v>201</v>
      </c>
      <c r="L90" s="40">
        <f>Tablo16[[#This Row],[SINIF - II  ZF-….]]</f>
        <v>0</v>
      </c>
      <c r="M90" s="40">
        <f>Tablo16[[#This Row],[G1]]</f>
        <v>0</v>
      </c>
      <c r="N90" s="40">
        <f>Tablo16[[#This Row],[G2]]</f>
        <v>0</v>
      </c>
      <c r="O90" s="40">
        <f>Tablo16[[#This Row],[Gözetmen 1]]</f>
        <v>0</v>
      </c>
      <c r="P90" s="40">
        <f>Tablo16[[#This Row],[Gözetmen 2]]</f>
        <v>0</v>
      </c>
      <c r="Q90" s="40">
        <f>Tablo16[[#This Row],[TÜM SINAVLARIMI GÖSTER]]</f>
        <v>0</v>
      </c>
      <c r="R90" s="40">
        <f>Tablo16[[#This Row],[Aynı ders sayısı]]</f>
        <v>1</v>
      </c>
      <c r="S90" s="40">
        <f>Tablo16[[#This Row],[Hocası aynı, aynı ders sayısı]]</f>
        <v>1</v>
      </c>
      <c r="T90" s="40">
        <f>Tablo16[[#This Row],[Aynı saatteki Sınav Sayısı]]</f>
        <v>8</v>
      </c>
    </row>
    <row r="91" spans="1:20" ht="15" hidden="1" x14ac:dyDescent="0.25">
      <c r="A91" s="38">
        <v>102</v>
      </c>
      <c r="B91" s="40" t="str">
        <f>Tablo16[[#This Row],[Bölüm]]</f>
        <v>SKS</v>
      </c>
      <c r="C91" s="40">
        <f>Tablo16[[#This Row],[Sınıf]]</f>
        <v>4</v>
      </c>
      <c r="D91" s="40" t="str">
        <f>Tablo16[[#This Row],[Ders Kodu]]</f>
        <v>SKS-4019</v>
      </c>
      <c r="E91" s="40" t="str">
        <f>Tablo16[[#This Row],[Dersin Adı]]</f>
        <v>Spor ve İletişim</v>
      </c>
      <c r="F91" s="40" t="str">
        <f>Tablo16[[#This Row],[Dersi Veren Öğretim Üyesi]]</f>
        <v>Güner GÜNAY</v>
      </c>
      <c r="G91" s="40" t="str">
        <f>Tablo16[[#This Row],[Dersi Veren. Öğr. Üyesi Bölmü.]]</f>
        <v>FD</v>
      </c>
      <c r="H91" s="40">
        <f>Tablo16[[#This Row],[Mevcut]]</f>
        <v>48</v>
      </c>
      <c r="I91" s="115">
        <f>Tablo16[[#This Row],[SINAV TARİHİ]]</f>
        <v>45674</v>
      </c>
      <c r="J91" s="116">
        <f>Tablo16[[#This Row],[SINAV SAATİ]]</f>
        <v>0.45833333333333331</v>
      </c>
      <c r="K91" s="40" t="str">
        <f>Tablo16[[#This Row],[SINIF - I -ZF-….]]</f>
        <v>Hasan Mefsuf Spor Salonu</v>
      </c>
      <c r="L91" s="40">
        <f>Tablo16[[#This Row],[SINIF - II  ZF-….]]</f>
        <v>0</v>
      </c>
      <c r="M91" s="40">
        <f>Tablo16[[#This Row],[G1]]</f>
        <v>0</v>
      </c>
      <c r="N91" s="40">
        <f>Tablo16[[#This Row],[G2]]</f>
        <v>0</v>
      </c>
      <c r="O91" s="40">
        <f>Tablo16[[#This Row],[Gözetmen 1]]</f>
        <v>0</v>
      </c>
      <c r="P91" s="40">
        <f>Tablo16[[#This Row],[Gözetmen 2]]</f>
        <v>0</v>
      </c>
      <c r="Q91" s="40">
        <f>Tablo16[[#This Row],[TÜM SINAVLARIMI GÖSTER]]</f>
        <v>0</v>
      </c>
      <c r="R91" s="40">
        <f>Tablo16[[#This Row],[Aynı ders sayısı]]</f>
        <v>1</v>
      </c>
      <c r="S91" s="40">
        <f>Tablo16[[#This Row],[Hocası aynı, aynı ders sayısı]]</f>
        <v>1</v>
      </c>
      <c r="T91" s="40">
        <f>Tablo16[[#This Row],[Aynı saatteki Sınav Sayısı]]</f>
        <v>8</v>
      </c>
    </row>
    <row r="92" spans="1:20" ht="15" hidden="1" x14ac:dyDescent="0.25">
      <c r="A92" s="38">
        <v>178</v>
      </c>
      <c r="B92" s="40" t="str">
        <f>Tablo16[[#This Row],[Bölüm]]</f>
        <v>SKS</v>
      </c>
      <c r="C92" s="40">
        <f>Tablo16[[#This Row],[Sınıf]]</f>
        <v>4</v>
      </c>
      <c r="D92" s="40" t="str">
        <f>Tablo16[[#This Row],[Ders Kodu]]</f>
        <v>SKS-4051</v>
      </c>
      <c r="E92" s="40" t="str">
        <f>Tablo16[[#This Row],[Dersin Adı]]</f>
        <v>Sportif Balıkçılık</v>
      </c>
      <c r="F92" s="40" t="str">
        <f>Tablo16[[#This Row],[Dersi Veren Öğretim Üyesi]]</f>
        <v>Ali İşmen</v>
      </c>
      <c r="G92" s="40" t="str">
        <f>Tablo16[[#This Row],[Dersi Veren. Öğr. Üyesi Bölmü.]]</f>
        <v>FD</v>
      </c>
      <c r="H92" s="40">
        <f>Tablo16[[#This Row],[Mevcut]]</f>
        <v>14</v>
      </c>
      <c r="I92" s="115">
        <f>Tablo16[[#This Row],[SINAV TARİHİ]]</f>
        <v>45674</v>
      </c>
      <c r="J92" s="116">
        <f>Tablo16[[#This Row],[SINAV SAATİ]]</f>
        <v>0.45833333333333331</v>
      </c>
      <c r="K92" s="40" t="str">
        <f>Tablo16[[#This Row],[SINIF - I -ZF-….]]</f>
        <v>102</v>
      </c>
      <c r="L92" s="40">
        <f>Tablo16[[#This Row],[SINIF - II  ZF-….]]</f>
        <v>0</v>
      </c>
      <c r="M92" s="40">
        <f>Tablo16[[#This Row],[G1]]</f>
        <v>0</v>
      </c>
      <c r="N92" s="40">
        <f>Tablo16[[#This Row],[G2]]</f>
        <v>0</v>
      </c>
      <c r="O92" s="40">
        <f>Tablo16[[#This Row],[Gözetmen 1]]</f>
        <v>0</v>
      </c>
      <c r="P92" s="40">
        <f>Tablo16[[#This Row],[Gözetmen 2]]</f>
        <v>0</v>
      </c>
      <c r="Q92" s="40">
        <f>Tablo16[[#This Row],[TÜM SINAVLARIMI GÖSTER]]</f>
        <v>0</v>
      </c>
      <c r="R92" s="40">
        <f>Tablo16[[#This Row],[Aynı ders sayısı]]</f>
        <v>1</v>
      </c>
      <c r="S92" s="40">
        <f>Tablo16[[#This Row],[Hocası aynı, aynı ders sayısı]]</f>
        <v>1</v>
      </c>
      <c r="T92" s="40">
        <f>Tablo16[[#This Row],[Aynı saatteki Sınav Sayısı]]</f>
        <v>8</v>
      </c>
    </row>
    <row r="93" spans="1:20" ht="15" hidden="1" x14ac:dyDescent="0.25">
      <c r="A93" s="38">
        <v>245</v>
      </c>
      <c r="B93" s="40" t="str">
        <f>Tablo16[[#This Row],[Bölüm]]</f>
        <v>SKS</v>
      </c>
      <c r="C93" s="40">
        <f>Tablo16[[#This Row],[Sınıf]]</f>
        <v>4</v>
      </c>
      <c r="D93" s="40" t="str">
        <f>Tablo16[[#This Row],[Ders Kodu]]</f>
        <v>SKS-4059</v>
      </c>
      <c r="E93" s="40" t="str">
        <f>Tablo16[[#This Row],[Dersin Adı]]</f>
        <v>Tarımın Tarihsel Süreçleri</v>
      </c>
      <c r="F93" s="40" t="str">
        <f>Tablo16[[#This Row],[Dersi Veren Öğretim Üyesi]]</f>
        <v>Öznur Şahin</v>
      </c>
      <c r="G93" s="40" t="str">
        <f>Tablo16[[#This Row],[Dersi Veren. Öğr. Üyesi Bölmü.]]</f>
        <v>FD</v>
      </c>
      <c r="H93" s="40">
        <f>Tablo16[[#This Row],[Mevcut]]</f>
        <v>1</v>
      </c>
      <c r="I93" s="115">
        <f>Tablo16[[#This Row],[SINAV TARİHİ]]</f>
        <v>45674</v>
      </c>
      <c r="J93" s="116">
        <f>Tablo16[[#This Row],[SINAV SAATİ]]</f>
        <v>0.45833333333333331</v>
      </c>
      <c r="K93" s="40" t="str">
        <f>Tablo16[[#This Row],[SINIF - I -ZF-….]]</f>
        <v>06</v>
      </c>
      <c r="L93" s="40">
        <f>Tablo16[[#This Row],[SINIF - II  ZF-….]]</f>
        <v>0</v>
      </c>
      <c r="M93" s="40">
        <f>Tablo16[[#This Row],[G1]]</f>
        <v>0</v>
      </c>
      <c r="N93" s="40">
        <f>Tablo16[[#This Row],[G2]]</f>
        <v>0</v>
      </c>
      <c r="O93" s="40">
        <f>Tablo16[[#This Row],[Gözetmen 1]]</f>
        <v>0</v>
      </c>
      <c r="P93" s="40">
        <f>Tablo16[[#This Row],[Gözetmen 2]]</f>
        <v>0</v>
      </c>
      <c r="Q93" s="40">
        <f>Tablo16[[#This Row],[TÜM SINAVLARIMI GÖSTER]]</f>
        <v>0</v>
      </c>
      <c r="R93" s="40">
        <f>Tablo16[[#This Row],[Aynı ders sayısı]]</f>
        <v>1</v>
      </c>
      <c r="S93" s="40">
        <f>Tablo16[[#This Row],[Hocası aynı, aynı ders sayısı]]</f>
        <v>1</v>
      </c>
      <c r="T93" s="40">
        <f>Tablo16[[#This Row],[Aynı saatteki Sınav Sayısı]]</f>
        <v>8</v>
      </c>
    </row>
    <row r="94" spans="1:20" ht="15" hidden="1" x14ac:dyDescent="0.25">
      <c r="A94" s="38">
        <v>324</v>
      </c>
      <c r="B94" s="40" t="str">
        <f>Tablo16[[#This Row],[Bölüm]]</f>
        <v>SKS</v>
      </c>
      <c r="C94" s="40">
        <f>Tablo16[[#This Row],[Sınıf]]</f>
        <v>4</v>
      </c>
      <c r="D94" s="40" t="str">
        <f>Tablo16[[#This Row],[Ders Kodu]]</f>
        <v>SKS-4055</v>
      </c>
      <c r="E94" s="40" t="str">
        <f>Tablo16[[#This Row],[Dersin Adı]]</f>
        <v>Temel ve İleri Fotoğrafçılık Teknikleri</v>
      </c>
      <c r="F94" s="40" t="str">
        <f>Tablo16[[#This Row],[Dersi Veren Öğretim Üyesi]]</f>
        <v>Zayde Ayvaz</v>
      </c>
      <c r="G94" s="40" t="str">
        <f>Tablo16[[#This Row],[Dersi Veren. Öğr. Üyesi Bölmü.]]</f>
        <v>FD</v>
      </c>
      <c r="H94" s="40">
        <f>Tablo16[[#This Row],[Mevcut]]</f>
        <v>11</v>
      </c>
      <c r="I94" s="115">
        <f>Tablo16[[#This Row],[SINAV TARİHİ]]</f>
        <v>45674</v>
      </c>
      <c r="J94" s="116">
        <f>Tablo16[[#This Row],[SINAV SAATİ]]</f>
        <v>0.45833333333333331</v>
      </c>
      <c r="K94" s="40" t="str">
        <f>Tablo16[[#This Row],[SINIF - I -ZF-….]]</f>
        <v>104</v>
      </c>
      <c r="L94" s="40">
        <f>Tablo16[[#This Row],[SINIF - II  ZF-….]]</f>
        <v>0</v>
      </c>
      <c r="M94" s="40">
        <f>Tablo16[[#This Row],[G1]]</f>
        <v>0</v>
      </c>
      <c r="N94" s="40">
        <f>Tablo16[[#This Row],[G2]]</f>
        <v>0</v>
      </c>
      <c r="O94" s="40">
        <f>Tablo16[[#This Row],[Gözetmen 1]]</f>
        <v>0</v>
      </c>
      <c r="P94" s="40">
        <f>Tablo16[[#This Row],[Gözetmen 2]]</f>
        <v>0</v>
      </c>
      <c r="Q94" s="40">
        <f>Tablo16[[#This Row],[TÜM SINAVLARIMI GÖSTER]]</f>
        <v>0</v>
      </c>
      <c r="R94" s="40">
        <f>Tablo16[[#This Row],[Aynı ders sayısı]]</f>
        <v>1</v>
      </c>
      <c r="S94" s="40">
        <f>Tablo16[[#This Row],[Hocası aynı, aynı ders sayısı]]</f>
        <v>1</v>
      </c>
      <c r="T94" s="40">
        <f>Tablo16[[#This Row],[Aynı saatteki Sınav Sayısı]]</f>
        <v>8</v>
      </c>
    </row>
    <row r="95" spans="1:20" ht="15" hidden="1" x14ac:dyDescent="0.25">
      <c r="A95" s="38">
        <v>57</v>
      </c>
      <c r="B95" s="40" t="str">
        <f>Tablo16[[#This Row],[Bölüm]]</f>
        <v>TB</v>
      </c>
      <c r="C95" s="40">
        <f>Tablo16[[#This Row],[Sınıf]]</f>
        <v>1</v>
      </c>
      <c r="D95" s="40" t="str">
        <f>Tablo16[[#This Row],[Ders Kodu]]</f>
        <v>ZTB-1007</v>
      </c>
      <c r="E95" s="40" t="str">
        <f>Tablo16[[#This Row],[Dersin Adı]]</f>
        <v>Kariyer Planlama</v>
      </c>
      <c r="F95" s="40" t="str">
        <f>Tablo16[[#This Row],[Dersi Veren Öğretim Üyesi]]</f>
        <v>Onur Hocaoğlu</v>
      </c>
      <c r="G95" s="40" t="str">
        <f>Tablo16[[#This Row],[Dersi Veren. Öğr. Üyesi Bölmü.]]</f>
        <v>TB</v>
      </c>
      <c r="H95" s="40">
        <f>Tablo16[[#This Row],[Mevcut]]</f>
        <v>46</v>
      </c>
      <c r="I95" s="115">
        <f>Tablo16[[#This Row],[SINAV TARİHİ]]</f>
        <v>45663</v>
      </c>
      <c r="J95" s="116">
        <f>Tablo16[[#This Row],[SINAV SAATİ]]</f>
        <v>0.375</v>
      </c>
      <c r="K95" s="40" t="str">
        <f>Tablo16[[#This Row],[SINIF - I -ZF-….]]</f>
        <v>Prof.Dr H. TURHAN</v>
      </c>
      <c r="L95" s="40">
        <f>Tablo16[[#This Row],[SINIF - II  ZF-….]]</f>
        <v>0</v>
      </c>
      <c r="M95" s="40">
        <f>Tablo16[[#This Row],[G1]]</f>
        <v>0</v>
      </c>
      <c r="N95" s="40">
        <f>Tablo16[[#This Row],[G2]]</f>
        <v>0</v>
      </c>
      <c r="O95" s="40">
        <f>Tablo16[[#This Row],[Gözetmen 1]]</f>
        <v>0</v>
      </c>
      <c r="P95" s="40">
        <f>Tablo16[[#This Row],[Gözetmen 2]]</f>
        <v>0</v>
      </c>
      <c r="Q95" s="40">
        <f>Tablo16[[#This Row],[TÜM SINAVLARIMI GÖSTER]]</f>
        <v>0</v>
      </c>
      <c r="R95" s="40">
        <f>Tablo16[[#This Row],[Aynı ders sayısı]]</f>
        <v>7</v>
      </c>
      <c r="S95" s="40">
        <f>Tablo16[[#This Row],[Hocası aynı, aynı ders sayısı]]</f>
        <v>1</v>
      </c>
      <c r="T95" s="40">
        <f>Tablo16[[#This Row],[Aynı saatteki Sınav Sayısı]]</f>
        <v>9</v>
      </c>
    </row>
    <row r="96" spans="1:20" ht="15" hidden="1" x14ac:dyDescent="0.25">
      <c r="A96" s="38">
        <v>121</v>
      </c>
      <c r="B96" s="40" t="str">
        <f>Tablo16[[#This Row],[Bölüm]]</f>
        <v>TB</v>
      </c>
      <c r="C96" s="40">
        <f>Tablo16[[#This Row],[Sınıf]]</f>
        <v>1</v>
      </c>
      <c r="D96" s="40" t="str">
        <f>Tablo16[[#This Row],[Ders Kodu]]</f>
        <v>TDİ-1101</v>
      </c>
      <c r="E96" s="40" t="str">
        <f>Tablo16[[#This Row],[Dersin Adı]]</f>
        <v>Türk Dili I</v>
      </c>
      <c r="F96" s="40" t="str">
        <f>Tablo16[[#This Row],[Dersi Veren Öğretim Üyesi]]</f>
        <v>Özgür ÜSTÜN</v>
      </c>
      <c r="G96" s="40" t="str">
        <f>Tablo16[[#This Row],[Dersi Veren. Öğr. Üyesi Bölmü.]]</f>
        <v>FD</v>
      </c>
      <c r="H96" s="40">
        <f>Tablo16[[#This Row],[Mevcut]]</f>
        <v>40</v>
      </c>
      <c r="I96" s="115">
        <f>Tablo16[[#This Row],[SINAV TARİHİ]]</f>
        <v>45664</v>
      </c>
      <c r="J96" s="116">
        <f>Tablo16[[#This Row],[SINAV SAATİ]]</f>
        <v>0.41666666666666669</v>
      </c>
      <c r="K96" s="40" t="str">
        <f>Tablo16[[#This Row],[SINIF - I -ZF-….]]</f>
        <v>Amfi</v>
      </c>
      <c r="L96" s="40">
        <f>Tablo16[[#This Row],[SINIF - II  ZF-….]]</f>
        <v>0</v>
      </c>
      <c r="M96" s="40">
        <f>Tablo16[[#This Row],[G1]]</f>
        <v>12</v>
      </c>
      <c r="N96" s="40">
        <f>Tablo16[[#This Row],[G2]]</f>
        <v>0</v>
      </c>
      <c r="O96" s="40" t="str">
        <f>Tablo16[[#This Row],[Gözetmen 1]]</f>
        <v>Çağrı KINIK</v>
      </c>
      <c r="P96" s="40">
        <f>Tablo16[[#This Row],[Gözetmen 2]]</f>
        <v>0</v>
      </c>
      <c r="Q96" s="40">
        <f>Tablo16[[#This Row],[TÜM SINAVLARIMI GÖSTER]]</f>
        <v>0</v>
      </c>
      <c r="R96" s="40">
        <f>Tablo16[[#This Row],[Aynı ders sayısı]]</f>
        <v>9</v>
      </c>
      <c r="S96" s="40">
        <f>Tablo16[[#This Row],[Hocası aynı, aynı ders sayısı]]</f>
        <v>9</v>
      </c>
      <c r="T96" s="40">
        <f>Tablo16[[#This Row],[Aynı saatteki Sınav Sayısı]]</f>
        <v>9</v>
      </c>
    </row>
    <row r="97" spans="1:20" ht="15" hidden="1" x14ac:dyDescent="0.25">
      <c r="A97" s="38">
        <v>122</v>
      </c>
      <c r="B97" s="40" t="str">
        <f>Tablo16[[#This Row],[Bölüm]]</f>
        <v>TB</v>
      </c>
      <c r="C97" s="40">
        <f>Tablo16[[#This Row],[Sınıf]]</f>
        <v>1</v>
      </c>
      <c r="D97" s="40" t="str">
        <f>Tablo16[[#This Row],[Ders Kodu]]</f>
        <v>ATA-1101</v>
      </c>
      <c r="E97" s="40" t="str">
        <f>Tablo16[[#This Row],[Dersin Adı]]</f>
        <v>Atatürk İlkeleri ve İnkılap Tarihi I</v>
      </c>
      <c r="F97" s="40" t="str">
        <f>Tablo16[[#This Row],[Dersi Veren Öğretim Üyesi]]</f>
        <v>Gökhan BAYRAM</v>
      </c>
      <c r="G97" s="40" t="str">
        <f>Tablo16[[#This Row],[Dersi Veren. Öğr. Üyesi Bölmü.]]</f>
        <v>FD</v>
      </c>
      <c r="H97" s="40">
        <f>Tablo16[[#This Row],[Mevcut]]</f>
        <v>261</v>
      </c>
      <c r="I97" s="115">
        <f>Tablo16[[#This Row],[SINAV TARİHİ]]</f>
        <v>45664</v>
      </c>
      <c r="J97" s="116">
        <f>Tablo16[[#This Row],[SINAV SAATİ]]</f>
        <v>0.45833333333333331</v>
      </c>
      <c r="K97" s="40" t="str">
        <f>Tablo16[[#This Row],[SINIF - I -ZF-….]]</f>
        <v>Amfi</v>
      </c>
      <c r="L97" s="40">
        <f>Tablo16[[#This Row],[SINIF - II  ZF-….]]</f>
        <v>0</v>
      </c>
      <c r="M97" s="40">
        <f>Tablo16[[#This Row],[G1]]</f>
        <v>5</v>
      </c>
      <c r="N97" s="40">
        <f>Tablo16[[#This Row],[G2]]</f>
        <v>0</v>
      </c>
      <c r="O97" s="40" t="str">
        <f>Tablo16[[#This Row],[Gözetmen 1]]</f>
        <v>İrem POYRAZ</v>
      </c>
      <c r="P97" s="40">
        <f>Tablo16[[#This Row],[Gözetmen 2]]</f>
        <v>0</v>
      </c>
      <c r="Q97" s="40">
        <f>Tablo16[[#This Row],[TÜM SINAVLARIMI GÖSTER]]</f>
        <v>0</v>
      </c>
      <c r="R97" s="40">
        <f>Tablo16[[#This Row],[Aynı ders sayısı]]</f>
        <v>9</v>
      </c>
      <c r="S97" s="40">
        <f>Tablo16[[#This Row],[Hocası aynı, aynı ders sayısı]]</f>
        <v>6</v>
      </c>
      <c r="T97" s="40">
        <f>Tablo16[[#This Row],[Aynı saatteki Sınav Sayısı]]</f>
        <v>9</v>
      </c>
    </row>
    <row r="98" spans="1:20" ht="15" hidden="1" x14ac:dyDescent="0.25">
      <c r="A98" s="38">
        <v>118</v>
      </c>
      <c r="B98" s="40" t="str">
        <f>Tablo16[[#This Row],[Bölüm]]</f>
        <v>TB</v>
      </c>
      <c r="C98" s="40">
        <f>Tablo16[[#This Row],[Sınıf]]</f>
        <v>1</v>
      </c>
      <c r="D98" s="40" t="str">
        <f>Tablo16[[#This Row],[Ders Kodu]]</f>
        <v>TBİ-1001</v>
      </c>
      <c r="E98" s="40" t="str">
        <f>Tablo16[[#This Row],[Dersin Adı]]</f>
        <v>Fizik</v>
      </c>
      <c r="F98" s="40" t="str">
        <f>Tablo16[[#This Row],[Dersi Veren Öğretim Üyesi]]</f>
        <v>Oğuz Öztürk</v>
      </c>
      <c r="G98" s="40" t="str">
        <f>Tablo16[[#This Row],[Dersi Veren. Öğr. Üyesi Bölmü.]]</f>
        <v>FD</v>
      </c>
      <c r="H98" s="40">
        <f>Tablo16[[#This Row],[Mevcut]]</f>
        <v>49</v>
      </c>
      <c r="I98" s="115">
        <f>Tablo16[[#This Row],[SINAV TARİHİ]]</f>
        <v>45665</v>
      </c>
      <c r="J98" s="116">
        <f>Tablo16[[#This Row],[SINAV SAATİ]]</f>
        <v>0.375</v>
      </c>
      <c r="K98" s="40" t="str">
        <f>Tablo16[[#This Row],[SINIF - I -ZF-….]]</f>
        <v>Prof.Dr H. TURHAN</v>
      </c>
      <c r="L98" s="40">
        <f>Tablo16[[#This Row],[SINIF - II  ZF-….]]</f>
        <v>0</v>
      </c>
      <c r="M98" s="40">
        <f>Tablo16[[#This Row],[G1]]</f>
        <v>0</v>
      </c>
      <c r="N98" s="40">
        <f>Tablo16[[#This Row],[G2]]</f>
        <v>0</v>
      </c>
      <c r="O98" s="40">
        <f>Tablo16[[#This Row],[Gözetmen 1]]</f>
        <v>0</v>
      </c>
      <c r="P98" s="40">
        <f>Tablo16[[#This Row],[Gözetmen 2]]</f>
        <v>0</v>
      </c>
      <c r="Q98" s="40">
        <f>Tablo16[[#This Row],[TÜM SINAVLARIMI GÖSTER]]</f>
        <v>0</v>
      </c>
      <c r="R98" s="40">
        <f>Tablo16[[#This Row],[Aynı ders sayısı]]</f>
        <v>9</v>
      </c>
      <c r="S98" s="40">
        <f>Tablo16[[#This Row],[Hocası aynı, aynı ders sayısı]]</f>
        <v>1</v>
      </c>
      <c r="T98" s="40">
        <f>Tablo16[[#This Row],[Aynı saatteki Sınav Sayısı]]</f>
        <v>9</v>
      </c>
    </row>
    <row r="99" spans="1:20" ht="15" hidden="1" x14ac:dyDescent="0.25">
      <c r="A99" s="38">
        <v>119</v>
      </c>
      <c r="B99" s="40" t="str">
        <f>Tablo16[[#This Row],[Bölüm]]</f>
        <v>TB</v>
      </c>
      <c r="C99" s="40">
        <f>Tablo16[[#This Row],[Sınıf]]</f>
        <v>1</v>
      </c>
      <c r="D99" s="40" t="str">
        <f>Tablo16[[#This Row],[Ders Kodu]]</f>
        <v>ZTB-1009</v>
      </c>
      <c r="E99" s="40" t="str">
        <f>Tablo16[[#This Row],[Dersin Adı]]</f>
        <v>Matematik</v>
      </c>
      <c r="F99" s="40" t="str">
        <f>Tablo16[[#This Row],[Dersi Veren Öğretim Üyesi]]</f>
        <v>Selin Türkmen</v>
      </c>
      <c r="G99" s="40" t="str">
        <f>Tablo16[[#This Row],[Dersi Veren. Öğr. Üyesi Bölmü.]]</f>
        <v>FD</v>
      </c>
      <c r="H99" s="40">
        <f>Tablo16[[#This Row],[Mevcut]]</f>
        <v>61</v>
      </c>
      <c r="I99" s="115">
        <f>Tablo16[[#This Row],[SINAV TARİHİ]]</f>
        <v>45666</v>
      </c>
      <c r="J99" s="116">
        <f>Tablo16[[#This Row],[SINAV SAATİ]]</f>
        <v>0.67708333333333337</v>
      </c>
      <c r="K99" s="40" t="str">
        <f>Tablo16[[#This Row],[SINIF - I -ZF-….]]</f>
        <v>101</v>
      </c>
      <c r="L99" s="40" t="str">
        <f>Tablo16[[#This Row],[SINIF - II  ZF-….]]</f>
        <v>104</v>
      </c>
      <c r="M99" s="40">
        <f>Tablo16[[#This Row],[G1]]</f>
        <v>8</v>
      </c>
      <c r="N99" s="40">
        <f>Tablo16[[#This Row],[G2]]</f>
        <v>11</v>
      </c>
      <c r="O99" s="40" t="str">
        <f>Tablo16[[#This Row],[Gözetmen 1]]</f>
        <v>Sema Ezgi YÜCEER</v>
      </c>
      <c r="P99" s="40" t="str">
        <f>Tablo16[[#This Row],[Gözetmen 2]]</f>
        <v>Serkan ÖZDEMİR</v>
      </c>
      <c r="Q99" s="40" t="e">
        <f>Tablo16[[#This Row],[TÜM SINAVLARIMI GÖSTER]]</f>
        <v>#N/A</v>
      </c>
      <c r="R99" s="40">
        <f>Tablo16[[#This Row],[Aynı ders sayısı]]</f>
        <v>9</v>
      </c>
      <c r="S99" s="40">
        <f>Tablo16[[#This Row],[Hocası aynı, aynı ders sayısı]]</f>
        <v>1</v>
      </c>
      <c r="T99" s="40">
        <f>Tablo16[[#This Row],[Aynı saatteki Sınav Sayısı]]</f>
        <v>7</v>
      </c>
    </row>
    <row r="100" spans="1:20" ht="15" hidden="1" x14ac:dyDescent="0.25">
      <c r="A100" s="38">
        <v>120</v>
      </c>
      <c r="B100" s="40" t="str">
        <f>Tablo16[[#This Row],[Bölüm]]</f>
        <v>TB</v>
      </c>
      <c r="C100" s="40">
        <f>Tablo16[[#This Row],[Sınıf]]</f>
        <v>1</v>
      </c>
      <c r="D100" s="40" t="str">
        <f>Tablo16[[#This Row],[Ders Kodu]]</f>
        <v>ZTB-1003</v>
      </c>
      <c r="E100" s="40" t="str">
        <f>Tablo16[[#This Row],[Dersin Adı]]</f>
        <v>Kimya I</v>
      </c>
      <c r="F100" s="40" t="str">
        <f>Tablo16[[#This Row],[Dersi Veren Öğretim Üyesi]]</f>
        <v>Serkan Karakaya</v>
      </c>
      <c r="G100" s="40" t="str">
        <f>Tablo16[[#This Row],[Dersi Veren. Öğr. Üyesi Bölmü.]]</f>
        <v>FD</v>
      </c>
      <c r="H100" s="40">
        <f>Tablo16[[#This Row],[Mevcut]]</f>
        <v>62</v>
      </c>
      <c r="I100" s="115">
        <f>Tablo16[[#This Row],[SINAV TARİHİ]]</f>
        <v>45667</v>
      </c>
      <c r="J100" s="116">
        <f>Tablo16[[#This Row],[SINAV SAATİ]]</f>
        <v>0.375</v>
      </c>
      <c r="K100" s="40" t="str">
        <f>Tablo16[[#This Row],[SINIF - I -ZF-….]]</f>
        <v>201</v>
      </c>
      <c r="L100" s="40" t="str">
        <f>Tablo16[[#This Row],[SINIF - II  ZF-….]]</f>
        <v>202</v>
      </c>
      <c r="M100" s="40">
        <f>Tablo16[[#This Row],[G1]]</f>
        <v>9</v>
      </c>
      <c r="N100" s="40">
        <f>Tablo16[[#This Row],[G2]]</f>
        <v>2</v>
      </c>
      <c r="O100" s="40" t="str">
        <f>Tablo16[[#This Row],[Gözetmen 1]]</f>
        <v>Eylem DURMUŞ</v>
      </c>
      <c r="P100" s="40" t="str">
        <f>Tablo16[[#This Row],[Gözetmen 2]]</f>
        <v>Esra ŞAHİN</v>
      </c>
      <c r="Q100" s="40" t="e">
        <f>Tablo16[[#This Row],[TÜM SINAVLARIMI GÖSTER]]</f>
        <v>#N/A</v>
      </c>
      <c r="R100" s="40">
        <f>Tablo16[[#This Row],[Aynı ders sayısı]]</f>
        <v>8</v>
      </c>
      <c r="S100" s="40">
        <f>Tablo16[[#This Row],[Hocası aynı, aynı ders sayısı]]</f>
        <v>1</v>
      </c>
      <c r="T100" s="40">
        <f>Tablo16[[#This Row],[Aynı saatteki Sınav Sayısı]]</f>
        <v>2</v>
      </c>
    </row>
    <row r="101" spans="1:20" ht="15" hidden="1" x14ac:dyDescent="0.25">
      <c r="A101" s="38">
        <v>201</v>
      </c>
      <c r="B101" s="40" t="str">
        <f>Tablo16[[#This Row],[Bölüm]]</f>
        <v>TB</v>
      </c>
      <c r="C101" s="40">
        <f>Tablo16[[#This Row],[Sınıf]]</f>
        <v>1</v>
      </c>
      <c r="D101" s="40" t="str">
        <f>Tablo16[[#This Row],[Ders Kodu]]</f>
        <v>TBİ-1007</v>
      </c>
      <c r="E101" s="40" t="str">
        <f>Tablo16[[#This Row],[Dersin Adı]]</f>
        <v>Botanik</v>
      </c>
      <c r="F101" s="40" t="str">
        <f>Tablo16[[#This Row],[Dersi Veren Öğretim Üyesi]]</f>
        <v>Tülay Tütenocaklı</v>
      </c>
      <c r="G101" s="40" t="str">
        <f>Tablo16[[#This Row],[Dersi Veren. Öğr. Üyesi Bölmü.]]</f>
        <v>FD</v>
      </c>
      <c r="H101" s="40">
        <f>Tablo16[[#This Row],[Mevcut]]</f>
        <v>42</v>
      </c>
      <c r="I101" s="115">
        <f>Tablo16[[#This Row],[SINAV TARİHİ]]</f>
        <v>45670</v>
      </c>
      <c r="J101" s="116">
        <f>Tablo16[[#This Row],[SINAV SAATİ]]</f>
        <v>0.375</v>
      </c>
      <c r="K101" s="40" t="str">
        <f>Tablo16[[#This Row],[SINIF - I -ZF-….]]</f>
        <v>Amfi</v>
      </c>
      <c r="L101" s="40">
        <f>Tablo16[[#This Row],[SINIF - II  ZF-….]]</f>
        <v>0</v>
      </c>
      <c r="M101" s="40">
        <f>Tablo16[[#This Row],[G1]]</f>
        <v>4</v>
      </c>
      <c r="N101" s="40">
        <f>Tablo16[[#This Row],[G2]]</f>
        <v>0</v>
      </c>
      <c r="O101" s="40" t="str">
        <f>Tablo16[[#This Row],[Gözetmen 1]]</f>
        <v>İpek YAŞAR</v>
      </c>
      <c r="P101" s="40">
        <f>Tablo16[[#This Row],[Gözetmen 2]]</f>
        <v>0</v>
      </c>
      <c r="Q101" s="40">
        <f>Tablo16[[#This Row],[TÜM SINAVLARIMI GÖSTER]]</f>
        <v>0</v>
      </c>
      <c r="R101" s="40">
        <f>Tablo16[[#This Row],[Aynı ders sayısı]]</f>
        <v>8</v>
      </c>
      <c r="S101" s="40">
        <f>Tablo16[[#This Row],[Hocası aynı, aynı ders sayısı]]</f>
        <v>3</v>
      </c>
      <c r="T101" s="40">
        <f>Tablo16[[#This Row],[Aynı saatteki Sınav Sayısı]]</f>
        <v>9</v>
      </c>
    </row>
    <row r="102" spans="1:20" ht="15" hidden="1" x14ac:dyDescent="0.25">
      <c r="A102" s="38">
        <v>298</v>
      </c>
      <c r="B102" s="40" t="str">
        <f>Tablo16[[#This Row],[Bölüm]]</f>
        <v>TB</v>
      </c>
      <c r="C102" s="40">
        <f>Tablo16[[#This Row],[Sınıf]]</f>
        <v>1</v>
      </c>
      <c r="D102" s="40" t="str">
        <f>Tablo16[[#This Row],[Ders Kodu]]</f>
        <v>ZTB-1011</v>
      </c>
      <c r="E102" s="40" t="str">
        <f>Tablo16[[#This Row],[Dersin Adı]]</f>
        <v>Tarım Hukuku</v>
      </c>
      <c r="F102" s="40" t="str">
        <f>Tablo16[[#This Row],[Dersi Veren Öğretim Üyesi]]</f>
        <v>İlker Karaönder</v>
      </c>
      <c r="G102" s="40" t="str">
        <f>Tablo16[[#This Row],[Dersi Veren. Öğr. Üyesi Bölmü.]]</f>
        <v>FD</v>
      </c>
      <c r="H102" s="40">
        <f>Tablo16[[#This Row],[Mevcut]]</f>
        <v>32</v>
      </c>
      <c r="I102" s="115">
        <f>Tablo16[[#This Row],[SINAV TARİHİ]]</f>
        <v>45672</v>
      </c>
      <c r="J102" s="116">
        <f>Tablo16[[#This Row],[SINAV SAATİ]]</f>
        <v>0.375</v>
      </c>
      <c r="K102" s="40" t="str">
        <f>Tablo16[[#This Row],[SINIF - I -ZF-….]]</f>
        <v>201</v>
      </c>
      <c r="L102" s="40">
        <f>Tablo16[[#This Row],[SINIF - II  ZF-….]]</f>
        <v>0</v>
      </c>
      <c r="M102" s="40">
        <f>Tablo16[[#This Row],[G1]]</f>
        <v>0</v>
      </c>
      <c r="N102" s="40">
        <f>Tablo16[[#This Row],[G2]]</f>
        <v>0</v>
      </c>
      <c r="O102" s="40">
        <f>Tablo16[[#This Row],[Gözetmen 1]]</f>
        <v>0</v>
      </c>
      <c r="P102" s="40">
        <f>Tablo16[[#This Row],[Gözetmen 2]]</f>
        <v>0</v>
      </c>
      <c r="Q102" s="40">
        <f>Tablo16[[#This Row],[TÜM SINAVLARIMI GÖSTER]]</f>
        <v>0</v>
      </c>
      <c r="R102" s="40">
        <f>Tablo16[[#This Row],[Aynı ders sayısı]]</f>
        <v>1</v>
      </c>
      <c r="S102" s="40">
        <f>Tablo16[[#This Row],[Hocası aynı, aynı ders sayısı]]</f>
        <v>1</v>
      </c>
      <c r="T102" s="40">
        <f>Tablo16[[#This Row],[Aynı saatteki Sınav Sayısı]]</f>
        <v>9</v>
      </c>
    </row>
    <row r="103" spans="1:20" ht="15" hidden="1" x14ac:dyDescent="0.25">
      <c r="A103" s="38">
        <v>299</v>
      </c>
      <c r="B103" s="40" t="str">
        <f>Tablo16[[#This Row],[Bölüm]]</f>
        <v>TB</v>
      </c>
      <c r="C103" s="40">
        <f>Tablo16[[#This Row],[Sınıf]]</f>
        <v>1</v>
      </c>
      <c r="D103" s="40" t="str">
        <f>Tablo16[[#This Row],[Ders Kodu]]</f>
        <v>İSG-1001</v>
      </c>
      <c r="E103" s="40" t="str">
        <f>Tablo16[[#This Row],[Dersin Adı]]</f>
        <v>İş Sağlığı ve Güvenliği I</v>
      </c>
      <c r="F103" s="40" t="str">
        <f>Tablo16[[#This Row],[Dersi Veren Öğretim Üyesi]]</f>
        <v>Ulaş Çınar</v>
      </c>
      <c r="G103" s="40" t="str">
        <f>Tablo16[[#This Row],[Dersi Veren. Öğr. Üyesi Bölmü.]]</f>
        <v>FD</v>
      </c>
      <c r="H103" s="40">
        <f>Tablo16[[#This Row],[Mevcut]]</f>
        <v>41</v>
      </c>
      <c r="I103" s="115">
        <f>Tablo16[[#This Row],[SINAV TARİHİ]]</f>
        <v>45673</v>
      </c>
      <c r="J103" s="116">
        <f>Tablo16[[#This Row],[SINAV SAATİ]]</f>
        <v>0.375</v>
      </c>
      <c r="K103" s="40" t="str">
        <f>Tablo16[[#This Row],[SINIF - I -ZF-….]]</f>
        <v>Amfi</v>
      </c>
      <c r="L103" s="40">
        <f>Tablo16[[#This Row],[SINIF - II  ZF-….]]</f>
        <v>0</v>
      </c>
      <c r="M103" s="40">
        <f>Tablo16[[#This Row],[G1]]</f>
        <v>12</v>
      </c>
      <c r="N103" s="40">
        <f>Tablo16[[#This Row],[G2]]</f>
        <v>0</v>
      </c>
      <c r="O103" s="40" t="str">
        <f>Tablo16[[#This Row],[Gözetmen 1]]</f>
        <v>Çağrı KINIK</v>
      </c>
      <c r="P103" s="40">
        <f>Tablo16[[#This Row],[Gözetmen 2]]</f>
        <v>0</v>
      </c>
      <c r="Q103" s="40">
        <f>Tablo16[[#This Row],[TÜM SINAVLARIMI GÖSTER]]</f>
        <v>0</v>
      </c>
      <c r="R103" s="40">
        <f>Tablo16[[#This Row],[Aynı ders sayısı]]</f>
        <v>9</v>
      </c>
      <c r="S103" s="40">
        <f>Tablo16[[#This Row],[Hocası aynı, aynı ders sayısı]]</f>
        <v>8</v>
      </c>
      <c r="T103" s="40">
        <f>Tablo16[[#This Row],[Aynı saatteki Sınav Sayısı]]</f>
        <v>9</v>
      </c>
    </row>
    <row r="104" spans="1:20" ht="15" hidden="1" x14ac:dyDescent="0.25">
      <c r="A104" s="38">
        <v>37</v>
      </c>
      <c r="B104" s="40" t="str">
        <f>Tablo16[[#This Row],[Bölüm]]</f>
        <v>TB</v>
      </c>
      <c r="C104" s="40">
        <f>Tablo16[[#This Row],[Sınıf]]</f>
        <v>1</v>
      </c>
      <c r="D104" s="40" t="str">
        <f>Tablo16[[#This Row],[Ders Kodu]]</f>
        <v>TDİ-1101</v>
      </c>
      <c r="E104" s="40" t="str">
        <f>Tablo16[[#This Row],[Dersin Adı]]</f>
        <v>Yabancı Dil (ingilizce)</v>
      </c>
      <c r="F104" s="40" t="str">
        <f>Tablo16[[#This Row],[Dersi Veren Öğretim Üyesi]]</f>
        <v>Gökhan HINIZ</v>
      </c>
      <c r="G104" s="40" t="str">
        <f>Tablo16[[#This Row],[Dersi Veren. Öğr. Üyesi Bölmü.]]</f>
        <v>FD</v>
      </c>
      <c r="H104" s="40">
        <f>Tablo16[[#This Row],[Mevcut]]</f>
        <v>19</v>
      </c>
      <c r="I104" s="115">
        <f>Tablo16[[#This Row],[SINAV TARİHİ]]</f>
        <v>45674</v>
      </c>
      <c r="J104" s="116">
        <f>Tablo16[[#This Row],[SINAV SAATİ]]</f>
        <v>0.625</v>
      </c>
      <c r="K104" s="40" t="str">
        <f>Tablo16[[#This Row],[SINIF - I -ZF-….]]</f>
        <v>Amfi</v>
      </c>
      <c r="L104" s="40">
        <f>Tablo16[[#This Row],[SINIF - II  ZF-….]]</f>
        <v>0</v>
      </c>
      <c r="M104" s="40">
        <f>Tablo16[[#This Row],[G1]]</f>
        <v>5</v>
      </c>
      <c r="N104" s="40">
        <f>Tablo16[[#This Row],[G2]]</f>
        <v>0</v>
      </c>
      <c r="O104" s="40" t="str">
        <f>Tablo16[[#This Row],[Gözetmen 1]]</f>
        <v>İrem POYRAZ</v>
      </c>
      <c r="P104" s="40">
        <f>Tablo16[[#This Row],[Gözetmen 2]]</f>
        <v>0</v>
      </c>
      <c r="Q104" s="40">
        <f>Tablo16[[#This Row],[TÜM SINAVLARIMI GÖSTER]]</f>
        <v>0</v>
      </c>
      <c r="R104" s="40">
        <f>Tablo16[[#This Row],[Aynı ders sayısı]]</f>
        <v>0</v>
      </c>
      <c r="S104" s="40">
        <f>Tablo16[[#This Row],[Hocası aynı, aynı ders sayısı]]</f>
        <v>9</v>
      </c>
      <c r="T104" s="40">
        <f>Tablo16[[#This Row],[Aynı saatteki Sınav Sayısı]]</f>
        <v>9</v>
      </c>
    </row>
    <row r="105" spans="1:20" ht="15" hidden="1" x14ac:dyDescent="0.25">
      <c r="A105" s="38">
        <v>400</v>
      </c>
      <c r="B105" s="40" t="str">
        <f>Tablo16[[#This Row],[Bölüm]]</f>
        <v>TB</v>
      </c>
      <c r="C105" s="40">
        <f>Tablo16[[#This Row],[Sınıf]]</f>
        <v>2</v>
      </c>
      <c r="D105" s="40" t="str">
        <f>Tablo16[[#This Row],[Ders Kodu]]</f>
        <v>TBİ-2005</v>
      </c>
      <c r="E105" s="40" t="str">
        <f>Tablo16[[#This Row],[Dersin Adı]]</f>
        <v>Tarım Ekonomisi</v>
      </c>
      <c r="F105" s="40" t="str">
        <f>Tablo16[[#This Row],[Dersi Veren Öğretim Üyesi]]</f>
        <v>Özge Can Niyaz Altınok</v>
      </c>
      <c r="G105" s="40" t="str">
        <f>Tablo16[[#This Row],[Dersi Veren. Öğr. Üyesi Bölmü.]]</f>
        <v>TE</v>
      </c>
      <c r="H105" s="40">
        <f>Tablo16[[#This Row],[Mevcut]]</f>
        <v>50</v>
      </c>
      <c r="I105" s="115">
        <f>Tablo16[[#This Row],[SINAV TARİHİ]]</f>
        <v>45663</v>
      </c>
      <c r="J105" s="116">
        <f>Tablo16[[#This Row],[SINAV SAATİ]]</f>
        <v>0.45833333333333331</v>
      </c>
      <c r="K105" s="40" t="str">
        <f>Tablo16[[#This Row],[SINIF - I -ZF-….]]</f>
        <v>Prof.Dr H. TURHAN</v>
      </c>
      <c r="L105" s="40">
        <f>Tablo16[[#This Row],[SINIF - II  ZF-….]]</f>
        <v>0</v>
      </c>
      <c r="M105" s="40">
        <f>Tablo16[[#This Row],[G1]]</f>
        <v>0</v>
      </c>
      <c r="N105" s="40">
        <f>Tablo16[[#This Row],[G2]]</f>
        <v>0</v>
      </c>
      <c r="O105" s="40">
        <f>Tablo16[[#This Row],[Gözetmen 1]]</f>
        <v>0</v>
      </c>
      <c r="P105" s="40">
        <f>Tablo16[[#This Row],[Gözetmen 2]]</f>
        <v>0</v>
      </c>
      <c r="Q105" s="40">
        <f>Tablo16[[#This Row],[TÜM SINAVLARIMI GÖSTER]]</f>
        <v>0</v>
      </c>
      <c r="R105" s="40">
        <f>Tablo16[[#This Row],[Aynı ders sayısı]]</f>
        <v>6</v>
      </c>
      <c r="S105" s="40">
        <f>Tablo16[[#This Row],[Hocası aynı, aynı ders sayısı]]</f>
        <v>1</v>
      </c>
      <c r="T105" s="40">
        <f>Tablo16[[#This Row],[Aynı saatteki Sınav Sayısı]]</f>
        <v>9</v>
      </c>
    </row>
    <row r="106" spans="1:20" ht="15" hidden="1" x14ac:dyDescent="0.25">
      <c r="A106" s="38">
        <v>158</v>
      </c>
      <c r="B106" s="40" t="str">
        <f>Tablo16[[#This Row],[Bölüm]]</f>
        <v>TB</v>
      </c>
      <c r="C106" s="40">
        <f>Tablo16[[#This Row],[Sınıf]]</f>
        <v>2</v>
      </c>
      <c r="D106" s="40" t="str">
        <f>Tablo16[[#This Row],[Ders Kodu]]</f>
        <v>TBİ-2001</v>
      </c>
      <c r="E106" s="40" t="str">
        <f>Tablo16[[#This Row],[Dersin Adı]]</f>
        <v>Bitki Fizyolojisi</v>
      </c>
      <c r="F106" s="40" t="str">
        <f>Tablo16[[#This Row],[Dersi Veren Öğretim Üyesi]]</f>
        <v>Fatih Kahrıman</v>
      </c>
      <c r="G106" s="40" t="str">
        <f>Tablo16[[#This Row],[Dersi Veren. Öğr. Üyesi Bölmü.]]</f>
        <v>TB</v>
      </c>
      <c r="H106" s="40">
        <f>Tablo16[[#This Row],[Mevcut]]</f>
        <v>73</v>
      </c>
      <c r="I106" s="115">
        <f>Tablo16[[#This Row],[SINAV TARİHİ]]</f>
        <v>45664</v>
      </c>
      <c r="J106" s="116">
        <f>Tablo16[[#This Row],[SINAV SAATİ]]</f>
        <v>0.4861111111111111</v>
      </c>
      <c r="K106" s="40" t="str">
        <f>Tablo16[[#This Row],[SINIF - I -ZF-….]]</f>
        <v>Amfi</v>
      </c>
      <c r="L106" s="40" t="str">
        <f>Tablo16[[#This Row],[SINIF - II  ZF-….]]</f>
        <v>Amfi</v>
      </c>
      <c r="M106" s="40">
        <f>Tablo16[[#This Row],[G1]]</f>
        <v>11</v>
      </c>
      <c r="N106" s="40">
        <f>Tablo16[[#This Row],[G2]]</f>
        <v>0</v>
      </c>
      <c r="O106" s="40" t="str">
        <f>Tablo16[[#This Row],[Gözetmen 1]]</f>
        <v>Serkan ÖZDEMİR</v>
      </c>
      <c r="P106" s="40">
        <f>Tablo16[[#This Row],[Gözetmen 2]]</f>
        <v>0</v>
      </c>
      <c r="Q106" s="40">
        <f>Tablo16[[#This Row],[TÜM SINAVLARIMI GÖSTER]]</f>
        <v>0</v>
      </c>
      <c r="R106" s="40">
        <f>Tablo16[[#This Row],[Aynı ders sayısı]]</f>
        <v>7</v>
      </c>
      <c r="S106" s="40">
        <f>Tablo16[[#This Row],[Hocası aynı, aynı ders sayısı]]</f>
        <v>2</v>
      </c>
      <c r="T106" s="40">
        <f>Tablo16[[#This Row],[Aynı saatteki Sınav Sayısı]]</f>
        <v>9</v>
      </c>
    </row>
    <row r="107" spans="1:20" ht="15" hidden="1" x14ac:dyDescent="0.25">
      <c r="A107" s="38">
        <v>175</v>
      </c>
      <c r="B107" s="40" t="str">
        <f>Tablo16[[#This Row],[Bölüm]]</f>
        <v>TB</v>
      </c>
      <c r="C107" s="40">
        <f>Tablo16[[#This Row],[Sınıf]]</f>
        <v>2</v>
      </c>
      <c r="D107" s="40" t="str">
        <f>Tablo16[[#This Row],[Ders Kodu]]</f>
        <v>TBİ-2007</v>
      </c>
      <c r="E107" s="40" t="str">
        <f>Tablo16[[#This Row],[Dersin Adı]]</f>
        <v>Gıda Bilimi ve Güvenliği</v>
      </c>
      <c r="F107" s="40" t="str">
        <f>Tablo16[[#This Row],[Dersi Veren Öğretim Üyesi]]</f>
        <v>Murat Zorba</v>
      </c>
      <c r="G107" s="40" t="str">
        <f>Tablo16[[#This Row],[Dersi Veren. Öğr. Üyesi Bölmü.]]</f>
        <v>FD</v>
      </c>
      <c r="H107" s="40">
        <f>Tablo16[[#This Row],[Mevcut]]</f>
        <v>49</v>
      </c>
      <c r="I107" s="115">
        <f>Tablo16[[#This Row],[SINAV TARİHİ]]</f>
        <v>45665</v>
      </c>
      <c r="J107" s="116">
        <f>Tablo16[[#This Row],[SINAV SAATİ]]</f>
        <v>0.45833333333333331</v>
      </c>
      <c r="K107" s="40" t="str">
        <f>Tablo16[[#This Row],[SINIF - I -ZF-….]]</f>
        <v>Amfi</v>
      </c>
      <c r="L107" s="40">
        <f>Tablo16[[#This Row],[SINIF - II  ZF-….]]</f>
        <v>0</v>
      </c>
      <c r="M107" s="40">
        <f>Tablo16[[#This Row],[G1]]</f>
        <v>12</v>
      </c>
      <c r="N107" s="40">
        <f>Tablo16[[#This Row],[G2]]</f>
        <v>0</v>
      </c>
      <c r="O107" s="40" t="str">
        <f>Tablo16[[#This Row],[Gözetmen 1]]</f>
        <v>Çağrı KINIK</v>
      </c>
      <c r="P107" s="40">
        <f>Tablo16[[#This Row],[Gözetmen 2]]</f>
        <v>0</v>
      </c>
      <c r="Q107" s="40">
        <f>Tablo16[[#This Row],[TÜM SINAVLARIMI GÖSTER]]</f>
        <v>0</v>
      </c>
      <c r="R107" s="40">
        <f>Tablo16[[#This Row],[Aynı ders sayısı]]</f>
        <v>6</v>
      </c>
      <c r="S107" s="40">
        <f>Tablo16[[#This Row],[Hocası aynı, aynı ders sayısı]]</f>
        <v>5</v>
      </c>
      <c r="T107" s="40">
        <f>Tablo16[[#This Row],[Aynı saatteki Sınav Sayısı]]</f>
        <v>9</v>
      </c>
    </row>
    <row r="108" spans="1:20" ht="15" hidden="1" x14ac:dyDescent="0.25">
      <c r="A108" s="38">
        <v>199</v>
      </c>
      <c r="B108" s="40" t="str">
        <f>Tablo16[[#This Row],[Bölüm]]</f>
        <v>TB</v>
      </c>
      <c r="C108" s="40">
        <f>Tablo16[[#This Row],[Sınıf]]</f>
        <v>2</v>
      </c>
      <c r="D108" s="40" t="str">
        <f>Tablo16[[#This Row],[Ders Kodu]]</f>
        <v>TBİ-2013</v>
      </c>
      <c r="E108" s="40" t="str">
        <f>Tablo16[[#This Row],[Dersin Adı]]</f>
        <v>Genel Sebzecilik</v>
      </c>
      <c r="F108" s="40" t="str">
        <f>Tablo16[[#This Row],[Dersi Veren Öğretim Üyesi]]</f>
        <v>Seçkin Kaya</v>
      </c>
      <c r="G108" s="40" t="str">
        <f>Tablo16[[#This Row],[Dersi Veren. Öğr. Üyesi Bölmü.]]</f>
        <v>BB</v>
      </c>
      <c r="H108" s="40">
        <f>Tablo16[[#This Row],[Mevcut]]</f>
        <v>48</v>
      </c>
      <c r="I108" s="115">
        <f>Tablo16[[#This Row],[SINAV TARİHİ]]</f>
        <v>45666</v>
      </c>
      <c r="J108" s="116">
        <f>Tablo16[[#This Row],[SINAV SAATİ]]</f>
        <v>0.45833333333333331</v>
      </c>
      <c r="K108" s="40" t="str">
        <f>Tablo16[[#This Row],[SINIF - I -ZF-….]]</f>
        <v>201</v>
      </c>
      <c r="L108" s="40">
        <f>Tablo16[[#This Row],[SINIF - II  ZF-….]]</f>
        <v>0</v>
      </c>
      <c r="M108" s="40">
        <f>Tablo16[[#This Row],[G1]]</f>
        <v>1</v>
      </c>
      <c r="N108" s="40">
        <f>Tablo16[[#This Row],[G2]]</f>
        <v>0</v>
      </c>
      <c r="O108" s="40" t="str">
        <f>Tablo16[[#This Row],[Gözetmen 1]]</f>
        <v>Tolga SARIYER</v>
      </c>
      <c r="P108" s="40">
        <f>Tablo16[[#This Row],[Gözetmen 2]]</f>
        <v>0</v>
      </c>
      <c r="Q108" s="40">
        <f>Tablo16[[#This Row],[TÜM SINAVLARIMI GÖSTER]]</f>
        <v>0</v>
      </c>
      <c r="R108" s="40">
        <f>Tablo16[[#This Row],[Aynı ders sayısı]]</f>
        <v>3</v>
      </c>
      <c r="S108" s="40">
        <f>Tablo16[[#This Row],[Hocası aynı, aynı ders sayısı]]</f>
        <v>2</v>
      </c>
      <c r="T108" s="40">
        <f>Tablo16[[#This Row],[Aynı saatteki Sınav Sayısı]]</f>
        <v>9</v>
      </c>
    </row>
    <row r="109" spans="1:20" ht="15" hidden="1" x14ac:dyDescent="0.25">
      <c r="A109" s="38">
        <v>278</v>
      </c>
      <c r="B109" s="40" t="str">
        <f>Tablo16[[#This Row],[Bölüm]]</f>
        <v>TB</v>
      </c>
      <c r="C109" s="40">
        <f>Tablo16[[#This Row],[Sınıf]]</f>
        <v>2</v>
      </c>
      <c r="D109" s="40" t="str">
        <f>Tablo16[[#This Row],[Ders Kodu]]</f>
        <v>TBİ-2009</v>
      </c>
      <c r="E109" s="40" t="str">
        <f>Tablo16[[#This Row],[Dersin Adı]]</f>
        <v>Tarımsal Yapılar ve Sulama</v>
      </c>
      <c r="F109" s="40" t="str">
        <f>Tablo16[[#This Row],[Dersi Veren Öğretim Üyesi]]</f>
        <v>İsmail Taş</v>
      </c>
      <c r="G109" s="40" t="str">
        <f>Tablo16[[#This Row],[Dersi Veren. Öğr. Üyesi Bölmü.]]</f>
        <v>TYS</v>
      </c>
      <c r="H109" s="40">
        <f>Tablo16[[#This Row],[Mevcut]]</f>
        <v>49</v>
      </c>
      <c r="I109" s="115">
        <f>Tablo16[[#This Row],[SINAV TARİHİ]]</f>
        <v>45667</v>
      </c>
      <c r="J109" s="116">
        <f>Tablo16[[#This Row],[SINAV SAATİ]]</f>
        <v>0.67361111111111116</v>
      </c>
      <c r="K109" s="40" t="str">
        <f>Tablo16[[#This Row],[SINIF - I -ZF-….]]</f>
        <v>04</v>
      </c>
      <c r="L109" s="40" t="str">
        <f>Tablo16[[#This Row],[SINIF - II  ZF-….]]</f>
        <v>03</v>
      </c>
      <c r="M109" s="40">
        <f>Tablo16[[#This Row],[G1]]</f>
        <v>4</v>
      </c>
      <c r="N109" s="40">
        <f>Tablo16[[#This Row],[G2]]</f>
        <v>5</v>
      </c>
      <c r="O109" s="40" t="str">
        <f>Tablo16[[#This Row],[Gözetmen 1]]</f>
        <v>İpek YAŞAR</v>
      </c>
      <c r="P109" s="40" t="str">
        <f>Tablo16[[#This Row],[Gözetmen 2]]</f>
        <v>İrem POYRAZ</v>
      </c>
      <c r="Q109" s="40" t="e">
        <f>Tablo16[[#This Row],[TÜM SINAVLARIMI GÖSTER]]</f>
        <v>#N/A</v>
      </c>
      <c r="R109" s="40">
        <f>Tablo16[[#This Row],[Aynı ders sayısı]]</f>
        <v>6</v>
      </c>
      <c r="S109" s="40">
        <f>Tablo16[[#This Row],[Hocası aynı, aynı ders sayısı]]</f>
        <v>1</v>
      </c>
      <c r="T109" s="40">
        <f>Tablo16[[#This Row],[Aynı saatteki Sınav Sayısı]]</f>
        <v>2</v>
      </c>
    </row>
    <row r="110" spans="1:20" ht="15" hidden="1" x14ac:dyDescent="0.25">
      <c r="A110" s="38">
        <v>291</v>
      </c>
      <c r="B110" s="40" t="str">
        <f>Tablo16[[#This Row],[Bölüm]]</f>
        <v>TB</v>
      </c>
      <c r="C110" s="40">
        <f>Tablo16[[#This Row],[Sınıf]]</f>
        <v>2</v>
      </c>
      <c r="D110" s="40" t="str">
        <f>Tablo16[[#This Row],[Ders Kodu]]</f>
        <v>TBİ-2003</v>
      </c>
      <c r="E110" s="40" t="str">
        <f>Tablo16[[#This Row],[Dersin Adı]]</f>
        <v>İstatistik</v>
      </c>
      <c r="F110" s="40" t="str">
        <f>Tablo16[[#This Row],[Dersi Veren Öğretim Üyesi]]</f>
        <v>Fatih Kahrıman</v>
      </c>
      <c r="G110" s="40" t="str">
        <f>Tablo16[[#This Row],[Dersi Veren. Öğr. Üyesi Bölmü.]]</f>
        <v>TB</v>
      </c>
      <c r="H110" s="40">
        <f>Tablo16[[#This Row],[Mevcut]]</f>
        <v>66</v>
      </c>
      <c r="I110" s="115">
        <f>Tablo16[[#This Row],[SINAV TARİHİ]]</f>
        <v>45670</v>
      </c>
      <c r="J110" s="116">
        <f>Tablo16[[#This Row],[SINAV SAATİ]]</f>
        <v>0.45833333333333331</v>
      </c>
      <c r="K110" s="40" t="str">
        <f>Tablo16[[#This Row],[SINIF - I -ZF-….]]</f>
        <v>102</v>
      </c>
      <c r="L110" s="40" t="str">
        <f>Tablo16[[#This Row],[SINIF - II  ZF-….]]</f>
        <v>103</v>
      </c>
      <c r="M110" s="40">
        <f>Tablo16[[#This Row],[G1]]</f>
        <v>0</v>
      </c>
      <c r="N110" s="40">
        <f>Tablo16[[#This Row],[G2]]</f>
        <v>0</v>
      </c>
      <c r="O110" s="40">
        <f>Tablo16[[#This Row],[Gözetmen 1]]</f>
        <v>0</v>
      </c>
      <c r="P110" s="40">
        <f>Tablo16[[#This Row],[Gözetmen 2]]</f>
        <v>0</v>
      </c>
      <c r="Q110" s="40">
        <f>Tablo16[[#This Row],[TÜM SINAVLARIMI GÖSTER]]</f>
        <v>0</v>
      </c>
      <c r="R110" s="40">
        <f>Tablo16[[#This Row],[Aynı ders sayısı]]</f>
        <v>3</v>
      </c>
      <c r="S110" s="40">
        <f>Tablo16[[#This Row],[Hocası aynı, aynı ders sayısı]]</f>
        <v>1</v>
      </c>
      <c r="T110" s="40">
        <f>Tablo16[[#This Row],[Aynı saatteki Sınav Sayısı]]</f>
        <v>8</v>
      </c>
    </row>
    <row r="111" spans="1:20" ht="15" hidden="1" x14ac:dyDescent="0.25">
      <c r="A111" s="38">
        <v>335</v>
      </c>
      <c r="B111" s="40" t="str">
        <f>Tablo16[[#This Row],[Bölüm]]</f>
        <v>TB</v>
      </c>
      <c r="C111" s="40">
        <f>Tablo16[[#This Row],[Sınıf]]</f>
        <v>2</v>
      </c>
      <c r="D111" s="40" t="str">
        <f>Tablo16[[#This Row],[Ders Kodu]]</f>
        <v>TBİ-2011</v>
      </c>
      <c r="E111" s="40" t="str">
        <f>Tablo16[[#This Row],[Dersin Adı]]</f>
        <v>Tarımsal Mekanizasyon</v>
      </c>
      <c r="F111" s="40" t="str">
        <f>Tablo16[[#This Row],[Dersi Veren Öğretim Üyesi]]</f>
        <v>Mehmet Burak Büyükcan</v>
      </c>
      <c r="G111" s="40" t="str">
        <f>Tablo16[[#This Row],[Dersi Veren. Öğr. Üyesi Bölmü.]]</f>
        <v>TM</v>
      </c>
      <c r="H111" s="40">
        <f>Tablo16[[#This Row],[Mevcut]]</f>
        <v>52</v>
      </c>
      <c r="I111" s="115">
        <f>Tablo16[[#This Row],[SINAV TARİHİ]]</f>
        <v>45672</v>
      </c>
      <c r="J111" s="116">
        <f>Tablo16[[#This Row],[SINAV SAATİ]]</f>
        <v>0.45833333333333331</v>
      </c>
      <c r="K111" s="40" t="str">
        <f>Tablo16[[#This Row],[SINIF - I -ZF-….]]</f>
        <v>102</v>
      </c>
      <c r="L111" s="40" t="str">
        <f>Tablo16[[#This Row],[SINIF - II  ZF-….]]</f>
        <v>103</v>
      </c>
      <c r="M111" s="40">
        <f>Tablo16[[#This Row],[G1]]</f>
        <v>10</v>
      </c>
      <c r="N111" s="40">
        <f>Tablo16[[#This Row],[G2]]</f>
        <v>7</v>
      </c>
      <c r="O111" s="40" t="str">
        <f>Tablo16[[#This Row],[Gözetmen 1]]</f>
        <v>Ünal ÜRKMEZ</v>
      </c>
      <c r="P111" s="40" t="str">
        <f>Tablo16[[#This Row],[Gözetmen 2]]</f>
        <v>C. Erdem BÜLBÜL</v>
      </c>
      <c r="Q111" s="40" t="e">
        <f>Tablo16[[#This Row],[TÜM SINAVLARIMI GÖSTER]]</f>
        <v>#N/A</v>
      </c>
      <c r="R111" s="40">
        <f>Tablo16[[#This Row],[Aynı ders sayısı]]</f>
        <v>5</v>
      </c>
      <c r="S111" s="40">
        <f>Tablo16[[#This Row],[Hocası aynı, aynı ders sayısı]]</f>
        <v>1</v>
      </c>
      <c r="T111" s="40">
        <f>Tablo16[[#This Row],[Aynı saatteki Sınav Sayısı]]</f>
        <v>3</v>
      </c>
    </row>
    <row r="112" spans="1:20" ht="15" hidden="1" x14ac:dyDescent="0.25">
      <c r="A112" s="38">
        <v>366</v>
      </c>
      <c r="B112" s="40" t="str">
        <f>Tablo16[[#This Row],[Bölüm]]</f>
        <v>TB</v>
      </c>
      <c r="C112" s="40">
        <f>Tablo16[[#This Row],[Sınıf]]</f>
        <v>3</v>
      </c>
      <c r="D112" s="40" t="str">
        <f>Tablo16[[#This Row],[Ders Kodu]]</f>
        <v>TBİ-3007</v>
      </c>
      <c r="E112" s="40" t="str">
        <f>Tablo16[[#This Row],[Dersin Adı]]</f>
        <v>Araştırma ve Deneme Yöntemleri</v>
      </c>
      <c r="F112" s="40" t="str">
        <f>Tablo16[[#This Row],[Dersi Veren Öğretim Üyesi]]</f>
        <v>Mevlüt Akçura</v>
      </c>
      <c r="G112" s="40" t="str">
        <f>Tablo16[[#This Row],[Dersi Veren. Öğr. Üyesi Bölmü.]]</f>
        <v>TB</v>
      </c>
      <c r="H112" s="40">
        <f>Tablo16[[#This Row],[Mevcut]]</f>
        <v>40</v>
      </c>
      <c r="I112" s="115">
        <f>Tablo16[[#This Row],[SINAV TARİHİ]]</f>
        <v>45663</v>
      </c>
      <c r="J112" s="116">
        <f>Tablo16[[#This Row],[SINAV SAATİ]]</f>
        <v>0.54166666666666663</v>
      </c>
      <c r="K112" s="40" t="str">
        <f>Tablo16[[#This Row],[SINIF - I -ZF-….]]</f>
        <v>Amfi</v>
      </c>
      <c r="L112" s="40">
        <f>Tablo16[[#This Row],[SINIF - II  ZF-….]]</f>
        <v>0</v>
      </c>
      <c r="M112" s="40">
        <f>Tablo16[[#This Row],[G1]]</f>
        <v>0</v>
      </c>
      <c r="N112" s="40">
        <f>Tablo16[[#This Row],[G2]]</f>
        <v>0</v>
      </c>
      <c r="O112" s="40">
        <f>Tablo16[[#This Row],[Gözetmen 1]]</f>
        <v>0</v>
      </c>
      <c r="P112" s="40">
        <f>Tablo16[[#This Row],[Gözetmen 2]]</f>
        <v>0</v>
      </c>
      <c r="Q112" s="40">
        <f>Tablo16[[#This Row],[TÜM SINAVLARIMI GÖSTER]]</f>
        <v>0</v>
      </c>
      <c r="R112" s="40">
        <f>Tablo16[[#This Row],[Aynı ders sayısı]]</f>
        <v>2</v>
      </c>
      <c r="S112" s="40">
        <f>Tablo16[[#This Row],[Hocası aynı, aynı ders sayısı]]</f>
        <v>1</v>
      </c>
      <c r="T112" s="40">
        <f>Tablo16[[#This Row],[Aynı saatteki Sınav Sayısı]]</f>
        <v>9</v>
      </c>
    </row>
    <row r="113" spans="1:20" ht="15" hidden="1" x14ac:dyDescent="0.25">
      <c r="A113" s="38">
        <v>369</v>
      </c>
      <c r="B113" s="40" t="str">
        <f>Tablo16[[#This Row],[Bölüm]]</f>
        <v>TB</v>
      </c>
      <c r="C113" s="40">
        <f>Tablo16[[#This Row],[Sınıf]]</f>
        <v>3</v>
      </c>
      <c r="D113" s="40" t="str">
        <f>Tablo16[[#This Row],[Ders Kodu]]</f>
        <v>TBİ-3005</v>
      </c>
      <c r="E113" s="40" t="str">
        <f>Tablo16[[#This Row],[Dersin Adı]]</f>
        <v>Tarımsal Yayım ve Haberleşme</v>
      </c>
      <c r="F113" s="40" t="str">
        <f>Tablo16[[#This Row],[Dersi Veren Öğretim Üyesi]]</f>
        <v>Özge Can Niyaz Altınok</v>
      </c>
      <c r="G113" s="40" t="str">
        <f>Tablo16[[#This Row],[Dersi Veren. Öğr. Üyesi Bölmü.]]</f>
        <v>TE</v>
      </c>
      <c r="H113" s="40">
        <f>Tablo16[[#This Row],[Mevcut]]</f>
        <v>27</v>
      </c>
      <c r="I113" s="115">
        <f>Tablo16[[#This Row],[SINAV TARİHİ]]</f>
        <v>45664</v>
      </c>
      <c r="J113" s="116">
        <f>Tablo16[[#This Row],[SINAV SAATİ]]</f>
        <v>0.56944444444444442</v>
      </c>
      <c r="K113" s="40" t="str">
        <f>Tablo16[[#This Row],[SINIF - I -ZF-….]]</f>
        <v>202</v>
      </c>
      <c r="L113" s="40">
        <f>Tablo16[[#This Row],[SINIF - II  ZF-….]]</f>
        <v>0</v>
      </c>
      <c r="M113" s="40">
        <f>Tablo16[[#This Row],[G1]]</f>
        <v>0</v>
      </c>
      <c r="N113" s="40">
        <f>Tablo16[[#This Row],[G2]]</f>
        <v>0</v>
      </c>
      <c r="O113" s="40">
        <f>Tablo16[[#This Row],[Gözetmen 1]]</f>
        <v>0</v>
      </c>
      <c r="P113" s="40">
        <f>Tablo16[[#This Row],[Gözetmen 2]]</f>
        <v>0</v>
      </c>
      <c r="Q113" s="40">
        <f>Tablo16[[#This Row],[TÜM SINAVLARIMI GÖSTER]]</f>
        <v>0</v>
      </c>
      <c r="R113" s="40">
        <f>Tablo16[[#This Row],[Aynı ders sayısı]]</f>
        <v>1</v>
      </c>
      <c r="S113" s="40">
        <f>Tablo16[[#This Row],[Hocası aynı, aynı ders sayısı]]</f>
        <v>1</v>
      </c>
      <c r="T113" s="40">
        <f>Tablo16[[#This Row],[Aynı saatteki Sınav Sayısı]]</f>
        <v>9</v>
      </c>
    </row>
    <row r="114" spans="1:20" ht="15" hidden="1" x14ac:dyDescent="0.25">
      <c r="A114" s="38">
        <v>361</v>
      </c>
      <c r="B114" s="40" t="str">
        <f>Tablo16[[#This Row],[Bölüm]]</f>
        <v>TB</v>
      </c>
      <c r="C114" s="40">
        <f>Tablo16[[#This Row],[Sınıf]]</f>
        <v>3</v>
      </c>
      <c r="D114" s="40" t="str">
        <f>Tablo16[[#This Row],[Ders Kodu]]</f>
        <v>TBİ-3001</v>
      </c>
      <c r="E114" s="40" t="str">
        <f>Tablo16[[#This Row],[Dersin Adı]]</f>
        <v>Tahıllar</v>
      </c>
      <c r="F114" s="40" t="str">
        <f>Tablo16[[#This Row],[Dersi Veren Öğretim Üyesi]]</f>
        <v>Mevlüt Akçura</v>
      </c>
      <c r="G114" s="40" t="str">
        <f>Tablo16[[#This Row],[Dersi Veren. Öğr. Üyesi Bölmü.]]</f>
        <v>TB</v>
      </c>
      <c r="H114" s="40">
        <f>Tablo16[[#This Row],[Mevcut]]</f>
        <v>37</v>
      </c>
      <c r="I114" s="115">
        <f>Tablo16[[#This Row],[SINAV TARİHİ]]</f>
        <v>45665</v>
      </c>
      <c r="J114" s="116">
        <f>Tablo16[[#This Row],[SINAV SAATİ]]</f>
        <v>0.54166666666666663</v>
      </c>
      <c r="K114" s="40" t="str">
        <f>Tablo16[[#This Row],[SINIF - I -ZF-….]]</f>
        <v>202</v>
      </c>
      <c r="L114" s="40">
        <f>Tablo16[[#This Row],[SINIF - II  ZF-….]]</f>
        <v>0</v>
      </c>
      <c r="M114" s="40">
        <f>Tablo16[[#This Row],[G1]]</f>
        <v>0</v>
      </c>
      <c r="N114" s="40">
        <f>Tablo16[[#This Row],[G2]]</f>
        <v>0</v>
      </c>
      <c r="O114" s="40">
        <f>Tablo16[[#This Row],[Gözetmen 1]]</f>
        <v>0</v>
      </c>
      <c r="P114" s="40">
        <f>Tablo16[[#This Row],[Gözetmen 2]]</f>
        <v>0</v>
      </c>
      <c r="Q114" s="40">
        <f>Tablo16[[#This Row],[TÜM SINAVLARIMI GÖSTER]]</f>
        <v>0</v>
      </c>
      <c r="R114" s="40">
        <f>Tablo16[[#This Row],[Aynı ders sayısı]]</f>
        <v>1</v>
      </c>
      <c r="S114" s="40">
        <f>Tablo16[[#This Row],[Hocası aynı, aynı ders sayısı]]</f>
        <v>1</v>
      </c>
      <c r="T114" s="40">
        <f>Tablo16[[#This Row],[Aynı saatteki Sınav Sayısı]]</f>
        <v>10</v>
      </c>
    </row>
    <row r="115" spans="1:20" ht="15" hidden="1" x14ac:dyDescent="0.25">
      <c r="A115" s="38">
        <v>12</v>
      </c>
      <c r="B115" s="40" t="str">
        <f>Tablo16[[#This Row],[Bölüm]]</f>
        <v>TB</v>
      </c>
      <c r="C115" s="40">
        <f>Tablo16[[#This Row],[Sınıf]]</f>
        <v>3</v>
      </c>
      <c r="D115" s="40" t="str">
        <f>Tablo16[[#This Row],[Ders Kodu]]</f>
        <v>TBİ-3011</v>
      </c>
      <c r="E115" s="40" t="str">
        <f>Tablo16[[#This Row],[Dersin Adı]]</f>
        <v>Endüstri Bitkileri I</v>
      </c>
      <c r="F115" s="40" t="str">
        <f>Tablo16[[#This Row],[Dersi Veren Öğretim Üyesi]]</f>
        <v>Ramazan Çakmakçı</v>
      </c>
      <c r="G115" s="40" t="str">
        <f>Tablo16[[#This Row],[Dersi Veren. Öğr. Üyesi Bölmü.]]</f>
        <v>TB</v>
      </c>
      <c r="H115" s="40">
        <f>Tablo16[[#This Row],[Mevcut]]</f>
        <v>29</v>
      </c>
      <c r="I115" s="115">
        <f>Tablo16[[#This Row],[SINAV TARİHİ]]</f>
        <v>45670</v>
      </c>
      <c r="J115" s="116">
        <f>Tablo16[[#This Row],[SINAV SAATİ]]</f>
        <v>0.54166666666666663</v>
      </c>
      <c r="K115" s="40" t="str">
        <f>Tablo16[[#This Row],[SINIF - I -ZF-….]]</f>
        <v>202</v>
      </c>
      <c r="L115" s="40">
        <f>Tablo16[[#This Row],[SINIF - II  ZF-….]]</f>
        <v>0</v>
      </c>
      <c r="M115" s="40">
        <f>Tablo16[[#This Row],[G1]]</f>
        <v>0</v>
      </c>
      <c r="N115" s="40">
        <f>Tablo16[[#This Row],[G2]]</f>
        <v>0</v>
      </c>
      <c r="O115" s="40">
        <f>Tablo16[[#This Row],[Gözetmen 1]]</f>
        <v>0</v>
      </c>
      <c r="P115" s="40">
        <f>Tablo16[[#This Row],[Gözetmen 2]]</f>
        <v>0</v>
      </c>
      <c r="Q115" s="40">
        <f>Tablo16[[#This Row],[TÜM SINAVLARIMI GÖSTER]]</f>
        <v>0</v>
      </c>
      <c r="R115" s="40">
        <f>Tablo16[[#This Row],[Aynı ders sayısı]]</f>
        <v>1</v>
      </c>
      <c r="S115" s="40">
        <f>Tablo16[[#This Row],[Hocası aynı, aynı ders sayısı]]</f>
        <v>1</v>
      </c>
      <c r="T115" s="40">
        <f>Tablo16[[#This Row],[Aynı saatteki Sınav Sayısı]]</f>
        <v>7</v>
      </c>
    </row>
    <row r="116" spans="1:20" ht="15" hidden="1" x14ac:dyDescent="0.25">
      <c r="A116" s="38">
        <v>38</v>
      </c>
      <c r="B116" s="40" t="str">
        <f>Tablo16[[#This Row],[Bölüm]]</f>
        <v>TB</v>
      </c>
      <c r="C116" s="40">
        <f>Tablo16[[#This Row],[Sınıf]]</f>
        <v>3</v>
      </c>
      <c r="D116" s="40" t="str">
        <f>Tablo16[[#This Row],[Ders Kodu]]</f>
        <v>TBİ-3009</v>
      </c>
      <c r="E116" s="40" t="str">
        <f>Tablo16[[#This Row],[Dersin Adı]]</f>
        <v>Mesleki Uygulama I</v>
      </c>
      <c r="F116" s="40" t="str">
        <f>Tablo16[[#This Row],[Dersi Veren Öğretim Üyesi]]</f>
        <v>Mevlüt Akçura</v>
      </c>
      <c r="G116" s="40" t="str">
        <f>Tablo16[[#This Row],[Dersi Veren. Öğr. Üyesi Bölmü.]]</f>
        <v>TB</v>
      </c>
      <c r="H116" s="40">
        <f>Tablo16[[#This Row],[Mevcut]]</f>
        <v>27</v>
      </c>
      <c r="I116" s="115">
        <f>Tablo16[[#This Row],[SINAV TARİHİ]]</f>
        <v>45671</v>
      </c>
      <c r="J116" s="116">
        <f>Tablo16[[#This Row],[SINAV SAATİ]]</f>
        <v>0.54166666666666663</v>
      </c>
      <c r="K116" s="40" t="str">
        <f>Tablo16[[#This Row],[SINIF - I -ZF-….]]</f>
        <v>02</v>
      </c>
      <c r="L116" s="40">
        <f>Tablo16[[#This Row],[SINIF - II  ZF-….]]</f>
        <v>0</v>
      </c>
      <c r="M116" s="40">
        <f>Tablo16[[#This Row],[G1]]</f>
        <v>0</v>
      </c>
      <c r="N116" s="40">
        <f>Tablo16[[#This Row],[G2]]</f>
        <v>0</v>
      </c>
      <c r="O116" s="40">
        <f>Tablo16[[#This Row],[Gözetmen 1]]</f>
        <v>0</v>
      </c>
      <c r="P116" s="40">
        <f>Tablo16[[#This Row],[Gözetmen 2]]</f>
        <v>0</v>
      </c>
      <c r="Q116" s="40">
        <f>Tablo16[[#This Row],[TÜM SINAVLARIMI GÖSTER]]</f>
        <v>0</v>
      </c>
      <c r="R116" s="40">
        <f>Tablo16[[#This Row],[Aynı ders sayısı]]</f>
        <v>7</v>
      </c>
      <c r="S116" s="40">
        <f>Tablo16[[#This Row],[Hocası aynı, aynı ders sayısı]]</f>
        <v>1</v>
      </c>
      <c r="T116" s="40">
        <f>Tablo16[[#This Row],[Aynı saatteki Sınav Sayısı]]</f>
        <v>8</v>
      </c>
    </row>
    <row r="117" spans="1:20" ht="15" hidden="1" x14ac:dyDescent="0.25">
      <c r="A117" s="38">
        <v>53</v>
      </c>
      <c r="B117" s="40" t="str">
        <f>Tablo16[[#This Row],[Bölüm]]</f>
        <v>TB</v>
      </c>
      <c r="C117" s="40">
        <f>Tablo16[[#This Row],[Sınıf]]</f>
        <v>3</v>
      </c>
      <c r="D117" s="40" t="str">
        <f>Tablo16[[#This Row],[Ders Kodu]]</f>
        <v>TBİ-3003</v>
      </c>
      <c r="E117" s="40" t="str">
        <f>Tablo16[[#This Row],[Dersin Adı]]</f>
        <v>Biyoteknoloji</v>
      </c>
      <c r="F117" s="40" t="str">
        <f>Tablo16[[#This Row],[Dersi Veren Öğretim Üyesi]]</f>
        <v>Onur Sinan Türkmen</v>
      </c>
      <c r="G117" s="40" t="str">
        <f>Tablo16[[#This Row],[Dersi Veren. Öğr. Üyesi Bölmü.]]</f>
        <v>TB</v>
      </c>
      <c r="H117" s="40">
        <f>Tablo16[[#This Row],[Mevcut]]</f>
        <v>32</v>
      </c>
      <c r="I117" s="115">
        <f>Tablo16[[#This Row],[SINAV TARİHİ]]</f>
        <v>45672</v>
      </c>
      <c r="J117" s="116">
        <f>Tablo16[[#This Row],[SINAV SAATİ]]</f>
        <v>0.54166666666666663</v>
      </c>
      <c r="K117" s="40" t="str">
        <f>Tablo16[[#This Row],[SINIF - I -ZF-….]]</f>
        <v>02</v>
      </c>
      <c r="L117" s="40">
        <f>Tablo16[[#This Row],[SINIF - II  ZF-….]]</f>
        <v>0</v>
      </c>
      <c r="M117" s="40">
        <f>Tablo16[[#This Row],[G1]]</f>
        <v>0</v>
      </c>
      <c r="N117" s="40">
        <f>Tablo16[[#This Row],[G2]]</f>
        <v>0</v>
      </c>
      <c r="O117" s="40">
        <f>Tablo16[[#This Row],[Gözetmen 1]]</f>
        <v>0</v>
      </c>
      <c r="P117" s="40">
        <f>Tablo16[[#This Row],[Gözetmen 2]]</f>
        <v>0</v>
      </c>
      <c r="Q117" s="40">
        <f>Tablo16[[#This Row],[TÜM SINAVLARIMI GÖSTER]]</f>
        <v>0</v>
      </c>
      <c r="R117" s="40">
        <f>Tablo16[[#This Row],[Aynı ders sayısı]]</f>
        <v>1</v>
      </c>
      <c r="S117" s="40">
        <f>Tablo16[[#This Row],[Hocası aynı, aynı ders sayısı]]</f>
        <v>1</v>
      </c>
      <c r="T117" s="40">
        <f>Tablo16[[#This Row],[Aynı saatteki Sınav Sayısı]]</f>
        <v>3</v>
      </c>
    </row>
    <row r="118" spans="1:20" ht="15" hidden="1" x14ac:dyDescent="0.25">
      <c r="A118" s="38">
        <v>78</v>
      </c>
      <c r="B118" s="40" t="str">
        <f>Tablo16[[#This Row],[Bölüm]]</f>
        <v>TB</v>
      </c>
      <c r="C118" s="40">
        <f>Tablo16[[#This Row],[Sınıf]]</f>
        <v>4</v>
      </c>
      <c r="D118" s="40" t="str">
        <f>Tablo16[[#This Row],[Ders Kodu]]</f>
        <v>TBİ-4001</v>
      </c>
      <c r="E118" s="40" t="str">
        <f>Tablo16[[#This Row],[Dersin Adı]]</f>
        <v>Çayır Mera Yönetimi</v>
      </c>
      <c r="F118" s="40" t="str">
        <f>Tablo16[[#This Row],[Dersi Veren Öğretim Üyesi]]</f>
        <v>Fırat Alatürk</v>
      </c>
      <c r="G118" s="40" t="str">
        <f>Tablo16[[#This Row],[Dersi Veren. Öğr. Üyesi Bölmü.]]</f>
        <v>TB</v>
      </c>
      <c r="H118" s="40">
        <f>Tablo16[[#This Row],[Mevcut]]</f>
        <v>16</v>
      </c>
      <c r="I118" s="115">
        <f>Tablo16[[#This Row],[SINAV TARİHİ]]</f>
        <v>45663</v>
      </c>
      <c r="J118" s="116">
        <f>Tablo16[[#This Row],[SINAV SAATİ]]</f>
        <v>0.61458333333333337</v>
      </c>
      <c r="K118" s="40" t="str">
        <f>Tablo16[[#This Row],[SINIF - I -ZF-….]]</f>
        <v>204</v>
      </c>
      <c r="L118" s="40">
        <f>Tablo16[[#This Row],[SINIF - II  ZF-….]]</f>
        <v>0</v>
      </c>
      <c r="M118" s="40">
        <f>Tablo16[[#This Row],[G1]]</f>
        <v>0</v>
      </c>
      <c r="N118" s="40">
        <f>Tablo16[[#This Row],[G2]]</f>
        <v>0</v>
      </c>
      <c r="O118" s="40">
        <f>Tablo16[[#This Row],[Gözetmen 1]]</f>
        <v>0</v>
      </c>
      <c r="P118" s="40">
        <f>Tablo16[[#This Row],[Gözetmen 2]]</f>
        <v>0</v>
      </c>
      <c r="Q118" s="40">
        <f>Tablo16[[#This Row],[TÜM SINAVLARIMI GÖSTER]]</f>
        <v>0</v>
      </c>
      <c r="R118" s="40">
        <f>Tablo16[[#This Row],[Aynı ders sayısı]]</f>
        <v>1</v>
      </c>
      <c r="S118" s="40">
        <f>Tablo16[[#This Row],[Hocası aynı, aynı ders sayısı]]</f>
        <v>1</v>
      </c>
      <c r="T118" s="40">
        <f>Tablo16[[#This Row],[Aynı saatteki Sınav Sayısı]]</f>
        <v>9</v>
      </c>
    </row>
    <row r="119" spans="1:20" ht="15" hidden="1" x14ac:dyDescent="0.25">
      <c r="A119" s="38">
        <v>85</v>
      </c>
      <c r="B119" s="40" t="str">
        <f>Tablo16[[#This Row],[Bölüm]]</f>
        <v>TB</v>
      </c>
      <c r="C119" s="40">
        <f>Tablo16[[#This Row],[Sınıf]]</f>
        <v>4</v>
      </c>
      <c r="D119" s="40" t="str">
        <f>Tablo16[[#This Row],[Ders Kodu]]</f>
        <v>TBİ-4009</v>
      </c>
      <c r="E119" s="40" t="str">
        <f>Tablo16[[#This Row],[Dersin Adı]]</f>
        <v>Sürdürülebilir Tarım</v>
      </c>
      <c r="F119" s="40" t="str">
        <f>Tablo16[[#This Row],[Dersi Veren Öğretim Üyesi]]</f>
        <v>Harun Baytekin</v>
      </c>
      <c r="G119" s="40" t="str">
        <f>Tablo16[[#This Row],[Dersi Veren. Öğr. Üyesi Bölmü.]]</f>
        <v>TB</v>
      </c>
      <c r="H119" s="40">
        <f>Tablo16[[#This Row],[Mevcut]]</f>
        <v>11</v>
      </c>
      <c r="I119" s="115">
        <f>Tablo16[[#This Row],[SINAV TARİHİ]]</f>
        <v>45664</v>
      </c>
      <c r="J119" s="116">
        <f>Tablo16[[#This Row],[SINAV SAATİ]]</f>
        <v>0.65277777777777779</v>
      </c>
      <c r="K119" s="40" t="str">
        <f>Tablo16[[#This Row],[SINIF - I -ZF-….]]</f>
        <v>103</v>
      </c>
      <c r="L119" s="40">
        <f>Tablo16[[#This Row],[SINIF - II  ZF-….]]</f>
        <v>0</v>
      </c>
      <c r="M119" s="40">
        <f>Tablo16[[#This Row],[G1]]</f>
        <v>0</v>
      </c>
      <c r="N119" s="40">
        <f>Tablo16[[#This Row],[G2]]</f>
        <v>0</v>
      </c>
      <c r="O119" s="40">
        <f>Tablo16[[#This Row],[Gözetmen 1]]</f>
        <v>0</v>
      </c>
      <c r="P119" s="40">
        <f>Tablo16[[#This Row],[Gözetmen 2]]</f>
        <v>0</v>
      </c>
      <c r="Q119" s="40">
        <f>Tablo16[[#This Row],[TÜM SINAVLARIMI GÖSTER]]</f>
        <v>0</v>
      </c>
      <c r="R119" s="40">
        <f>Tablo16[[#This Row],[Aynı ders sayısı]]</f>
        <v>1</v>
      </c>
      <c r="S119" s="40">
        <f>Tablo16[[#This Row],[Hocası aynı, aynı ders sayısı]]</f>
        <v>1</v>
      </c>
      <c r="T119" s="40">
        <f>Tablo16[[#This Row],[Aynı saatteki Sınav Sayısı]]</f>
        <v>9</v>
      </c>
    </row>
    <row r="120" spans="1:20" ht="15" hidden="1" x14ac:dyDescent="0.25">
      <c r="A120" s="38">
        <v>132</v>
      </c>
      <c r="B120" s="40" t="str">
        <f>Tablo16[[#This Row],[Bölüm]]</f>
        <v>TB</v>
      </c>
      <c r="C120" s="40">
        <f>Tablo16[[#This Row],[Sınıf]]</f>
        <v>4</v>
      </c>
      <c r="D120" s="40" t="str">
        <f>Tablo16[[#This Row],[Ders Kodu]]</f>
        <v>TBİ-4011</v>
      </c>
      <c r="E120" s="40" t="str">
        <f>Tablo16[[#This Row],[Dersin Adı]]</f>
        <v>Çim Tekniği</v>
      </c>
      <c r="F120" s="40" t="str">
        <f>Tablo16[[#This Row],[Dersi Veren Öğretim Üyesi]]</f>
        <v>Harun Baytekin</v>
      </c>
      <c r="G120" s="40" t="str">
        <f>Tablo16[[#This Row],[Dersi Veren. Öğr. Üyesi Bölmü.]]</f>
        <v>TB</v>
      </c>
      <c r="H120" s="40">
        <f>Tablo16[[#This Row],[Mevcut]]</f>
        <v>13</v>
      </c>
      <c r="I120" s="115">
        <f>Tablo16[[#This Row],[SINAV TARİHİ]]</f>
        <v>45665</v>
      </c>
      <c r="J120" s="116">
        <f>Tablo16[[#This Row],[SINAV SAATİ]]</f>
        <v>0.625</v>
      </c>
      <c r="K120" s="40" t="str">
        <f>Tablo16[[#This Row],[SINIF - I -ZF-….]]</f>
        <v>04</v>
      </c>
      <c r="L120" s="40">
        <f>Tablo16[[#This Row],[SINIF - II  ZF-….]]</f>
        <v>0</v>
      </c>
      <c r="M120" s="40">
        <f>Tablo16[[#This Row],[G1]]</f>
        <v>0</v>
      </c>
      <c r="N120" s="40">
        <f>Tablo16[[#This Row],[G2]]</f>
        <v>0</v>
      </c>
      <c r="O120" s="40">
        <f>Tablo16[[#This Row],[Gözetmen 1]]</f>
        <v>0</v>
      </c>
      <c r="P120" s="40">
        <f>Tablo16[[#This Row],[Gözetmen 2]]</f>
        <v>0</v>
      </c>
      <c r="Q120" s="40">
        <f>Tablo16[[#This Row],[TÜM SINAVLARIMI GÖSTER]]</f>
        <v>0</v>
      </c>
      <c r="R120" s="40">
        <f>Tablo16[[#This Row],[Aynı ders sayısı]]</f>
        <v>1</v>
      </c>
      <c r="S120" s="40">
        <f>Tablo16[[#This Row],[Hocası aynı, aynı ders sayısı]]</f>
        <v>1</v>
      </c>
      <c r="T120" s="40">
        <f>Tablo16[[#This Row],[Aynı saatteki Sınav Sayısı]]</f>
        <v>9</v>
      </c>
    </row>
    <row r="121" spans="1:20" ht="15" hidden="1" x14ac:dyDescent="0.25">
      <c r="A121" s="38">
        <v>143</v>
      </c>
      <c r="B121" s="40" t="str">
        <f>Tablo16[[#This Row],[Bölüm]]</f>
        <v>TB</v>
      </c>
      <c r="C121" s="40">
        <f>Tablo16[[#This Row],[Sınıf]]</f>
        <v>4</v>
      </c>
      <c r="D121" s="40" t="str">
        <f>Tablo16[[#This Row],[Ders Kodu]]</f>
        <v>TBİ-4015</v>
      </c>
      <c r="E121" s="40" t="str">
        <f>Tablo16[[#This Row],[Dersin Adı]]</f>
        <v>Yemeklik Tane Baklagiller</v>
      </c>
      <c r="F121" s="40" t="str">
        <f>Tablo16[[#This Row],[Dersi Veren Öğretim Üyesi]]</f>
        <v>Altıngül Özaslan Parlak</v>
      </c>
      <c r="G121" s="40" t="str">
        <f>Tablo16[[#This Row],[Dersi Veren. Öğr. Üyesi Bölmü.]]</f>
        <v>TB</v>
      </c>
      <c r="H121" s="40">
        <f>Tablo16[[#This Row],[Mevcut]]</f>
        <v>11</v>
      </c>
      <c r="I121" s="115">
        <f>Tablo16[[#This Row],[SINAV TARİHİ]]</f>
        <v>45666</v>
      </c>
      <c r="J121" s="116">
        <f>Tablo16[[#This Row],[SINAV SAATİ]]</f>
        <v>0.61458333333333337</v>
      </c>
      <c r="K121" s="40" t="str">
        <f>Tablo16[[#This Row],[SINIF - I -ZF-….]]</f>
        <v>103</v>
      </c>
      <c r="L121" s="40">
        <f>Tablo16[[#This Row],[SINIF - II  ZF-….]]</f>
        <v>0</v>
      </c>
      <c r="M121" s="40">
        <f>Tablo16[[#This Row],[G1]]</f>
        <v>0</v>
      </c>
      <c r="N121" s="40">
        <f>Tablo16[[#This Row],[G2]]</f>
        <v>0</v>
      </c>
      <c r="O121" s="40">
        <f>Tablo16[[#This Row],[Gözetmen 1]]</f>
        <v>0</v>
      </c>
      <c r="P121" s="40">
        <f>Tablo16[[#This Row],[Gözetmen 2]]</f>
        <v>0</v>
      </c>
      <c r="Q121" s="40">
        <f>Tablo16[[#This Row],[TÜM SINAVLARIMI GÖSTER]]</f>
        <v>0</v>
      </c>
      <c r="R121" s="40">
        <f>Tablo16[[#This Row],[Aynı ders sayısı]]</f>
        <v>1</v>
      </c>
      <c r="S121" s="40">
        <f>Tablo16[[#This Row],[Hocası aynı, aynı ders sayısı]]</f>
        <v>1</v>
      </c>
      <c r="T121" s="40">
        <f>Tablo16[[#This Row],[Aynı saatteki Sınav Sayısı]]</f>
        <v>9</v>
      </c>
    </row>
    <row r="122" spans="1:20" ht="15" hidden="1" x14ac:dyDescent="0.25">
      <c r="A122" s="38">
        <v>234</v>
      </c>
      <c r="B122" s="40" t="str">
        <f>Tablo16[[#This Row],[Bölüm]]</f>
        <v>TB</v>
      </c>
      <c r="C122" s="40">
        <f>Tablo16[[#This Row],[Sınıf]]</f>
        <v>4</v>
      </c>
      <c r="D122" s="40" t="str">
        <f>Tablo16[[#This Row],[Ders Kodu]]</f>
        <v>TBİ-4013</v>
      </c>
      <c r="E122" s="40" t="str">
        <f>Tablo16[[#This Row],[Dersin Adı]]</f>
        <v>Tahıl Baklagil ve Yem Bitkileri Hastalıkları</v>
      </c>
      <c r="F122" s="40" t="str">
        <f>Tablo16[[#This Row],[Dersi Veren Öğretim Üyesi]]</f>
        <v>Figen Mert</v>
      </c>
      <c r="G122" s="40" t="str">
        <f>Tablo16[[#This Row],[Dersi Veren. Öğr. Üyesi Bölmü.]]</f>
        <v>BK</v>
      </c>
      <c r="H122" s="40">
        <f>Tablo16[[#This Row],[Mevcut]]</f>
        <v>19</v>
      </c>
      <c r="I122" s="115">
        <f>Tablo16[[#This Row],[SINAV TARİHİ]]</f>
        <v>45670</v>
      </c>
      <c r="J122" s="116">
        <f>Tablo16[[#This Row],[SINAV SAATİ]]</f>
        <v>0.625</v>
      </c>
      <c r="K122" s="40" t="str">
        <f>Tablo16[[#This Row],[SINIF - I -ZF-….]]</f>
        <v>05</v>
      </c>
      <c r="L122" s="40">
        <f>Tablo16[[#This Row],[SINIF - II  ZF-….]]</f>
        <v>0</v>
      </c>
      <c r="M122" s="40">
        <f>Tablo16[[#This Row],[G1]]</f>
        <v>0</v>
      </c>
      <c r="N122" s="40">
        <f>Tablo16[[#This Row],[G2]]</f>
        <v>0</v>
      </c>
      <c r="O122" s="40">
        <f>Tablo16[[#This Row],[Gözetmen 1]]</f>
        <v>0</v>
      </c>
      <c r="P122" s="40">
        <f>Tablo16[[#This Row],[Gözetmen 2]]</f>
        <v>0</v>
      </c>
      <c r="Q122" s="40">
        <f>Tablo16[[#This Row],[TÜM SINAVLARIMI GÖSTER]]</f>
        <v>0</v>
      </c>
      <c r="R122" s="40">
        <f>Tablo16[[#This Row],[Aynı ders sayısı]]</f>
        <v>1</v>
      </c>
      <c r="S122" s="40">
        <f>Tablo16[[#This Row],[Hocası aynı, aynı ders sayısı]]</f>
        <v>1</v>
      </c>
      <c r="T122" s="40">
        <f>Tablo16[[#This Row],[Aynı saatteki Sınav Sayısı]]</f>
        <v>8</v>
      </c>
    </row>
    <row r="123" spans="1:20" ht="15" x14ac:dyDescent="0.25">
      <c r="A123" s="38">
        <v>360</v>
      </c>
      <c r="B123" s="40" t="str">
        <f>Tablo16[[#This Row],[Bölüm]]</f>
        <v>TB</v>
      </c>
      <c r="C123" s="40">
        <f>Tablo16[[#This Row],[Sınıf]]</f>
        <v>4</v>
      </c>
      <c r="D123" s="40" t="str">
        <f>Tablo16[[#This Row],[Ders Kodu]]</f>
        <v>TBİ-4005</v>
      </c>
      <c r="E123" s="40" t="str">
        <f>Tablo16[[#This Row],[Dersin Adı]]</f>
        <v>Tohumluk Bilimi ve Teknolojisi</v>
      </c>
      <c r="F123" s="40" t="str">
        <f>Tablo16[[#This Row],[Dersi Veren Öğretim Üyesi]]</f>
        <v>Bahri İzci</v>
      </c>
      <c r="G123" s="40" t="str">
        <f>Tablo16[[#This Row],[Dersi Veren. Öğr. Üyesi Bölmü.]]</f>
        <v>TB</v>
      </c>
      <c r="H123" s="40">
        <f>Tablo16[[#This Row],[Mevcut]]</f>
        <v>12</v>
      </c>
      <c r="I123" s="115">
        <f>Tablo16[[#This Row],[SINAV TARİHİ]]</f>
        <v>45671</v>
      </c>
      <c r="J123" s="116">
        <f>Tablo16[[#This Row],[SINAV SAATİ]]</f>
        <v>0.625</v>
      </c>
      <c r="K123" s="40" t="str">
        <f>Tablo16[[#This Row],[SINIF - I -ZF-….]]</f>
        <v>05</v>
      </c>
      <c r="L123" s="40">
        <f>Tablo16[[#This Row],[SINIF - II  ZF-….]]</f>
        <v>0</v>
      </c>
      <c r="M123" s="40">
        <f>Tablo16[[#This Row],[G1]]</f>
        <v>0</v>
      </c>
      <c r="N123" s="40">
        <f>Tablo16[[#This Row],[G2]]</f>
        <v>0</v>
      </c>
      <c r="O123" s="40">
        <f>Tablo16[[#This Row],[Gözetmen 1]]</f>
        <v>0</v>
      </c>
      <c r="P123" s="40">
        <f>Tablo16[[#This Row],[Gözetmen 2]]</f>
        <v>0</v>
      </c>
      <c r="Q123" s="40">
        <f>Tablo16[[#This Row],[TÜM SINAVLARIMI GÖSTER]]</f>
        <v>0</v>
      </c>
      <c r="R123" s="40">
        <f>Tablo16[[#This Row],[Aynı ders sayısı]]</f>
        <v>1</v>
      </c>
      <c r="S123" s="40">
        <f>Tablo16[[#This Row],[Hocası aynı, aynı ders sayısı]]</f>
        <v>1</v>
      </c>
      <c r="T123" s="40">
        <f>Tablo16[[#This Row],[Aynı saatteki Sınav Sayısı]]</f>
        <v>6</v>
      </c>
    </row>
    <row r="124" spans="1:20" ht="15" hidden="1" x14ac:dyDescent="0.25">
      <c r="A124" s="38">
        <v>98</v>
      </c>
      <c r="B124" s="40" t="str">
        <f>Tablo16[[#This Row],[Bölüm]]</f>
        <v>TBT</v>
      </c>
      <c r="C124" s="40">
        <f>Tablo16[[#This Row],[Sınıf]]</f>
        <v>1</v>
      </c>
      <c r="D124" s="40" t="str">
        <f>Tablo16[[#This Row],[Ders Kodu]]</f>
        <v>TRB-1109</v>
      </c>
      <c r="E124" s="40" t="str">
        <f>Tablo16[[#This Row],[Dersin Adı]]</f>
        <v>Botanik</v>
      </c>
      <c r="F124" s="40" t="str">
        <f>Tablo16[[#This Row],[Dersi Veren Öğretim Üyesi]]</f>
        <v>Okan Acar</v>
      </c>
      <c r="G124" s="40" t="str">
        <f>Tablo16[[#This Row],[Dersi Veren. Öğr. Üyesi Bölmü.]]</f>
        <v>FD</v>
      </c>
      <c r="H124" s="40">
        <f>Tablo16[[#This Row],[Mevcut]]</f>
        <v>32</v>
      </c>
      <c r="I124" s="115">
        <f>Tablo16[[#This Row],[SINAV TARİHİ]]</f>
        <v>45663</v>
      </c>
      <c r="J124" s="116">
        <f>Tablo16[[#This Row],[SINAV SAATİ]]</f>
        <v>0.375</v>
      </c>
      <c r="K124" s="40" t="str">
        <f>Tablo16[[#This Row],[SINIF - I -ZF-….]]</f>
        <v>101</v>
      </c>
      <c r="L124" s="40">
        <f>Tablo16[[#This Row],[SINIF - II  ZF-….]]</f>
        <v>0</v>
      </c>
      <c r="M124" s="40">
        <f>Tablo16[[#This Row],[G1]]</f>
        <v>9</v>
      </c>
      <c r="N124" s="40">
        <f>Tablo16[[#This Row],[G2]]</f>
        <v>0</v>
      </c>
      <c r="O124" s="40" t="str">
        <f>Tablo16[[#This Row],[Gözetmen 1]]</f>
        <v>Eylem DURMUŞ</v>
      </c>
      <c r="P124" s="40">
        <f>Tablo16[[#This Row],[Gözetmen 2]]</f>
        <v>0</v>
      </c>
      <c r="Q124" s="40">
        <f>Tablo16[[#This Row],[TÜM SINAVLARIMI GÖSTER]]</f>
        <v>0</v>
      </c>
      <c r="R124" s="40">
        <f>Tablo16[[#This Row],[Aynı ders sayısı]]</f>
        <v>8</v>
      </c>
      <c r="S124" s="40">
        <f>Tablo16[[#This Row],[Hocası aynı, aynı ders sayısı]]</f>
        <v>2</v>
      </c>
      <c r="T124" s="40">
        <f>Tablo16[[#This Row],[Aynı saatteki Sınav Sayısı]]</f>
        <v>9</v>
      </c>
    </row>
    <row r="125" spans="1:20" ht="15" hidden="1" x14ac:dyDescent="0.25">
      <c r="A125" s="38">
        <v>104</v>
      </c>
      <c r="B125" s="40" t="str">
        <f>Tablo16[[#This Row],[Bölüm]]</f>
        <v>TBT</v>
      </c>
      <c r="C125" s="40">
        <f>Tablo16[[#This Row],[Sınıf]]</f>
        <v>1</v>
      </c>
      <c r="D125" s="40" t="str">
        <f>Tablo16[[#This Row],[Ders Kodu]]</f>
        <v>TDİ-1101</v>
      </c>
      <c r="E125" s="40" t="str">
        <f>Tablo16[[#This Row],[Dersin Adı]]</f>
        <v>Türk Dili I</v>
      </c>
      <c r="F125" s="40" t="str">
        <f>Tablo16[[#This Row],[Dersi Veren Öğretim Üyesi]]</f>
        <v>Özgür ÜSTÜN</v>
      </c>
      <c r="G125" s="40" t="str">
        <f>Tablo16[[#This Row],[Dersi Veren. Öğr. Üyesi Bölmü.]]</f>
        <v>FD</v>
      </c>
      <c r="H125" s="40">
        <f>Tablo16[[#This Row],[Mevcut]]</f>
        <v>27</v>
      </c>
      <c r="I125" s="115">
        <f>Tablo16[[#This Row],[SINAV TARİHİ]]</f>
        <v>45664</v>
      </c>
      <c r="J125" s="116">
        <f>Tablo16[[#This Row],[SINAV SAATİ]]</f>
        <v>0.41666666666666669</v>
      </c>
      <c r="K125" s="40" t="str">
        <f>Tablo16[[#This Row],[SINIF - I -ZF-….]]</f>
        <v>Amfi</v>
      </c>
      <c r="L125" s="40">
        <f>Tablo16[[#This Row],[SINIF - II  ZF-….]]</f>
        <v>0</v>
      </c>
      <c r="M125" s="40">
        <f>Tablo16[[#This Row],[G1]]</f>
        <v>8</v>
      </c>
      <c r="N125" s="40">
        <f>Tablo16[[#This Row],[G2]]</f>
        <v>0</v>
      </c>
      <c r="O125" s="40" t="str">
        <f>Tablo16[[#This Row],[Gözetmen 1]]</f>
        <v>Sema Ezgi YÜCEER</v>
      </c>
      <c r="P125" s="40">
        <f>Tablo16[[#This Row],[Gözetmen 2]]</f>
        <v>0</v>
      </c>
      <c r="Q125" s="40">
        <f>Tablo16[[#This Row],[TÜM SINAVLARIMI GÖSTER]]</f>
        <v>0</v>
      </c>
      <c r="R125" s="40">
        <f>Tablo16[[#This Row],[Aynı ders sayısı]]</f>
        <v>9</v>
      </c>
      <c r="S125" s="40">
        <f>Tablo16[[#This Row],[Hocası aynı, aynı ders sayısı]]</f>
        <v>9</v>
      </c>
      <c r="T125" s="40">
        <f>Tablo16[[#This Row],[Aynı saatteki Sınav Sayısı]]</f>
        <v>9</v>
      </c>
    </row>
    <row r="126" spans="1:20" ht="15" hidden="1" x14ac:dyDescent="0.25">
      <c r="A126" s="38">
        <v>103</v>
      </c>
      <c r="B126" s="40" t="str">
        <f>Tablo16[[#This Row],[Bölüm]]</f>
        <v>TBT</v>
      </c>
      <c r="C126" s="40">
        <f>Tablo16[[#This Row],[Sınıf]]</f>
        <v>1</v>
      </c>
      <c r="D126" s="40" t="str">
        <f>Tablo16[[#This Row],[Ders Kodu]]</f>
        <v>ATA-1101</v>
      </c>
      <c r="E126" s="40" t="str">
        <f>Tablo16[[#This Row],[Dersin Adı]]</f>
        <v>Atatürk İlkeleri ve İnkılap Tarihi I</v>
      </c>
      <c r="F126" s="40" t="str">
        <f>Tablo16[[#This Row],[Dersi Veren Öğretim Üyesi]]</f>
        <v>Ümmügülsüm Taylı</v>
      </c>
      <c r="G126" s="40" t="str">
        <f>Tablo16[[#This Row],[Dersi Veren. Öğr. Üyesi Bölmü.]]</f>
        <v>FD</v>
      </c>
      <c r="H126" s="40">
        <f>Tablo16[[#This Row],[Mevcut]]</f>
        <v>261</v>
      </c>
      <c r="I126" s="115">
        <f>Tablo16[[#This Row],[SINAV TARİHİ]]</f>
        <v>45664</v>
      </c>
      <c r="J126" s="116">
        <f>Tablo16[[#This Row],[SINAV SAATİ]]</f>
        <v>0.45833333333333331</v>
      </c>
      <c r="K126" s="40" t="str">
        <f>Tablo16[[#This Row],[SINIF - I -ZF-….]]</f>
        <v>113</v>
      </c>
      <c r="L126" s="40">
        <f>Tablo16[[#This Row],[SINIF - II  ZF-….]]</f>
        <v>0</v>
      </c>
      <c r="M126" s="40">
        <f>Tablo16[[#This Row],[G1]]</f>
        <v>0</v>
      </c>
      <c r="N126" s="40">
        <f>Tablo16[[#This Row],[G2]]</f>
        <v>0</v>
      </c>
      <c r="O126" s="40">
        <f>Tablo16[[#This Row],[Gözetmen 1]]</f>
        <v>0</v>
      </c>
      <c r="P126" s="40">
        <f>Tablo16[[#This Row],[Gözetmen 2]]</f>
        <v>0</v>
      </c>
      <c r="Q126" s="40">
        <f>Tablo16[[#This Row],[TÜM SINAVLARIMI GÖSTER]]</f>
        <v>0</v>
      </c>
      <c r="R126" s="40">
        <f>Tablo16[[#This Row],[Aynı ders sayısı]]</f>
        <v>9</v>
      </c>
      <c r="S126" s="40">
        <f>Tablo16[[#This Row],[Hocası aynı, aynı ders sayısı]]</f>
        <v>3</v>
      </c>
      <c r="T126" s="40">
        <f>Tablo16[[#This Row],[Aynı saatteki Sınav Sayısı]]</f>
        <v>9</v>
      </c>
    </row>
    <row r="127" spans="1:20" ht="15" hidden="1" x14ac:dyDescent="0.25">
      <c r="A127" s="38">
        <v>371</v>
      </c>
      <c r="B127" s="40" t="str">
        <f>Tablo16[[#This Row],[Bölüm]]</f>
        <v>TBT</v>
      </c>
      <c r="C127" s="40">
        <f>Tablo16[[#This Row],[Sınıf]]</f>
        <v>1</v>
      </c>
      <c r="D127" s="40" t="str">
        <f>Tablo16[[#This Row],[Ders Kodu]]</f>
        <v>TRB-1001</v>
      </c>
      <c r="E127" s="40" t="str">
        <f>Tablo16[[#This Row],[Dersin Adı]]</f>
        <v>Fizik</v>
      </c>
      <c r="F127" s="40" t="str">
        <f>Tablo16[[#This Row],[Dersi Veren Öğretim Üyesi]]</f>
        <v>Esin Soydugan</v>
      </c>
      <c r="G127" s="40" t="str">
        <f>Tablo16[[#This Row],[Dersi Veren. Öğr. Üyesi Bölmü.]]</f>
        <v>FD</v>
      </c>
      <c r="H127" s="40">
        <f>Tablo16[[#This Row],[Mevcut]]</f>
        <v>30</v>
      </c>
      <c r="I127" s="115">
        <f>Tablo16[[#This Row],[SINAV TARİHİ]]</f>
        <v>45665</v>
      </c>
      <c r="J127" s="116">
        <f>Tablo16[[#This Row],[SINAV SAATİ]]</f>
        <v>0.375</v>
      </c>
      <c r="K127" s="40" t="str">
        <f>Tablo16[[#This Row],[SINIF - I -ZF-….]]</f>
        <v>102</v>
      </c>
      <c r="L127" s="40">
        <f>Tablo16[[#This Row],[SINIF - II  ZF-….]]</f>
        <v>0</v>
      </c>
      <c r="M127" s="40">
        <f>Tablo16[[#This Row],[G1]]</f>
        <v>8</v>
      </c>
      <c r="N127" s="40">
        <f>Tablo16[[#This Row],[G2]]</f>
        <v>0</v>
      </c>
      <c r="O127" s="40" t="str">
        <f>Tablo16[[#This Row],[Gözetmen 1]]</f>
        <v>Sema Ezgi YÜCEER</v>
      </c>
      <c r="P127" s="40">
        <f>Tablo16[[#This Row],[Gözetmen 2]]</f>
        <v>0</v>
      </c>
      <c r="Q127" s="40">
        <f>Tablo16[[#This Row],[TÜM SINAVLARIMI GÖSTER]]</f>
        <v>0</v>
      </c>
      <c r="R127" s="40">
        <f>Tablo16[[#This Row],[Aynı ders sayısı]]</f>
        <v>9</v>
      </c>
      <c r="S127" s="40">
        <f>Tablo16[[#This Row],[Hocası aynı, aynı ders sayısı]]</f>
        <v>2</v>
      </c>
      <c r="T127" s="40">
        <f>Tablo16[[#This Row],[Aynı saatteki Sınav Sayısı]]</f>
        <v>9</v>
      </c>
    </row>
    <row r="128" spans="1:20" ht="15" hidden="1" x14ac:dyDescent="0.25">
      <c r="A128" s="38">
        <v>177</v>
      </c>
      <c r="B128" s="40" t="str">
        <f>Tablo16[[#This Row],[Bölüm]]</f>
        <v>TBT</v>
      </c>
      <c r="C128" s="40">
        <f>Tablo16[[#This Row],[Sınıf]]</f>
        <v>1</v>
      </c>
      <c r="D128" s="40" t="str">
        <f>Tablo16[[#This Row],[Ders Kodu]]</f>
        <v>ZBY-1003</v>
      </c>
      <c r="E128" s="40" t="str">
        <f>Tablo16[[#This Row],[Dersin Adı]]</f>
        <v>Genel Kimya I</v>
      </c>
      <c r="F128" s="40" t="str">
        <f>Tablo16[[#This Row],[Dersi Veren Öğretim Üyesi]]</f>
        <v>Diğdem Erdener Çıralı</v>
      </c>
      <c r="G128" s="40" t="str">
        <f>Tablo16[[#This Row],[Dersi Veren. Öğr. Üyesi Bölmü.]]</f>
        <v>FD</v>
      </c>
      <c r="H128" s="40">
        <f>Tablo16[[#This Row],[Mevcut]]</f>
        <v>23</v>
      </c>
      <c r="I128" s="115">
        <f>Tablo16[[#This Row],[SINAV TARİHİ]]</f>
        <v>45666</v>
      </c>
      <c r="J128" s="116">
        <f>Tablo16[[#This Row],[SINAV SAATİ]]</f>
        <v>0.375</v>
      </c>
      <c r="K128" s="40" t="str">
        <f>Tablo16[[#This Row],[SINIF - I -ZF-….]]</f>
        <v>05</v>
      </c>
      <c r="L128" s="40">
        <f>Tablo16[[#This Row],[SINIF - II  ZF-….]]</f>
        <v>0</v>
      </c>
      <c r="M128" s="40">
        <f>Tablo16[[#This Row],[G1]]</f>
        <v>0</v>
      </c>
      <c r="N128" s="40">
        <f>Tablo16[[#This Row],[G2]]</f>
        <v>0</v>
      </c>
      <c r="O128" s="40">
        <f>Tablo16[[#This Row],[Gözetmen 1]]</f>
        <v>0</v>
      </c>
      <c r="P128" s="40">
        <f>Tablo16[[#This Row],[Gözetmen 2]]</f>
        <v>0</v>
      </c>
      <c r="Q128" s="40">
        <f>Tablo16[[#This Row],[TÜM SINAVLARIMI GÖSTER]]</f>
        <v>0</v>
      </c>
      <c r="R128" s="40">
        <f>Tablo16[[#This Row],[Aynı ders sayısı]]</f>
        <v>1</v>
      </c>
      <c r="S128" s="40">
        <f>Tablo16[[#This Row],[Hocası aynı, aynı ders sayısı]]</f>
        <v>1</v>
      </c>
      <c r="T128" s="40">
        <f>Tablo16[[#This Row],[Aynı saatteki Sınav Sayısı]]</f>
        <v>8</v>
      </c>
    </row>
    <row r="129" spans="1:20" ht="15" x14ac:dyDescent="0.25">
      <c r="A129" s="38">
        <v>189</v>
      </c>
      <c r="B129" s="40" t="str">
        <f>Tablo16[[#This Row],[Bölüm]]</f>
        <v>TBT</v>
      </c>
      <c r="C129" s="40">
        <f>Tablo16[[#This Row],[Sınıf]]</f>
        <v>1</v>
      </c>
      <c r="D129" s="40" t="str">
        <f>Tablo16[[#This Row],[Ders Kodu]]</f>
        <v>ZBY-1007</v>
      </c>
      <c r="E129" s="40" t="str">
        <f>Tablo16[[#This Row],[Dersin Adı]]</f>
        <v>Kariyer Planlama</v>
      </c>
      <c r="F129" s="40" t="str">
        <f>Tablo16[[#This Row],[Dersi Veren Öğretim Üyesi]]</f>
        <v>Cem Ömer Egesel</v>
      </c>
      <c r="G129" s="40" t="str">
        <f>Tablo16[[#This Row],[Dersi Veren. Öğr. Üyesi Bölmü.]]</f>
        <v>TBT</v>
      </c>
      <c r="H129" s="40">
        <f>Tablo16[[#This Row],[Mevcut]]</f>
        <v>29</v>
      </c>
      <c r="I129" s="115">
        <f>Tablo16[[#This Row],[SINAV TARİHİ]]</f>
        <v>45670</v>
      </c>
      <c r="J129" s="116">
        <f>Tablo16[[#This Row],[SINAV SAATİ]]</f>
        <v>0.375</v>
      </c>
      <c r="K129" s="40" t="str">
        <f>Tablo16[[#This Row],[SINIF - I -ZF-….]]</f>
        <v>202</v>
      </c>
      <c r="L129" s="40">
        <f>Tablo16[[#This Row],[SINIF - II  ZF-….]]</f>
        <v>0</v>
      </c>
      <c r="M129" s="40">
        <f>Tablo16[[#This Row],[G1]]</f>
        <v>0</v>
      </c>
      <c r="N129" s="40">
        <f>Tablo16[[#This Row],[G2]]</f>
        <v>0</v>
      </c>
      <c r="O129" s="40">
        <f>Tablo16[[#This Row],[Gözetmen 1]]</f>
        <v>0</v>
      </c>
      <c r="P129" s="40">
        <f>Tablo16[[#This Row],[Gözetmen 2]]</f>
        <v>0</v>
      </c>
      <c r="Q129" s="40">
        <f>Tablo16[[#This Row],[TÜM SINAVLARIMI GÖSTER]]</f>
        <v>0</v>
      </c>
      <c r="R129" s="40">
        <f>Tablo16[[#This Row],[Aynı ders sayısı]]</f>
        <v>7</v>
      </c>
      <c r="S129" s="40">
        <f>Tablo16[[#This Row],[Hocası aynı, aynı ders sayısı]]</f>
        <v>1</v>
      </c>
      <c r="T129" s="40">
        <f>Tablo16[[#This Row],[Aynı saatteki Sınav Sayısı]]</f>
        <v>9</v>
      </c>
    </row>
    <row r="130" spans="1:20" ht="15" hidden="1" x14ac:dyDescent="0.25">
      <c r="A130" s="38">
        <v>190</v>
      </c>
      <c r="B130" s="40" t="str">
        <f>Tablo16[[#This Row],[Bölüm]]</f>
        <v>TBT</v>
      </c>
      <c r="C130" s="40">
        <f>Tablo16[[#This Row],[Sınıf]]</f>
        <v>1</v>
      </c>
      <c r="D130" s="40" t="str">
        <f>Tablo16[[#This Row],[Ders Kodu]]</f>
        <v>ZBY-1011</v>
      </c>
      <c r="E130" s="40" t="str">
        <f>Tablo16[[#This Row],[Dersin Adı]]</f>
        <v>Temel Bilgisayar Uygulamaları</v>
      </c>
      <c r="F130" s="40" t="str">
        <f>Tablo16[[#This Row],[Dersi Veren Öğretim Üyesi]]</f>
        <v>Mehmet Burak Büyükcan</v>
      </c>
      <c r="G130" s="40" t="str">
        <f>Tablo16[[#This Row],[Dersi Veren. Öğr. Üyesi Bölmü.]]</f>
        <v>TM</v>
      </c>
      <c r="H130" s="40">
        <f>Tablo16[[#This Row],[Mevcut]]</f>
        <v>7</v>
      </c>
      <c r="I130" s="115">
        <f>Tablo16[[#This Row],[SINAV TARİHİ]]</f>
        <v>45671</v>
      </c>
      <c r="J130" s="116">
        <f>Tablo16[[#This Row],[SINAV SAATİ]]</f>
        <v>0.375</v>
      </c>
      <c r="K130" s="40" t="str">
        <f>Tablo16[[#This Row],[SINIF - I -ZF-….]]</f>
        <v>Bilgisayar Lab.</v>
      </c>
      <c r="L130" s="40">
        <f>Tablo16[[#This Row],[SINIF - II  ZF-….]]</f>
        <v>0</v>
      </c>
      <c r="M130" s="40">
        <f>Tablo16[[#This Row],[G1]]</f>
        <v>0</v>
      </c>
      <c r="N130" s="40">
        <f>Tablo16[[#This Row],[G2]]</f>
        <v>0</v>
      </c>
      <c r="O130" s="40">
        <f>Tablo16[[#This Row],[Gözetmen 1]]</f>
        <v>0</v>
      </c>
      <c r="P130" s="40">
        <f>Tablo16[[#This Row],[Gözetmen 2]]</f>
        <v>0</v>
      </c>
      <c r="Q130" s="40">
        <f>Tablo16[[#This Row],[TÜM SINAVLARIMI GÖSTER]]</f>
        <v>0</v>
      </c>
      <c r="R130" s="40">
        <f>Tablo16[[#This Row],[Aynı ders sayısı]]</f>
        <v>4</v>
      </c>
      <c r="S130" s="40">
        <f>Tablo16[[#This Row],[Hocası aynı, aynı ders sayısı]]</f>
        <v>1</v>
      </c>
      <c r="T130" s="40">
        <f>Tablo16[[#This Row],[Aynı saatteki Sınav Sayısı]]</f>
        <v>8</v>
      </c>
    </row>
    <row r="131" spans="1:20" ht="15" hidden="1" x14ac:dyDescent="0.25">
      <c r="A131" s="38">
        <v>210</v>
      </c>
      <c r="B131" s="40" t="str">
        <f>Tablo16[[#This Row],[Bölüm]]</f>
        <v>TBT</v>
      </c>
      <c r="C131" s="40">
        <f>Tablo16[[#This Row],[Sınıf]]</f>
        <v>1</v>
      </c>
      <c r="D131" s="40" t="str">
        <f>Tablo16[[#This Row],[Ders Kodu]]</f>
        <v>ZBY-1009</v>
      </c>
      <c r="E131" s="40" t="str">
        <f>Tablo16[[#This Row],[Dersin Adı]]</f>
        <v>Matematik</v>
      </c>
      <c r="F131" s="40" t="str">
        <f>Tablo16[[#This Row],[Dersi Veren Öğretim Üyesi]]</f>
        <v>Didem Karalarlıoğlu Camcı</v>
      </c>
      <c r="G131" s="40" t="str">
        <f>Tablo16[[#This Row],[Dersi Veren. Öğr. Üyesi Bölmü.]]</f>
        <v>FD</v>
      </c>
      <c r="H131" s="40">
        <f>Tablo16[[#This Row],[Mevcut]]</f>
        <v>38</v>
      </c>
      <c r="I131" s="115">
        <f>Tablo16[[#This Row],[SINAV TARİHİ]]</f>
        <v>45672</v>
      </c>
      <c r="J131" s="116">
        <f>Tablo16[[#This Row],[SINAV SAATİ]]</f>
        <v>0.375</v>
      </c>
      <c r="K131" s="40" t="str">
        <f>Tablo16[[#This Row],[SINIF - I -ZF-….]]</f>
        <v>101</v>
      </c>
      <c r="L131" s="40">
        <f>Tablo16[[#This Row],[SINIF - II  ZF-….]]</f>
        <v>0</v>
      </c>
      <c r="M131" s="40">
        <f>Tablo16[[#This Row],[G1]]</f>
        <v>0</v>
      </c>
      <c r="N131" s="40">
        <f>Tablo16[[#This Row],[G2]]</f>
        <v>0</v>
      </c>
      <c r="O131" s="40">
        <f>Tablo16[[#This Row],[Gözetmen 1]]</f>
        <v>0</v>
      </c>
      <c r="P131" s="40">
        <f>Tablo16[[#This Row],[Gözetmen 2]]</f>
        <v>0</v>
      </c>
      <c r="Q131" s="40">
        <f>Tablo16[[#This Row],[TÜM SINAVLARIMI GÖSTER]]</f>
        <v>0</v>
      </c>
      <c r="R131" s="40">
        <f>Tablo16[[#This Row],[Aynı ders sayısı]]</f>
        <v>9</v>
      </c>
      <c r="S131" s="40">
        <f>Tablo16[[#This Row],[Hocası aynı, aynı ders sayısı]]</f>
        <v>1</v>
      </c>
      <c r="T131" s="40">
        <f>Tablo16[[#This Row],[Aynı saatteki Sınav Sayısı]]</f>
        <v>9</v>
      </c>
    </row>
    <row r="132" spans="1:20" ht="15" hidden="1" x14ac:dyDescent="0.25">
      <c r="A132" s="38">
        <v>221</v>
      </c>
      <c r="B132" s="40" t="str">
        <f>Tablo16[[#This Row],[Bölüm]]</f>
        <v>TBT</v>
      </c>
      <c r="C132" s="40">
        <f>Tablo16[[#This Row],[Sınıf]]</f>
        <v>1</v>
      </c>
      <c r="D132" s="40" t="str">
        <f>Tablo16[[#This Row],[Ders Kodu]]</f>
        <v>İSG-1001</v>
      </c>
      <c r="E132" s="40" t="str">
        <f>Tablo16[[#This Row],[Dersin Adı]]</f>
        <v>İş Sağlığı ve Güvenliği I</v>
      </c>
      <c r="F132" s="40" t="str">
        <f>Tablo16[[#This Row],[Dersi Veren Öğretim Üyesi]]</f>
        <v>Ulaş Çınar</v>
      </c>
      <c r="G132" s="40" t="str">
        <f>Tablo16[[#This Row],[Dersi Veren. Öğr. Üyesi Bölmü.]]</f>
        <v>FD</v>
      </c>
      <c r="H132" s="40">
        <f>Tablo16[[#This Row],[Mevcut]]</f>
        <v>24</v>
      </c>
      <c r="I132" s="115">
        <f>Tablo16[[#This Row],[SINAV TARİHİ]]</f>
        <v>45673</v>
      </c>
      <c r="J132" s="116">
        <f>Tablo16[[#This Row],[SINAV SAATİ]]</f>
        <v>0.375</v>
      </c>
      <c r="K132" s="40" t="str">
        <f>Tablo16[[#This Row],[SINIF - I -ZF-….]]</f>
        <v>Amfi</v>
      </c>
      <c r="L132" s="40">
        <f>Tablo16[[#This Row],[SINIF - II  ZF-….]]</f>
        <v>0</v>
      </c>
      <c r="M132" s="40">
        <f>Tablo16[[#This Row],[G1]]</f>
        <v>7</v>
      </c>
      <c r="N132" s="40">
        <f>Tablo16[[#This Row],[G2]]</f>
        <v>0</v>
      </c>
      <c r="O132" s="40" t="str">
        <f>Tablo16[[#This Row],[Gözetmen 1]]</f>
        <v>C. Erdem BÜLBÜL</v>
      </c>
      <c r="P132" s="40">
        <f>Tablo16[[#This Row],[Gözetmen 2]]</f>
        <v>0</v>
      </c>
      <c r="Q132" s="40">
        <f>Tablo16[[#This Row],[TÜM SINAVLARIMI GÖSTER]]</f>
        <v>0</v>
      </c>
      <c r="R132" s="40">
        <f>Tablo16[[#This Row],[Aynı ders sayısı]]</f>
        <v>9</v>
      </c>
      <c r="S132" s="40">
        <f>Tablo16[[#This Row],[Hocası aynı, aynı ders sayısı]]</f>
        <v>8</v>
      </c>
      <c r="T132" s="40">
        <f>Tablo16[[#This Row],[Aynı saatteki Sınav Sayısı]]</f>
        <v>9</v>
      </c>
    </row>
    <row r="133" spans="1:20" ht="15" hidden="1" x14ac:dyDescent="0.25">
      <c r="A133" s="38">
        <v>25</v>
      </c>
      <c r="B133" s="40" t="str">
        <f>Tablo16[[#This Row],[Bölüm]]</f>
        <v>TBT</v>
      </c>
      <c r="C133" s="40">
        <f>Tablo16[[#This Row],[Sınıf]]</f>
        <v>1</v>
      </c>
      <c r="D133" s="40" t="str">
        <f>Tablo16[[#This Row],[Ders Kodu]]</f>
        <v>TDİ-1101</v>
      </c>
      <c r="E133" s="40" t="str">
        <f>Tablo16[[#This Row],[Dersin Adı]]</f>
        <v>Yabancı Dil (ingilizce)</v>
      </c>
      <c r="F133" s="40" t="str">
        <f>Tablo16[[#This Row],[Dersi Veren Öğretim Üyesi]]</f>
        <v>Gökhan HINIZ</v>
      </c>
      <c r="G133" s="40" t="str">
        <f>Tablo16[[#This Row],[Dersi Veren. Öğr. Üyesi Bölmü.]]</f>
        <v>FD</v>
      </c>
      <c r="H133" s="40">
        <f>Tablo16[[#This Row],[Mevcut]]</f>
        <v>15</v>
      </c>
      <c r="I133" s="115">
        <f>Tablo16[[#This Row],[SINAV TARİHİ]]</f>
        <v>45674</v>
      </c>
      <c r="J133" s="116">
        <f>Tablo16[[#This Row],[SINAV SAATİ]]</f>
        <v>0.625</v>
      </c>
      <c r="K133" s="40" t="str">
        <f>Tablo16[[#This Row],[SINIF - I -ZF-….]]</f>
        <v>Amfi</v>
      </c>
      <c r="L133" s="40">
        <f>Tablo16[[#This Row],[SINIF - II  ZF-….]]</f>
        <v>0</v>
      </c>
      <c r="M133" s="40">
        <f>Tablo16[[#This Row],[G1]]</f>
        <v>7</v>
      </c>
      <c r="N133" s="40">
        <f>Tablo16[[#This Row],[G2]]</f>
        <v>0</v>
      </c>
      <c r="O133" s="40" t="str">
        <f>Tablo16[[#This Row],[Gözetmen 1]]</f>
        <v>C. Erdem BÜLBÜL</v>
      </c>
      <c r="P133" s="40">
        <f>Tablo16[[#This Row],[Gözetmen 2]]</f>
        <v>0</v>
      </c>
      <c r="Q133" s="40">
        <f>Tablo16[[#This Row],[TÜM SINAVLARIMI GÖSTER]]</f>
        <v>0</v>
      </c>
      <c r="R133" s="40">
        <f>Tablo16[[#This Row],[Aynı ders sayısı]]</f>
        <v>0</v>
      </c>
      <c r="S133" s="40">
        <f>Tablo16[[#This Row],[Hocası aynı, aynı ders sayısı]]</f>
        <v>9</v>
      </c>
      <c r="T133" s="40">
        <f>Tablo16[[#This Row],[Aynı saatteki Sınav Sayısı]]</f>
        <v>9</v>
      </c>
    </row>
    <row r="134" spans="1:20" ht="15" hidden="1" x14ac:dyDescent="0.25">
      <c r="A134" s="38">
        <v>110</v>
      </c>
      <c r="B134" s="40" t="str">
        <f>Tablo16[[#This Row],[Bölüm]]</f>
        <v>TBT</v>
      </c>
      <c r="C134" s="40">
        <f>Tablo16[[#This Row],[Sınıf]]</f>
        <v>2</v>
      </c>
      <c r="D134" s="40" t="str">
        <f>Tablo16[[#This Row],[Ders Kodu]]</f>
        <v>TRB-2013</v>
      </c>
      <c r="E134" s="40" t="str">
        <f>Tablo16[[#This Row],[Dersin Adı]]</f>
        <v>Bitki Fizyolojisi</v>
      </c>
      <c r="F134" s="40" t="str">
        <f>Tablo16[[#This Row],[Dersi Veren Öğretim Üyesi]]</f>
        <v>Cem Ömer Egesel</v>
      </c>
      <c r="G134" s="40" t="str">
        <f>Tablo16[[#This Row],[Dersi Veren. Öğr. Üyesi Bölmü.]]</f>
        <v>TBT</v>
      </c>
      <c r="H134" s="40">
        <f>Tablo16[[#This Row],[Mevcut]]</f>
        <v>38</v>
      </c>
      <c r="I134" s="115">
        <f>Tablo16[[#This Row],[SINAV TARİHİ]]</f>
        <v>45663</v>
      </c>
      <c r="J134" s="116">
        <f>Tablo16[[#This Row],[SINAV SAATİ]]</f>
        <v>0.45833333333333331</v>
      </c>
      <c r="K134" s="40" t="str">
        <f>Tablo16[[#This Row],[SINIF - I -ZF-….]]</f>
        <v>101</v>
      </c>
      <c r="L134" s="40">
        <f>Tablo16[[#This Row],[SINIF - II  ZF-….]]</f>
        <v>0</v>
      </c>
      <c r="M134" s="40">
        <f>Tablo16[[#This Row],[G1]]</f>
        <v>0</v>
      </c>
      <c r="N134" s="40">
        <f>Tablo16[[#This Row],[G2]]</f>
        <v>0</v>
      </c>
      <c r="O134" s="40">
        <f>Tablo16[[#This Row],[Gözetmen 1]]</f>
        <v>0</v>
      </c>
      <c r="P134" s="40">
        <f>Tablo16[[#This Row],[Gözetmen 2]]</f>
        <v>0</v>
      </c>
      <c r="Q134" s="40">
        <f>Tablo16[[#This Row],[TÜM SINAVLARIMI GÖSTER]]</f>
        <v>0</v>
      </c>
      <c r="R134" s="40">
        <f>Tablo16[[#This Row],[Aynı ders sayısı]]</f>
        <v>7</v>
      </c>
      <c r="S134" s="40">
        <f>Tablo16[[#This Row],[Hocası aynı, aynı ders sayısı]]</f>
        <v>1</v>
      </c>
      <c r="T134" s="40">
        <f>Tablo16[[#This Row],[Aynı saatteki Sınav Sayısı]]</f>
        <v>9</v>
      </c>
    </row>
    <row r="135" spans="1:20" ht="15" hidden="1" x14ac:dyDescent="0.25">
      <c r="A135" s="38">
        <v>111</v>
      </c>
      <c r="B135" s="40" t="str">
        <f>Tablo16[[#This Row],[Bölüm]]</f>
        <v>TBT</v>
      </c>
      <c r="C135" s="40">
        <f>Tablo16[[#This Row],[Sınıf]]</f>
        <v>2</v>
      </c>
      <c r="D135" s="40" t="str">
        <f>Tablo16[[#This Row],[Ders Kodu]]</f>
        <v>TRB-2003</v>
      </c>
      <c r="E135" s="40" t="str">
        <f>Tablo16[[#This Row],[Dersin Adı]]</f>
        <v>Genetik</v>
      </c>
      <c r="F135" s="40" t="str">
        <f>Tablo16[[#This Row],[Dersi Veren Öğretim Üyesi]]</f>
        <v>İskender Tiryaki</v>
      </c>
      <c r="G135" s="40" t="str">
        <f>Tablo16[[#This Row],[Dersi Veren. Öğr. Üyesi Bölmü.]]</f>
        <v>TBT</v>
      </c>
      <c r="H135" s="40">
        <f>Tablo16[[#This Row],[Mevcut]]</f>
        <v>44</v>
      </c>
      <c r="I135" s="115">
        <f>Tablo16[[#This Row],[SINAV TARİHİ]]</f>
        <v>45664</v>
      </c>
      <c r="J135" s="116">
        <f>Tablo16[[#This Row],[SINAV SAATİ]]</f>
        <v>0.4861111111111111</v>
      </c>
      <c r="K135" s="40" t="str">
        <f>Tablo16[[#This Row],[SINIF - I -ZF-….]]</f>
        <v>Prof.Dr H. TURHAN</v>
      </c>
      <c r="L135" s="40">
        <f>Tablo16[[#This Row],[SINIF - II  ZF-….]]</f>
        <v>0</v>
      </c>
      <c r="M135" s="40">
        <f>Tablo16[[#This Row],[G1]]</f>
        <v>0</v>
      </c>
      <c r="N135" s="40">
        <f>Tablo16[[#This Row],[G2]]</f>
        <v>0</v>
      </c>
      <c r="O135" s="40">
        <f>Tablo16[[#This Row],[Gözetmen 1]]</f>
        <v>0</v>
      </c>
      <c r="P135" s="40">
        <f>Tablo16[[#This Row],[Gözetmen 2]]</f>
        <v>0</v>
      </c>
      <c r="Q135" s="40">
        <f>Tablo16[[#This Row],[TÜM SINAVLARIMI GÖSTER]]</f>
        <v>0</v>
      </c>
      <c r="R135" s="40">
        <f>Tablo16[[#This Row],[Aynı ders sayısı]]</f>
        <v>3</v>
      </c>
      <c r="S135" s="40">
        <f>Tablo16[[#This Row],[Hocası aynı, aynı ders sayısı]]</f>
        <v>1</v>
      </c>
      <c r="T135" s="40">
        <f>Tablo16[[#This Row],[Aynı saatteki Sınav Sayısı]]</f>
        <v>9</v>
      </c>
    </row>
    <row r="136" spans="1:20" ht="15" hidden="1" x14ac:dyDescent="0.25">
      <c r="A136" s="38">
        <v>128</v>
      </c>
      <c r="B136" s="40" t="str">
        <f>Tablo16[[#This Row],[Bölüm]]</f>
        <v>TBT</v>
      </c>
      <c r="C136" s="40">
        <f>Tablo16[[#This Row],[Sınıf]]</f>
        <v>2</v>
      </c>
      <c r="D136" s="40" t="str">
        <f>Tablo16[[#This Row],[Ders Kodu]]</f>
        <v>TRB-2005</v>
      </c>
      <c r="E136" s="40" t="str">
        <f>Tablo16[[#This Row],[Dersin Adı]]</f>
        <v>Biyokimya</v>
      </c>
      <c r="F136" s="40" t="str">
        <f>Tablo16[[#This Row],[Dersi Veren Öğretim Üyesi]]</f>
        <v>Selin Sağbaş Suner</v>
      </c>
      <c r="G136" s="40" t="str">
        <f>Tablo16[[#This Row],[Dersi Veren. Öğr. Üyesi Bölmü.]]</f>
        <v>FD</v>
      </c>
      <c r="H136" s="40">
        <f>Tablo16[[#This Row],[Mevcut]]</f>
        <v>28</v>
      </c>
      <c r="I136" s="115">
        <f>Tablo16[[#This Row],[SINAV TARİHİ]]</f>
        <v>45665</v>
      </c>
      <c r="J136" s="116">
        <f>Tablo16[[#This Row],[SINAV SAATİ]]</f>
        <v>0.45833333333333331</v>
      </c>
      <c r="K136" s="40" t="str">
        <f>Tablo16[[#This Row],[SINIF - I -ZF-….]]</f>
        <v>201</v>
      </c>
      <c r="L136" s="40">
        <f>Tablo16[[#This Row],[SINIF - II  ZF-….]]</f>
        <v>0</v>
      </c>
      <c r="M136" s="40">
        <f>Tablo16[[#This Row],[G1]]</f>
        <v>0</v>
      </c>
      <c r="N136" s="40">
        <f>Tablo16[[#This Row],[G2]]</f>
        <v>0</v>
      </c>
      <c r="O136" s="40">
        <f>Tablo16[[#This Row],[Gözetmen 1]]</f>
        <v>0</v>
      </c>
      <c r="P136" s="40">
        <f>Tablo16[[#This Row],[Gözetmen 2]]</f>
        <v>0</v>
      </c>
      <c r="Q136" s="40">
        <f>Tablo16[[#This Row],[TÜM SINAVLARIMI GÖSTER]]</f>
        <v>0</v>
      </c>
      <c r="R136" s="40">
        <f>Tablo16[[#This Row],[Aynı ders sayısı]]</f>
        <v>1</v>
      </c>
      <c r="S136" s="40">
        <f>Tablo16[[#This Row],[Hocası aynı, aynı ders sayısı]]</f>
        <v>1</v>
      </c>
      <c r="T136" s="40">
        <f>Tablo16[[#This Row],[Aynı saatteki Sınav Sayısı]]</f>
        <v>9</v>
      </c>
    </row>
    <row r="137" spans="1:20" ht="15" hidden="1" x14ac:dyDescent="0.25">
      <c r="A137" s="38">
        <v>242</v>
      </c>
      <c r="B137" s="40" t="str">
        <f>Tablo16[[#This Row],[Bölüm]]</f>
        <v>TBT</v>
      </c>
      <c r="C137" s="40">
        <f>Tablo16[[#This Row],[Sınıf]]</f>
        <v>2</v>
      </c>
      <c r="D137" s="40" t="str">
        <f>Tablo16[[#This Row],[Ders Kodu]]</f>
        <v>TRB-2011</v>
      </c>
      <c r="E137" s="40" t="str">
        <f>Tablo16[[#This Row],[Dersin Adı]]</f>
        <v>Organik Kimya</v>
      </c>
      <c r="F137" s="40" t="str">
        <f>Tablo16[[#This Row],[Dersi Veren Öğretim Üyesi]]</f>
        <v>Şirin Gülten</v>
      </c>
      <c r="G137" s="40" t="str">
        <f>Tablo16[[#This Row],[Dersi Veren. Öğr. Üyesi Bölmü.]]</f>
        <v>FD</v>
      </c>
      <c r="H137" s="40">
        <f>Tablo16[[#This Row],[Mevcut]]</f>
        <v>44</v>
      </c>
      <c r="I137" s="115">
        <f>Tablo16[[#This Row],[SINAV TARİHİ]]</f>
        <v>45665</v>
      </c>
      <c r="J137" s="116">
        <f>Tablo16[[#This Row],[SINAV SAATİ]]</f>
        <v>0.6875</v>
      </c>
      <c r="K137" s="40" t="str">
        <f>Tablo16[[#This Row],[SINIF - I -ZF-….]]</f>
        <v>113</v>
      </c>
      <c r="L137" s="40">
        <f>Tablo16[[#This Row],[SINIF - II  ZF-….]]</f>
        <v>0</v>
      </c>
      <c r="M137" s="40">
        <f>Tablo16[[#This Row],[G1]]</f>
        <v>0</v>
      </c>
      <c r="N137" s="40">
        <f>Tablo16[[#This Row],[G2]]</f>
        <v>0</v>
      </c>
      <c r="O137" s="40">
        <f>Tablo16[[#This Row],[Gözetmen 1]]</f>
        <v>0</v>
      </c>
      <c r="P137" s="40">
        <f>Tablo16[[#This Row],[Gözetmen 2]]</f>
        <v>0</v>
      </c>
      <c r="Q137" s="40">
        <f>Tablo16[[#This Row],[TÜM SINAVLARIMI GÖSTER]]</f>
        <v>0</v>
      </c>
      <c r="R137" s="40">
        <f>Tablo16[[#This Row],[Aynı ders sayısı]]</f>
        <v>1</v>
      </c>
      <c r="S137" s="40">
        <f>Tablo16[[#This Row],[Hocası aynı, aynı ders sayısı]]</f>
        <v>1</v>
      </c>
      <c r="T137" s="40">
        <f>Tablo16[[#This Row],[Aynı saatteki Sınav Sayısı]]</f>
        <v>7</v>
      </c>
    </row>
    <row r="138" spans="1:20" ht="15" hidden="1" x14ac:dyDescent="0.25">
      <c r="A138" s="38">
        <v>263</v>
      </c>
      <c r="B138" s="40" t="str">
        <f>Tablo16[[#This Row],[Bölüm]]</f>
        <v>TBT</v>
      </c>
      <c r="C138" s="40">
        <f>Tablo16[[#This Row],[Sınıf]]</f>
        <v>2</v>
      </c>
      <c r="D138" s="40" t="str">
        <f>Tablo16[[#This Row],[Ders Kodu]]</f>
        <v>TRB-2007</v>
      </c>
      <c r="E138" s="40" t="str">
        <f>Tablo16[[#This Row],[Dersin Adı]]</f>
        <v>Hayvan Anatomisi Fizyolojisi</v>
      </c>
      <c r="F138" s="40" t="str">
        <f>Tablo16[[#This Row],[Dersi Veren Öğretim Üyesi]]</f>
        <v>Baver Coşkun</v>
      </c>
      <c r="G138" s="40" t="str">
        <f>Tablo16[[#This Row],[Dersi Veren. Öğr. Üyesi Bölmü.]]</f>
        <v>ZO</v>
      </c>
      <c r="H138" s="40">
        <f>Tablo16[[#This Row],[Mevcut]]</f>
        <v>29</v>
      </c>
      <c r="I138" s="115">
        <f>Tablo16[[#This Row],[SINAV TARİHİ]]</f>
        <v>45666</v>
      </c>
      <c r="J138" s="116">
        <f>Tablo16[[#This Row],[SINAV SAATİ]]</f>
        <v>0.45833333333333331</v>
      </c>
      <c r="K138" s="40" t="str">
        <f>Tablo16[[#This Row],[SINIF - I -ZF-….]]</f>
        <v>101</v>
      </c>
      <c r="L138" s="40">
        <f>Tablo16[[#This Row],[SINIF - II  ZF-….]]</f>
        <v>0</v>
      </c>
      <c r="M138" s="40">
        <f>Tablo16[[#This Row],[G1]]</f>
        <v>0</v>
      </c>
      <c r="N138" s="40">
        <f>Tablo16[[#This Row],[G2]]</f>
        <v>0</v>
      </c>
      <c r="O138" s="40">
        <f>Tablo16[[#This Row],[Gözetmen 1]]</f>
        <v>0</v>
      </c>
      <c r="P138" s="40">
        <f>Tablo16[[#This Row],[Gözetmen 2]]</f>
        <v>0</v>
      </c>
      <c r="Q138" s="40">
        <f>Tablo16[[#This Row],[TÜM SINAVLARIMI GÖSTER]]</f>
        <v>0</v>
      </c>
      <c r="R138" s="40">
        <f>Tablo16[[#This Row],[Aynı ders sayısı]]</f>
        <v>1</v>
      </c>
      <c r="S138" s="40">
        <f>Tablo16[[#This Row],[Hocası aynı, aynı ders sayısı]]</f>
        <v>1</v>
      </c>
      <c r="T138" s="40">
        <f>Tablo16[[#This Row],[Aynı saatteki Sınav Sayısı]]</f>
        <v>9</v>
      </c>
    </row>
    <row r="139" spans="1:20" ht="15" hidden="1" x14ac:dyDescent="0.25">
      <c r="A139" s="38">
        <v>280</v>
      </c>
      <c r="B139" s="40" t="str">
        <f>Tablo16[[#This Row],[Bölüm]]</f>
        <v>TBT</v>
      </c>
      <c r="C139" s="40">
        <f>Tablo16[[#This Row],[Sınıf]]</f>
        <v>2</v>
      </c>
      <c r="D139" s="40" t="str">
        <f>Tablo16[[#This Row],[Ders Kodu]]</f>
        <v>TRB-2001</v>
      </c>
      <c r="E139" s="40" t="str">
        <f>Tablo16[[#This Row],[Dersin Adı]]</f>
        <v>İstatistik</v>
      </c>
      <c r="F139" s="40" t="str">
        <f>Tablo16[[#This Row],[Dersi Veren Öğretim Üyesi]]</f>
        <v>Tuğba Söküt Açar</v>
      </c>
      <c r="G139" s="40" t="str">
        <f>Tablo16[[#This Row],[Dersi Veren. Öğr. Üyesi Bölmü.]]</f>
        <v>FD</v>
      </c>
      <c r="H139" s="40">
        <f>Tablo16[[#This Row],[Mevcut]]</f>
        <v>32</v>
      </c>
      <c r="I139" s="115">
        <f>Tablo16[[#This Row],[SINAV TARİHİ]]</f>
        <v>45670</v>
      </c>
      <c r="J139" s="116">
        <f>Tablo16[[#This Row],[SINAV SAATİ]]</f>
        <v>0.45833333333333331</v>
      </c>
      <c r="K139" s="40" t="str">
        <f>Tablo16[[#This Row],[SINIF - I -ZF-….]]</f>
        <v>101</v>
      </c>
      <c r="L139" s="40">
        <f>Tablo16[[#This Row],[SINIF - II  ZF-….]]</f>
        <v>0</v>
      </c>
      <c r="M139" s="40">
        <f>Tablo16[[#This Row],[G1]]</f>
        <v>0</v>
      </c>
      <c r="N139" s="40">
        <f>Tablo16[[#This Row],[G2]]</f>
        <v>0</v>
      </c>
      <c r="O139" s="40">
        <f>Tablo16[[#This Row],[Gözetmen 1]]</f>
        <v>0</v>
      </c>
      <c r="P139" s="40">
        <f>Tablo16[[#This Row],[Gözetmen 2]]</f>
        <v>0</v>
      </c>
      <c r="Q139" s="40">
        <f>Tablo16[[#This Row],[TÜM SINAVLARIMI GÖSTER]]</f>
        <v>0</v>
      </c>
      <c r="R139" s="40">
        <f>Tablo16[[#This Row],[Aynı ders sayısı]]</f>
        <v>3</v>
      </c>
      <c r="S139" s="40">
        <f>Tablo16[[#This Row],[Hocası aynı, aynı ders sayısı]]</f>
        <v>1</v>
      </c>
      <c r="T139" s="40">
        <f>Tablo16[[#This Row],[Aynı saatteki Sınav Sayısı]]</f>
        <v>8</v>
      </c>
    </row>
    <row r="140" spans="1:20" ht="15" hidden="1" x14ac:dyDescent="0.25">
      <c r="A140" s="38">
        <v>282</v>
      </c>
      <c r="B140" s="40" t="str">
        <f>Tablo16[[#This Row],[Bölüm]]</f>
        <v>TBT</v>
      </c>
      <c r="C140" s="40">
        <f>Tablo16[[#This Row],[Sınıf]]</f>
        <v>2</v>
      </c>
      <c r="D140" s="40" t="str">
        <f>Tablo16[[#This Row],[Ders Kodu]]</f>
        <v>TRB-2009</v>
      </c>
      <c r="E140" s="40" t="str">
        <f>Tablo16[[#This Row],[Dersin Adı]]</f>
        <v>Toprak Bilgisi</v>
      </c>
      <c r="F140" s="40" t="str">
        <f>Tablo16[[#This Row],[Dersi Veren Öğretim Üyesi]]</f>
        <v>Hüseyin Ekinci</v>
      </c>
      <c r="G140" s="40" t="str">
        <f>Tablo16[[#This Row],[Dersi Veren. Öğr. Üyesi Bölmü.]]</f>
        <v>TO</v>
      </c>
      <c r="H140" s="40">
        <f>Tablo16[[#This Row],[Mevcut]]</f>
        <v>31</v>
      </c>
      <c r="I140" s="115">
        <f>Tablo16[[#This Row],[SINAV TARİHİ]]</f>
        <v>45671</v>
      </c>
      <c r="J140" s="116">
        <f>Tablo16[[#This Row],[SINAV SAATİ]]</f>
        <v>0.45833333333333331</v>
      </c>
      <c r="K140" s="40" t="str">
        <f>Tablo16[[#This Row],[SINIF - I -ZF-….]]</f>
        <v>101</v>
      </c>
      <c r="L140" s="40">
        <f>Tablo16[[#This Row],[SINIF - II  ZF-….]]</f>
        <v>0</v>
      </c>
      <c r="M140" s="40">
        <f>Tablo16[[#This Row],[G1]]</f>
        <v>0</v>
      </c>
      <c r="N140" s="40">
        <f>Tablo16[[#This Row],[G2]]</f>
        <v>0</v>
      </c>
      <c r="O140" s="40">
        <f>Tablo16[[#This Row],[Gözetmen 1]]</f>
        <v>0</v>
      </c>
      <c r="P140" s="40">
        <f>Tablo16[[#This Row],[Gözetmen 2]]</f>
        <v>0</v>
      </c>
      <c r="Q140" s="40">
        <f>Tablo16[[#This Row],[TÜM SINAVLARIMI GÖSTER]]</f>
        <v>0</v>
      </c>
      <c r="R140" s="40">
        <f>Tablo16[[#This Row],[Aynı ders sayısı]]</f>
        <v>4</v>
      </c>
      <c r="S140" s="40">
        <f>Tablo16[[#This Row],[Hocası aynı, aynı ders sayısı]]</f>
        <v>1</v>
      </c>
      <c r="T140" s="40">
        <f>Tablo16[[#This Row],[Aynı saatteki Sınav Sayısı]]</f>
        <v>7</v>
      </c>
    </row>
    <row r="141" spans="1:20" ht="15" hidden="1" x14ac:dyDescent="0.25">
      <c r="A141" s="38">
        <v>287</v>
      </c>
      <c r="B141" s="40" t="str">
        <f>Tablo16[[#This Row],[Bölüm]]</f>
        <v>TBT</v>
      </c>
      <c r="C141" s="40">
        <f>Tablo16[[#This Row],[Sınıf]]</f>
        <v>3</v>
      </c>
      <c r="D141" s="40" t="str">
        <f>Tablo16[[#This Row],[Ders Kodu]]</f>
        <v>TRB-3003</v>
      </c>
      <c r="E141" s="40" t="str">
        <f>Tablo16[[#This Row],[Dersin Adı]]</f>
        <v>Bitki Doku Kültürü</v>
      </c>
      <c r="F141" s="40" t="str">
        <f>Tablo16[[#This Row],[Dersi Veren Öğretim Üyesi]]</f>
        <v>Uğur Sarı</v>
      </c>
      <c r="G141" s="40" t="str">
        <f>Tablo16[[#This Row],[Dersi Veren. Öğr. Üyesi Bölmü.]]</f>
        <v>TBT</v>
      </c>
      <c r="H141" s="40">
        <f>Tablo16[[#This Row],[Mevcut]]</f>
        <v>12</v>
      </c>
      <c r="I141" s="115">
        <f>Tablo16[[#This Row],[SINAV TARİHİ]]</f>
        <v>45663</v>
      </c>
      <c r="J141" s="116">
        <f>Tablo16[[#This Row],[SINAV SAATİ]]</f>
        <v>0.54166666666666663</v>
      </c>
      <c r="K141" s="40" t="str">
        <f>Tablo16[[#This Row],[SINIF - I -ZF-….]]</f>
        <v>104</v>
      </c>
      <c r="L141" s="40">
        <f>Tablo16[[#This Row],[SINIF - II  ZF-….]]</f>
        <v>0</v>
      </c>
      <c r="M141" s="40">
        <f>Tablo16[[#This Row],[G1]]</f>
        <v>0</v>
      </c>
      <c r="N141" s="40">
        <f>Tablo16[[#This Row],[G2]]</f>
        <v>0</v>
      </c>
      <c r="O141" s="40">
        <f>Tablo16[[#This Row],[Gözetmen 1]]</f>
        <v>0</v>
      </c>
      <c r="P141" s="40">
        <f>Tablo16[[#This Row],[Gözetmen 2]]</f>
        <v>0</v>
      </c>
      <c r="Q141" s="40">
        <f>Tablo16[[#This Row],[TÜM SINAVLARIMI GÖSTER]]</f>
        <v>0</v>
      </c>
      <c r="R141" s="40">
        <f>Tablo16[[#This Row],[Aynı ders sayısı]]</f>
        <v>1</v>
      </c>
      <c r="S141" s="40">
        <f>Tablo16[[#This Row],[Hocası aynı, aynı ders sayısı]]</f>
        <v>1</v>
      </c>
      <c r="T141" s="40">
        <f>Tablo16[[#This Row],[Aynı saatteki Sınav Sayısı]]</f>
        <v>9</v>
      </c>
    </row>
    <row r="142" spans="1:20" ht="15" x14ac:dyDescent="0.25">
      <c r="A142" s="38">
        <v>59</v>
      </c>
      <c r="B142" s="40" t="str">
        <f>Tablo16[[#This Row],[Bölüm]]</f>
        <v>TBT</v>
      </c>
      <c r="C142" s="40">
        <f>Tablo16[[#This Row],[Sınıf]]</f>
        <v>3</v>
      </c>
      <c r="D142" s="40" t="str">
        <f>Tablo16[[#This Row],[Ders Kodu]]</f>
        <v>TRB-3005</v>
      </c>
      <c r="E142" s="40" t="str">
        <f>Tablo16[[#This Row],[Dersin Adı]]</f>
        <v>Biyoteknolojiye Giriş</v>
      </c>
      <c r="F142" s="40" t="str">
        <f>Tablo16[[#This Row],[Dersi Veren Öğretim Üyesi]]</f>
        <v>Şemun Tayyar</v>
      </c>
      <c r="G142" s="40" t="str">
        <f>Tablo16[[#This Row],[Dersi Veren. Öğr. Üyesi Bölmü.]]</f>
        <v>TB</v>
      </c>
      <c r="H142" s="40">
        <f>Tablo16[[#This Row],[Mevcut]]</f>
        <v>13</v>
      </c>
      <c r="I142" s="115">
        <f>Tablo16[[#This Row],[SINAV TARİHİ]]</f>
        <v>45664</v>
      </c>
      <c r="J142" s="116">
        <f>Tablo16[[#This Row],[SINAV SAATİ]]</f>
        <v>0.56944444444444442</v>
      </c>
      <c r="K142" s="40" t="str">
        <f>Tablo16[[#This Row],[SINIF - I -ZF-….]]</f>
        <v>205</v>
      </c>
      <c r="L142" s="40">
        <f>Tablo16[[#This Row],[SINIF - II  ZF-….]]</f>
        <v>0</v>
      </c>
      <c r="M142" s="40">
        <f>Tablo16[[#This Row],[G1]]</f>
        <v>0</v>
      </c>
      <c r="N142" s="40">
        <f>Tablo16[[#This Row],[G2]]</f>
        <v>0</v>
      </c>
      <c r="O142" s="40">
        <f>Tablo16[[#This Row],[Gözetmen 1]]</f>
        <v>0</v>
      </c>
      <c r="P142" s="40">
        <f>Tablo16[[#This Row],[Gözetmen 2]]</f>
        <v>0</v>
      </c>
      <c r="Q142" s="40">
        <f>Tablo16[[#This Row],[TÜM SINAVLARIMI GÖSTER]]</f>
        <v>0</v>
      </c>
      <c r="R142" s="40">
        <f>Tablo16[[#This Row],[Aynı ders sayısı]]</f>
        <v>1</v>
      </c>
      <c r="S142" s="40">
        <f>Tablo16[[#This Row],[Hocası aynı, aynı ders sayısı]]</f>
        <v>1</v>
      </c>
      <c r="T142" s="40">
        <f>Tablo16[[#This Row],[Aynı saatteki Sınav Sayısı]]</f>
        <v>9</v>
      </c>
    </row>
    <row r="143" spans="1:20" ht="15" hidden="1" x14ac:dyDescent="0.25">
      <c r="A143" s="38">
        <v>90</v>
      </c>
      <c r="B143" s="40" t="str">
        <f>Tablo16[[#This Row],[Bölüm]]</f>
        <v>TBT</v>
      </c>
      <c r="C143" s="40">
        <f>Tablo16[[#This Row],[Sınıf]]</f>
        <v>3</v>
      </c>
      <c r="D143" s="40" t="str">
        <f>Tablo16[[#This Row],[Ders Kodu]]</f>
        <v>TRB-3013</v>
      </c>
      <c r="E143" s="40" t="str">
        <f>Tablo16[[#This Row],[Dersin Adı]]</f>
        <v>Tarımda Kalite ve Standardizasyon</v>
      </c>
      <c r="F143" s="40" t="str">
        <f>Tablo16[[#This Row],[Dersi Veren Öğretim Üyesi]]</f>
        <v>Cem Ömer Egesel</v>
      </c>
      <c r="G143" s="40" t="str">
        <f>Tablo16[[#This Row],[Dersi Veren. Öğr. Üyesi Bölmü.]]</f>
        <v>TBT</v>
      </c>
      <c r="H143" s="40">
        <f>Tablo16[[#This Row],[Mevcut]]</f>
        <v>14</v>
      </c>
      <c r="I143" s="115">
        <f>Tablo16[[#This Row],[SINAV TARİHİ]]</f>
        <v>45665</v>
      </c>
      <c r="J143" s="116">
        <f>Tablo16[[#This Row],[SINAV SAATİ]]</f>
        <v>0.54166666666666663</v>
      </c>
      <c r="K143" s="40" t="str">
        <f>Tablo16[[#This Row],[SINIF - I -ZF-….]]</f>
        <v>104</v>
      </c>
      <c r="L143" s="40">
        <f>Tablo16[[#This Row],[SINIF - II  ZF-….]]</f>
        <v>0</v>
      </c>
      <c r="M143" s="40">
        <f>Tablo16[[#This Row],[G1]]</f>
        <v>0</v>
      </c>
      <c r="N143" s="40">
        <f>Tablo16[[#This Row],[G2]]</f>
        <v>0</v>
      </c>
      <c r="O143" s="40">
        <f>Tablo16[[#This Row],[Gözetmen 1]]</f>
        <v>0</v>
      </c>
      <c r="P143" s="40">
        <f>Tablo16[[#This Row],[Gözetmen 2]]</f>
        <v>0</v>
      </c>
      <c r="Q143" s="40">
        <f>Tablo16[[#This Row],[TÜM SINAVLARIMI GÖSTER]]</f>
        <v>0</v>
      </c>
      <c r="R143" s="40">
        <f>Tablo16[[#This Row],[Aynı ders sayısı]]</f>
        <v>1</v>
      </c>
      <c r="S143" s="40">
        <f>Tablo16[[#This Row],[Hocası aynı, aynı ders sayısı]]</f>
        <v>1</v>
      </c>
      <c r="T143" s="40">
        <f>Tablo16[[#This Row],[Aynı saatteki Sınav Sayısı]]</f>
        <v>10</v>
      </c>
    </row>
    <row r="144" spans="1:20" ht="15" hidden="1" x14ac:dyDescent="0.25">
      <c r="A144" s="38">
        <v>91</v>
      </c>
      <c r="B144" s="40" t="str">
        <f>Tablo16[[#This Row],[Bölüm]]</f>
        <v>TBT</v>
      </c>
      <c r="C144" s="40">
        <f>Tablo16[[#This Row],[Sınıf]]</f>
        <v>3</v>
      </c>
      <c r="D144" s="40" t="str">
        <f>Tablo16[[#This Row],[Ders Kodu]]</f>
        <v>TRB-3009</v>
      </c>
      <c r="E144" s="40" t="str">
        <f>Tablo16[[#This Row],[Dersin Adı]]</f>
        <v>Enstrümental Analiz</v>
      </c>
      <c r="F144" s="40" t="str">
        <f>Tablo16[[#This Row],[Dersi Veren Öğretim Üyesi]]</f>
        <v>İsmet Kaya</v>
      </c>
      <c r="G144" s="40" t="str">
        <f>Tablo16[[#This Row],[Dersi Veren. Öğr. Üyesi Bölmü.]]</f>
        <v>FD</v>
      </c>
      <c r="H144" s="40">
        <f>Tablo16[[#This Row],[Mevcut]]</f>
        <v>15</v>
      </c>
      <c r="I144" s="115">
        <f>Tablo16[[#This Row],[SINAV TARİHİ]]</f>
        <v>45666</v>
      </c>
      <c r="J144" s="116">
        <f>Tablo16[[#This Row],[SINAV SAATİ]]</f>
        <v>0.54166666666666663</v>
      </c>
      <c r="K144" s="40" t="str">
        <f>Tablo16[[#This Row],[SINIF - I -ZF-….]]</f>
        <v>205</v>
      </c>
      <c r="L144" s="40">
        <f>Tablo16[[#This Row],[SINIF - II  ZF-….]]</f>
        <v>0</v>
      </c>
      <c r="M144" s="40">
        <f>Tablo16[[#This Row],[G1]]</f>
        <v>0</v>
      </c>
      <c r="N144" s="40">
        <f>Tablo16[[#This Row],[G2]]</f>
        <v>0</v>
      </c>
      <c r="O144" s="40">
        <f>Tablo16[[#This Row],[Gözetmen 1]]</f>
        <v>0</v>
      </c>
      <c r="P144" s="40">
        <f>Tablo16[[#This Row],[Gözetmen 2]]</f>
        <v>0</v>
      </c>
      <c r="Q144" s="40">
        <f>Tablo16[[#This Row],[TÜM SINAVLARIMI GÖSTER]]</f>
        <v>0</v>
      </c>
      <c r="R144" s="40">
        <f>Tablo16[[#This Row],[Aynı ders sayısı]]</f>
        <v>1</v>
      </c>
      <c r="S144" s="40">
        <f>Tablo16[[#This Row],[Hocası aynı, aynı ders sayısı]]</f>
        <v>1</v>
      </c>
      <c r="T144" s="40">
        <f>Tablo16[[#This Row],[Aynı saatteki Sınav Sayısı]]</f>
        <v>7</v>
      </c>
    </row>
    <row r="145" spans="1:20" ht="15" hidden="1" x14ac:dyDescent="0.25">
      <c r="A145" s="38">
        <v>94</v>
      </c>
      <c r="B145" s="40" t="str">
        <f>Tablo16[[#This Row],[Bölüm]]</f>
        <v>TBT</v>
      </c>
      <c r="C145" s="40">
        <f>Tablo16[[#This Row],[Sınıf]]</f>
        <v>3</v>
      </c>
      <c r="D145" s="40" t="str">
        <f>Tablo16[[#This Row],[Ders Kodu]]</f>
        <v>TRB-3007</v>
      </c>
      <c r="E145" s="40" t="str">
        <f>Tablo16[[#This Row],[Dersin Adı]]</f>
        <v>Mesleki İngilizce</v>
      </c>
      <c r="F145" s="40" t="str">
        <f>Tablo16[[#This Row],[Dersi Veren Öğretim Üyesi]]</f>
        <v>İskender Tiryaki</v>
      </c>
      <c r="G145" s="40" t="str">
        <f>Tablo16[[#This Row],[Dersi Veren. Öğr. Üyesi Bölmü.]]</f>
        <v>TBT</v>
      </c>
      <c r="H145" s="40">
        <f>Tablo16[[#This Row],[Mevcut]]</f>
        <v>15</v>
      </c>
      <c r="I145" s="115">
        <f>Tablo16[[#This Row],[SINAV TARİHİ]]</f>
        <v>45670</v>
      </c>
      <c r="J145" s="116">
        <f>Tablo16[[#This Row],[SINAV SAATİ]]</f>
        <v>0.54166666666666663</v>
      </c>
      <c r="K145" s="40" t="str">
        <f>Tablo16[[#This Row],[SINIF - I -ZF-….]]</f>
        <v>205</v>
      </c>
      <c r="L145" s="40">
        <f>Tablo16[[#This Row],[SINIF - II  ZF-….]]</f>
        <v>0</v>
      </c>
      <c r="M145" s="40">
        <f>Tablo16[[#This Row],[G1]]</f>
        <v>0</v>
      </c>
      <c r="N145" s="40">
        <f>Tablo16[[#This Row],[G2]]</f>
        <v>0</v>
      </c>
      <c r="O145" s="40">
        <f>Tablo16[[#This Row],[Gözetmen 1]]</f>
        <v>0</v>
      </c>
      <c r="P145" s="40">
        <f>Tablo16[[#This Row],[Gözetmen 2]]</f>
        <v>0</v>
      </c>
      <c r="Q145" s="40">
        <f>Tablo16[[#This Row],[TÜM SINAVLARIMI GÖSTER]]</f>
        <v>0</v>
      </c>
      <c r="R145" s="40">
        <f>Tablo16[[#This Row],[Aynı ders sayısı]]</f>
        <v>1</v>
      </c>
      <c r="S145" s="40">
        <f>Tablo16[[#This Row],[Hocası aynı, aynı ders sayısı]]</f>
        <v>1</v>
      </c>
      <c r="T145" s="40">
        <f>Tablo16[[#This Row],[Aynı saatteki Sınav Sayısı]]</f>
        <v>7</v>
      </c>
    </row>
    <row r="146" spans="1:20" ht="15" hidden="1" x14ac:dyDescent="0.25">
      <c r="A146" s="38">
        <v>129</v>
      </c>
      <c r="B146" s="40" t="str">
        <f>Tablo16[[#This Row],[Bölüm]]</f>
        <v>TBT</v>
      </c>
      <c r="C146" s="40">
        <f>Tablo16[[#This Row],[Sınıf]]</f>
        <v>3</v>
      </c>
      <c r="D146" s="40" t="str">
        <f>Tablo16[[#This Row],[Ders Kodu]]</f>
        <v>TRB-3001</v>
      </c>
      <c r="E146" s="40" t="str">
        <f>Tablo16[[#This Row],[Dersin Adı]]</f>
        <v>Moleküler Biyoloji</v>
      </c>
      <c r="F146" s="40" t="str">
        <f>Tablo16[[#This Row],[Dersi Veren Öğretim Üyesi]]</f>
        <v>Hanife Genç</v>
      </c>
      <c r="G146" s="40" t="str">
        <f>Tablo16[[#This Row],[Dersi Veren. Öğr. Üyesi Bölmü.]]</f>
        <v>TBT</v>
      </c>
      <c r="H146" s="40">
        <f>Tablo16[[#This Row],[Mevcut]]</f>
        <v>22</v>
      </c>
      <c r="I146" s="115">
        <f>Tablo16[[#This Row],[SINAV TARİHİ]]</f>
        <v>45671</v>
      </c>
      <c r="J146" s="116">
        <f>Tablo16[[#This Row],[SINAV SAATİ]]</f>
        <v>0.54166666666666663</v>
      </c>
      <c r="K146" s="40" t="str">
        <f>Tablo16[[#This Row],[SINIF - I -ZF-….]]</f>
        <v>205</v>
      </c>
      <c r="L146" s="40">
        <f>Tablo16[[#This Row],[SINIF - II  ZF-….]]</f>
        <v>0</v>
      </c>
      <c r="M146" s="40">
        <f>Tablo16[[#This Row],[G1]]</f>
        <v>0</v>
      </c>
      <c r="N146" s="40">
        <f>Tablo16[[#This Row],[G2]]</f>
        <v>0</v>
      </c>
      <c r="O146" s="40">
        <f>Tablo16[[#This Row],[Gözetmen 1]]</f>
        <v>0</v>
      </c>
      <c r="P146" s="40">
        <f>Tablo16[[#This Row],[Gözetmen 2]]</f>
        <v>0</v>
      </c>
      <c r="Q146" s="40">
        <f>Tablo16[[#This Row],[TÜM SINAVLARIMI GÖSTER]]</f>
        <v>0</v>
      </c>
      <c r="R146" s="40">
        <f>Tablo16[[#This Row],[Aynı ders sayısı]]</f>
        <v>1</v>
      </c>
      <c r="S146" s="40">
        <f>Tablo16[[#This Row],[Hocası aynı, aynı ders sayısı]]</f>
        <v>1</v>
      </c>
      <c r="T146" s="40">
        <f>Tablo16[[#This Row],[Aynı saatteki Sınav Sayısı]]</f>
        <v>8</v>
      </c>
    </row>
    <row r="147" spans="1:20" ht="15" hidden="1" x14ac:dyDescent="0.25">
      <c r="A147" s="38">
        <v>179</v>
      </c>
      <c r="B147" s="40" t="str">
        <f>Tablo16[[#This Row],[Bölüm]]</f>
        <v>TBT</v>
      </c>
      <c r="C147" s="40">
        <f>Tablo16[[#This Row],[Sınıf]]</f>
        <v>4</v>
      </c>
      <c r="D147" s="40" t="str">
        <f>Tablo16[[#This Row],[Ders Kodu]]</f>
        <v>TRB-4001</v>
      </c>
      <c r="E147" s="40" t="str">
        <f>Tablo16[[#This Row],[Dersin Adı]]</f>
        <v>Bitki Islahında Biyoteknolojik Uygulamalar</v>
      </c>
      <c r="F147" s="40" t="str">
        <f>Tablo16[[#This Row],[Dersi Veren Öğretim Üyesi]]</f>
        <v>İskender Tiryaki</v>
      </c>
      <c r="G147" s="40" t="str">
        <f>Tablo16[[#This Row],[Dersi Veren. Öğr. Üyesi Bölmü.]]</f>
        <v>TBT</v>
      </c>
      <c r="H147" s="40">
        <f>Tablo16[[#This Row],[Mevcut]]</f>
        <v>7</v>
      </c>
      <c r="I147" s="115">
        <f>Tablo16[[#This Row],[SINAV TARİHİ]]</f>
        <v>45663</v>
      </c>
      <c r="J147" s="116">
        <f>Tablo16[[#This Row],[SINAV SAATİ]]</f>
        <v>0.61458333333333337</v>
      </c>
      <c r="K147" s="40" t="str">
        <f>Tablo16[[#This Row],[SINIF - I -ZF-….]]</f>
        <v>03</v>
      </c>
      <c r="L147" s="40">
        <f>Tablo16[[#This Row],[SINIF - II  ZF-….]]</f>
        <v>0</v>
      </c>
      <c r="M147" s="40">
        <f>Tablo16[[#This Row],[G1]]</f>
        <v>0</v>
      </c>
      <c r="N147" s="40">
        <f>Tablo16[[#This Row],[G2]]</f>
        <v>0</v>
      </c>
      <c r="O147" s="40">
        <f>Tablo16[[#This Row],[Gözetmen 1]]</f>
        <v>0</v>
      </c>
      <c r="P147" s="40">
        <f>Tablo16[[#This Row],[Gözetmen 2]]</f>
        <v>0</v>
      </c>
      <c r="Q147" s="40">
        <f>Tablo16[[#This Row],[TÜM SINAVLARIMI GÖSTER]]</f>
        <v>0</v>
      </c>
      <c r="R147" s="40">
        <f>Tablo16[[#This Row],[Aynı ders sayısı]]</f>
        <v>1</v>
      </c>
      <c r="S147" s="40">
        <f>Tablo16[[#This Row],[Hocası aynı, aynı ders sayısı]]</f>
        <v>1</v>
      </c>
      <c r="T147" s="40">
        <f>Tablo16[[#This Row],[Aynı saatteki Sınav Sayısı]]</f>
        <v>9</v>
      </c>
    </row>
    <row r="148" spans="1:20" ht="15" hidden="1" x14ac:dyDescent="0.25">
      <c r="A148" s="38">
        <v>247</v>
      </c>
      <c r="B148" s="40" t="str">
        <f>Tablo16[[#This Row],[Bölüm]]</f>
        <v>TBT</v>
      </c>
      <c r="C148" s="40">
        <f>Tablo16[[#This Row],[Sınıf]]</f>
        <v>4</v>
      </c>
      <c r="D148" s="40" t="str">
        <f>Tablo16[[#This Row],[Ders Kodu]]</f>
        <v>TRB-4003</v>
      </c>
      <c r="E148" s="40" t="str">
        <f>Tablo16[[#This Row],[Dersin Adı]]</f>
        <v>Genetik Mühendisliği</v>
      </c>
      <c r="F148" s="40" t="str">
        <f>Tablo16[[#This Row],[Dersi Veren Öğretim Üyesi]]</f>
        <v>Hanife Genç</v>
      </c>
      <c r="G148" s="40" t="str">
        <f>Tablo16[[#This Row],[Dersi Veren. Öğr. Üyesi Bölmü.]]</f>
        <v>TBT</v>
      </c>
      <c r="H148" s="40">
        <f>Tablo16[[#This Row],[Mevcut]]</f>
        <v>13</v>
      </c>
      <c r="I148" s="115">
        <f>Tablo16[[#This Row],[SINAV TARİHİ]]</f>
        <v>45664</v>
      </c>
      <c r="J148" s="116">
        <f>Tablo16[[#This Row],[SINAV SAATİ]]</f>
        <v>0.65277777777777779</v>
      </c>
      <c r="K148" s="40" t="str">
        <f>Tablo16[[#This Row],[SINIF - I -ZF-….]]</f>
        <v>206</v>
      </c>
      <c r="L148" s="40">
        <f>Tablo16[[#This Row],[SINIF - II  ZF-….]]</f>
        <v>0</v>
      </c>
      <c r="M148" s="40">
        <f>Tablo16[[#This Row],[G1]]</f>
        <v>0</v>
      </c>
      <c r="N148" s="40">
        <f>Tablo16[[#This Row],[G2]]</f>
        <v>0</v>
      </c>
      <c r="O148" s="40">
        <f>Tablo16[[#This Row],[Gözetmen 1]]</f>
        <v>0</v>
      </c>
      <c r="P148" s="40">
        <f>Tablo16[[#This Row],[Gözetmen 2]]</f>
        <v>0</v>
      </c>
      <c r="Q148" s="40">
        <f>Tablo16[[#This Row],[TÜM SINAVLARIMI GÖSTER]]</f>
        <v>0</v>
      </c>
      <c r="R148" s="40">
        <f>Tablo16[[#This Row],[Aynı ders sayısı]]</f>
        <v>1</v>
      </c>
      <c r="S148" s="40">
        <f>Tablo16[[#This Row],[Hocası aynı, aynı ders sayısı]]</f>
        <v>1</v>
      </c>
      <c r="T148" s="40">
        <f>Tablo16[[#This Row],[Aynı saatteki Sınav Sayısı]]</f>
        <v>9</v>
      </c>
    </row>
    <row r="149" spans="1:20" ht="15" hidden="1" x14ac:dyDescent="0.25">
      <c r="A149" s="38">
        <v>305</v>
      </c>
      <c r="B149" s="40" t="str">
        <f>Tablo16[[#This Row],[Bölüm]]</f>
        <v>TBT</v>
      </c>
      <c r="C149" s="40">
        <f>Tablo16[[#This Row],[Sınıf]]</f>
        <v>4</v>
      </c>
      <c r="D149" s="40" t="str">
        <f>Tablo16[[#This Row],[Ders Kodu]]</f>
        <v>TRB-4015</v>
      </c>
      <c r="E149" s="40" t="str">
        <f>Tablo16[[#This Row],[Dersin Adı]]</f>
        <v>Moleküler Biyolojide Kullanılan Yöntemler</v>
      </c>
      <c r="F149" s="40" t="str">
        <f>Tablo16[[#This Row],[Dersi Veren Öğretim Üyesi]]</f>
        <v>Hanife Genç</v>
      </c>
      <c r="G149" s="40" t="str">
        <f>Tablo16[[#This Row],[Dersi Veren. Öğr. Üyesi Bölmü.]]</f>
        <v>TBT</v>
      </c>
      <c r="H149" s="40">
        <f>Tablo16[[#This Row],[Mevcut]]</f>
        <v>9</v>
      </c>
      <c r="I149" s="115">
        <f>Tablo16[[#This Row],[SINAV TARİHİ]]</f>
        <v>45665</v>
      </c>
      <c r="J149" s="116">
        <f>Tablo16[[#This Row],[SINAV SAATİ]]</f>
        <v>0.625</v>
      </c>
      <c r="K149" s="40" t="str">
        <f>Tablo16[[#This Row],[SINIF - I -ZF-….]]</f>
        <v>103</v>
      </c>
      <c r="L149" s="40">
        <f>Tablo16[[#This Row],[SINIF - II  ZF-….]]</f>
        <v>0</v>
      </c>
      <c r="M149" s="40">
        <f>Tablo16[[#This Row],[G1]]</f>
        <v>0</v>
      </c>
      <c r="N149" s="40">
        <f>Tablo16[[#This Row],[G2]]</f>
        <v>0</v>
      </c>
      <c r="O149" s="40">
        <f>Tablo16[[#This Row],[Gözetmen 1]]</f>
        <v>0</v>
      </c>
      <c r="P149" s="40">
        <f>Tablo16[[#This Row],[Gözetmen 2]]</f>
        <v>0</v>
      </c>
      <c r="Q149" s="40">
        <f>Tablo16[[#This Row],[TÜM SINAVLARIMI GÖSTER]]</f>
        <v>0</v>
      </c>
      <c r="R149" s="40">
        <f>Tablo16[[#This Row],[Aynı ders sayısı]]</f>
        <v>1</v>
      </c>
      <c r="S149" s="40">
        <f>Tablo16[[#This Row],[Hocası aynı, aynı ders sayısı]]</f>
        <v>1</v>
      </c>
      <c r="T149" s="40">
        <f>Tablo16[[#This Row],[Aynı saatteki Sınav Sayısı]]</f>
        <v>9</v>
      </c>
    </row>
    <row r="150" spans="1:20" ht="15" hidden="1" x14ac:dyDescent="0.25">
      <c r="A150" s="38">
        <v>141</v>
      </c>
      <c r="B150" s="40" t="str">
        <f>Tablo16[[#This Row],[Bölüm]]</f>
        <v>TBT</v>
      </c>
      <c r="C150" s="40">
        <f>Tablo16[[#This Row],[Sınıf]]</f>
        <v>4</v>
      </c>
      <c r="D150" s="40">
        <f>Tablo16[[#This Row],[Ders Kodu]]</f>
        <v>0</v>
      </c>
      <c r="E150" s="40" t="str">
        <f>Tablo16[[#This Row],[Dersin Adı]]</f>
        <v>Biyoinformatik</v>
      </c>
      <c r="F150" s="40" t="str">
        <f>Tablo16[[#This Row],[Dersi Veren Öğretim Üyesi]]</f>
        <v>Uğur Sarı</v>
      </c>
      <c r="G150" s="40" t="str">
        <f>Tablo16[[#This Row],[Dersi Veren. Öğr. Üyesi Bölmü.]]</f>
        <v>TBT</v>
      </c>
      <c r="H150" s="40">
        <f>Tablo16[[#This Row],[Mevcut]]</f>
        <v>6</v>
      </c>
      <c r="I150" s="115">
        <f>Tablo16[[#This Row],[SINAV TARİHİ]]</f>
        <v>45666</v>
      </c>
      <c r="J150" s="116">
        <f>Tablo16[[#This Row],[SINAV SAATİ]]</f>
        <v>0.61458333333333337</v>
      </c>
      <c r="K150" s="40" t="str">
        <f>Tablo16[[#This Row],[SINIF - I -ZF-….]]</f>
        <v>Bilgisayar Lab.</v>
      </c>
      <c r="L150" s="40">
        <f>Tablo16[[#This Row],[SINIF - II  ZF-….]]</f>
        <v>0</v>
      </c>
      <c r="M150" s="40">
        <f>Tablo16[[#This Row],[G1]]</f>
        <v>0</v>
      </c>
      <c r="N150" s="40">
        <f>Tablo16[[#This Row],[G2]]</f>
        <v>0</v>
      </c>
      <c r="O150" s="40">
        <f>Tablo16[[#This Row],[Gözetmen 1]]</f>
        <v>0</v>
      </c>
      <c r="P150" s="40">
        <f>Tablo16[[#This Row],[Gözetmen 2]]</f>
        <v>0</v>
      </c>
      <c r="Q150" s="40">
        <f>Tablo16[[#This Row],[TÜM SINAVLARIMI GÖSTER]]</f>
        <v>0</v>
      </c>
      <c r="R150" s="40">
        <f>Tablo16[[#This Row],[Aynı ders sayısı]]</f>
        <v>1</v>
      </c>
      <c r="S150" s="40">
        <f>Tablo16[[#This Row],[Hocası aynı, aynı ders sayısı]]</f>
        <v>1</v>
      </c>
      <c r="T150" s="40">
        <f>Tablo16[[#This Row],[Aynı saatteki Sınav Sayısı]]</f>
        <v>9</v>
      </c>
    </row>
    <row r="151" spans="1:20" ht="15" hidden="1" x14ac:dyDescent="0.25">
      <c r="A151" s="38">
        <v>373</v>
      </c>
      <c r="B151" s="40" t="str">
        <f>Tablo16[[#This Row],[Bölüm]]</f>
        <v>TBT</v>
      </c>
      <c r="C151" s="40">
        <f>Tablo16[[#This Row],[Sınıf]]</f>
        <v>4</v>
      </c>
      <c r="D151" s="40" t="str">
        <f>Tablo16[[#This Row],[Ders Kodu]]</f>
        <v>TRB-4005</v>
      </c>
      <c r="E151" s="40" t="str">
        <f>Tablo16[[#This Row],[Dersin Adı]]</f>
        <v>Mesleki Uygulama I</v>
      </c>
      <c r="F151" s="40" t="str">
        <f>Tablo16[[#This Row],[Dersi Veren Öğretim Üyesi]]</f>
        <v>Hanife Genç</v>
      </c>
      <c r="G151" s="40" t="str">
        <f>Tablo16[[#This Row],[Dersi Veren. Öğr. Üyesi Bölmü.]]</f>
        <v>TBT</v>
      </c>
      <c r="H151" s="40">
        <f>Tablo16[[#This Row],[Mevcut]]</f>
        <v>7</v>
      </c>
      <c r="I151" s="115">
        <f>Tablo16[[#This Row],[SINAV TARİHİ]]</f>
        <v>45666</v>
      </c>
      <c r="J151" s="116">
        <f>Tablo16[[#This Row],[SINAV SAATİ]]</f>
        <v>0.67708333333333337</v>
      </c>
      <c r="K151" s="40" t="str">
        <f>Tablo16[[#This Row],[SINIF - I -ZF-….]]</f>
        <v>205</v>
      </c>
      <c r="L151" s="40">
        <f>Tablo16[[#This Row],[SINIF - II  ZF-….]]</f>
        <v>0</v>
      </c>
      <c r="M151" s="40">
        <f>Tablo16[[#This Row],[G1]]</f>
        <v>0</v>
      </c>
      <c r="N151" s="40">
        <f>Tablo16[[#This Row],[G2]]</f>
        <v>0</v>
      </c>
      <c r="O151" s="40">
        <f>Tablo16[[#This Row],[Gözetmen 1]]</f>
        <v>0</v>
      </c>
      <c r="P151" s="40">
        <f>Tablo16[[#This Row],[Gözetmen 2]]</f>
        <v>0</v>
      </c>
      <c r="Q151" s="40">
        <f>Tablo16[[#This Row],[TÜM SINAVLARIMI GÖSTER]]</f>
        <v>0</v>
      </c>
      <c r="R151" s="40">
        <f>Tablo16[[#This Row],[Aynı ders sayısı]]</f>
        <v>7</v>
      </c>
      <c r="S151" s="40">
        <f>Tablo16[[#This Row],[Hocası aynı, aynı ders sayısı]]</f>
        <v>1</v>
      </c>
      <c r="T151" s="40">
        <f>Tablo16[[#This Row],[Aynı saatteki Sınav Sayısı]]</f>
        <v>7</v>
      </c>
    </row>
    <row r="152" spans="1:20" ht="15" hidden="1" x14ac:dyDescent="0.25">
      <c r="A152" s="38">
        <v>80</v>
      </c>
      <c r="B152" s="40" t="str">
        <f>Tablo16[[#This Row],[Bölüm]]</f>
        <v>TE</v>
      </c>
      <c r="C152" s="40">
        <f>Tablo16[[#This Row],[Sınıf]]</f>
        <v>1</v>
      </c>
      <c r="D152" s="40" t="str">
        <f>Tablo16[[#This Row],[Ders Kodu]]</f>
        <v>ZTE-1009</v>
      </c>
      <c r="E152" s="40" t="str">
        <f>Tablo16[[#This Row],[Dersin Adı]]</f>
        <v>Matematik</v>
      </c>
      <c r="F152" s="40" t="str">
        <f>Tablo16[[#This Row],[Dersi Veren Öğretim Üyesi]]</f>
        <v>Saniye Can</v>
      </c>
      <c r="G152" s="40" t="str">
        <f>Tablo16[[#This Row],[Dersi Veren. Öğr. Üyesi Bölmü.]]</f>
        <v>FD</v>
      </c>
      <c r="H152" s="40">
        <f>Tablo16[[#This Row],[Mevcut]]</f>
        <v>54</v>
      </c>
      <c r="I152" s="115">
        <f>Tablo16[[#This Row],[SINAV TARİHİ]]</f>
        <v>45663</v>
      </c>
      <c r="J152" s="116">
        <f>Tablo16[[#This Row],[SINAV SAATİ]]</f>
        <v>0.375</v>
      </c>
      <c r="K152" s="40" t="str">
        <f>Tablo16[[#This Row],[SINIF - I -ZF-….]]</f>
        <v>Amfi</v>
      </c>
      <c r="L152" s="40">
        <f>Tablo16[[#This Row],[SINIF - II  ZF-….]]</f>
        <v>0</v>
      </c>
      <c r="M152" s="40">
        <f>Tablo16[[#This Row],[G1]]</f>
        <v>7</v>
      </c>
      <c r="N152" s="40">
        <f>Tablo16[[#This Row],[G2]]</f>
        <v>0</v>
      </c>
      <c r="O152" s="40" t="str">
        <f>Tablo16[[#This Row],[Gözetmen 1]]</f>
        <v>C. Erdem BÜLBÜL</v>
      </c>
      <c r="P152" s="40">
        <f>Tablo16[[#This Row],[Gözetmen 2]]</f>
        <v>0</v>
      </c>
      <c r="Q152" s="40">
        <f>Tablo16[[#This Row],[TÜM SINAVLARIMI GÖSTER]]</f>
        <v>0</v>
      </c>
      <c r="R152" s="40">
        <f>Tablo16[[#This Row],[Aynı ders sayısı]]</f>
        <v>9</v>
      </c>
      <c r="S152" s="40">
        <f>Tablo16[[#This Row],[Hocası aynı, aynı ders sayısı]]</f>
        <v>5</v>
      </c>
      <c r="T152" s="40">
        <f>Tablo16[[#This Row],[Aynı saatteki Sınav Sayısı]]</f>
        <v>9</v>
      </c>
    </row>
    <row r="153" spans="1:20" ht="15" hidden="1" x14ac:dyDescent="0.25">
      <c r="A153" s="38">
        <v>133</v>
      </c>
      <c r="B153" s="40" t="str">
        <f>Tablo16[[#This Row],[Bölüm]]</f>
        <v>TE</v>
      </c>
      <c r="C153" s="40">
        <f>Tablo16[[#This Row],[Sınıf]]</f>
        <v>1</v>
      </c>
      <c r="D153" s="40" t="str">
        <f>Tablo16[[#This Row],[Ders Kodu]]</f>
        <v>TDİ-1101</v>
      </c>
      <c r="E153" s="40" t="str">
        <f>Tablo16[[#This Row],[Dersin Adı]]</f>
        <v>Türk Dili I</v>
      </c>
      <c r="F153" s="40" t="str">
        <f>Tablo16[[#This Row],[Dersi Veren Öğretim Üyesi]]</f>
        <v>Özgür ÜSTÜN</v>
      </c>
      <c r="G153" s="40" t="str">
        <f>Tablo16[[#This Row],[Dersi Veren. Öğr. Üyesi Bölmü.]]</f>
        <v>FD</v>
      </c>
      <c r="H153" s="40">
        <f>Tablo16[[#This Row],[Mevcut]]</f>
        <v>23</v>
      </c>
      <c r="I153" s="115">
        <f>Tablo16[[#This Row],[SINAV TARİHİ]]</f>
        <v>45664</v>
      </c>
      <c r="J153" s="116">
        <f>Tablo16[[#This Row],[SINAV SAATİ]]</f>
        <v>0.41666666666666669</v>
      </c>
      <c r="K153" s="40" t="str">
        <f>Tablo16[[#This Row],[SINIF - I -ZF-….]]</f>
        <v>Prof.Dr H. TURHAN</v>
      </c>
      <c r="L153" s="40">
        <f>Tablo16[[#This Row],[SINIF - II  ZF-….]]</f>
        <v>0</v>
      </c>
      <c r="M153" s="40">
        <f>Tablo16[[#This Row],[G1]]</f>
        <v>11</v>
      </c>
      <c r="N153" s="40">
        <f>Tablo16[[#This Row],[G2]]</f>
        <v>0</v>
      </c>
      <c r="O153" s="40" t="str">
        <f>Tablo16[[#This Row],[Gözetmen 1]]</f>
        <v>Serkan ÖZDEMİR</v>
      </c>
      <c r="P153" s="40">
        <f>Tablo16[[#This Row],[Gözetmen 2]]</f>
        <v>0</v>
      </c>
      <c r="Q153" s="40">
        <f>Tablo16[[#This Row],[TÜM SINAVLARIMI GÖSTER]]</f>
        <v>0</v>
      </c>
      <c r="R153" s="40">
        <f>Tablo16[[#This Row],[Aynı ders sayısı]]</f>
        <v>9</v>
      </c>
      <c r="S153" s="40">
        <f>Tablo16[[#This Row],[Hocası aynı, aynı ders sayısı]]</f>
        <v>9</v>
      </c>
      <c r="T153" s="40">
        <f>Tablo16[[#This Row],[Aynı saatteki Sınav Sayısı]]</f>
        <v>9</v>
      </c>
    </row>
    <row r="154" spans="1:20" ht="15" hidden="1" x14ac:dyDescent="0.25">
      <c r="A154" s="38">
        <v>219</v>
      </c>
      <c r="B154" s="40" t="str">
        <f>Tablo16[[#This Row],[Bölüm]]</f>
        <v>TE</v>
      </c>
      <c r="C154" s="40">
        <f>Tablo16[[#This Row],[Sınıf]]</f>
        <v>1</v>
      </c>
      <c r="D154" s="40" t="str">
        <f>Tablo16[[#This Row],[Ders Kodu]]</f>
        <v>ATA-1101</v>
      </c>
      <c r="E154" s="40" t="str">
        <f>Tablo16[[#This Row],[Dersin Adı]]</f>
        <v>Atatürk İlkeleri ve İnkılap Tarihi I</v>
      </c>
      <c r="F154" s="40" t="str">
        <f>Tablo16[[#This Row],[Dersi Veren Öğretim Üyesi]]</f>
        <v>Gökhan BAYRAM</v>
      </c>
      <c r="G154" s="40" t="str">
        <f>Tablo16[[#This Row],[Dersi Veren. Öğr. Üyesi Bölmü.]]</f>
        <v>FD</v>
      </c>
      <c r="H154" s="40">
        <f>Tablo16[[#This Row],[Mevcut]]</f>
        <v>261</v>
      </c>
      <c r="I154" s="115">
        <f>Tablo16[[#This Row],[SINAV TARİHİ]]</f>
        <v>45664</v>
      </c>
      <c r="J154" s="116">
        <f>Tablo16[[#This Row],[SINAV SAATİ]]</f>
        <v>0.45833333333333331</v>
      </c>
      <c r="K154" s="40" t="str">
        <f>Tablo16[[#This Row],[SINIF - I -ZF-….]]</f>
        <v>Amfi</v>
      </c>
      <c r="L154" s="40">
        <f>Tablo16[[#This Row],[SINIF - II  ZF-….]]</f>
        <v>0</v>
      </c>
      <c r="M154" s="40">
        <f>Tablo16[[#This Row],[G1]]</f>
        <v>7</v>
      </c>
      <c r="N154" s="40">
        <f>Tablo16[[#This Row],[G2]]</f>
        <v>0</v>
      </c>
      <c r="O154" s="40" t="str">
        <f>Tablo16[[#This Row],[Gözetmen 1]]</f>
        <v>C. Erdem BÜLBÜL</v>
      </c>
      <c r="P154" s="40">
        <f>Tablo16[[#This Row],[Gözetmen 2]]</f>
        <v>0</v>
      </c>
      <c r="Q154" s="40">
        <f>Tablo16[[#This Row],[TÜM SINAVLARIMI GÖSTER]]</f>
        <v>0</v>
      </c>
      <c r="R154" s="40">
        <f>Tablo16[[#This Row],[Aynı ders sayısı]]</f>
        <v>9</v>
      </c>
      <c r="S154" s="40">
        <f>Tablo16[[#This Row],[Hocası aynı, aynı ders sayısı]]</f>
        <v>6</v>
      </c>
      <c r="T154" s="40">
        <f>Tablo16[[#This Row],[Aynı saatteki Sınav Sayısı]]</f>
        <v>9</v>
      </c>
    </row>
    <row r="155" spans="1:20" ht="15" hidden="1" x14ac:dyDescent="0.25">
      <c r="A155" s="38">
        <v>266</v>
      </c>
      <c r="B155" s="40" t="str">
        <f>Tablo16[[#This Row],[Bölüm]]</f>
        <v>TE</v>
      </c>
      <c r="C155" s="40">
        <f>Tablo16[[#This Row],[Sınıf]]</f>
        <v>1</v>
      </c>
      <c r="D155" s="40" t="str">
        <f>Tablo16[[#This Row],[Ders Kodu]]</f>
        <v>ZTE-1007</v>
      </c>
      <c r="E155" s="40" t="str">
        <f>Tablo16[[#This Row],[Dersin Adı]]</f>
        <v>Kariyer Planlama</v>
      </c>
      <c r="F155" s="40" t="str">
        <f>Tablo16[[#This Row],[Dersi Veren Öğretim Üyesi]]</f>
        <v>Selma Kayalak</v>
      </c>
      <c r="G155" s="40" t="str">
        <f>Tablo16[[#This Row],[Dersi Veren. Öğr. Üyesi Bölmü.]]</f>
        <v>TE</v>
      </c>
      <c r="H155" s="40">
        <f>Tablo16[[#This Row],[Mevcut]]</f>
        <v>24</v>
      </c>
      <c r="I155" s="115">
        <f>Tablo16[[#This Row],[SINAV TARİHİ]]</f>
        <v>45665</v>
      </c>
      <c r="J155" s="116">
        <f>Tablo16[[#This Row],[SINAV SAATİ]]</f>
        <v>0.375</v>
      </c>
      <c r="K155" s="40" t="str">
        <f>Tablo16[[#This Row],[SINIF - I -ZF-….]]</f>
        <v>201</v>
      </c>
      <c r="L155" s="40">
        <f>Tablo16[[#This Row],[SINIF - II  ZF-….]]</f>
        <v>0</v>
      </c>
      <c r="M155" s="40">
        <f>Tablo16[[#This Row],[G1]]</f>
        <v>0</v>
      </c>
      <c r="N155" s="40">
        <f>Tablo16[[#This Row],[G2]]</f>
        <v>0</v>
      </c>
      <c r="O155" s="40">
        <f>Tablo16[[#This Row],[Gözetmen 1]]</f>
        <v>0</v>
      </c>
      <c r="P155" s="40">
        <f>Tablo16[[#This Row],[Gözetmen 2]]</f>
        <v>0</v>
      </c>
      <c r="Q155" s="40">
        <f>Tablo16[[#This Row],[TÜM SINAVLARIMI GÖSTER]]</f>
        <v>0</v>
      </c>
      <c r="R155" s="40">
        <f>Tablo16[[#This Row],[Aynı ders sayısı]]</f>
        <v>7</v>
      </c>
      <c r="S155" s="40">
        <f>Tablo16[[#This Row],[Hocası aynı, aynı ders sayısı]]</f>
        <v>1</v>
      </c>
      <c r="T155" s="40">
        <f>Tablo16[[#This Row],[Aynı saatteki Sınav Sayısı]]</f>
        <v>9</v>
      </c>
    </row>
    <row r="156" spans="1:20" ht="15" hidden="1" x14ac:dyDescent="0.25">
      <c r="A156" s="38">
        <v>292</v>
      </c>
      <c r="B156" s="40" t="str">
        <f>Tablo16[[#This Row],[Bölüm]]</f>
        <v>TE</v>
      </c>
      <c r="C156" s="40">
        <f>Tablo16[[#This Row],[Sınıf]]</f>
        <v>1</v>
      </c>
      <c r="D156" s="40" t="str">
        <f>Tablo16[[#This Row],[Ders Kodu]]</f>
        <v>TAE-3111</v>
      </c>
      <c r="E156" s="40" t="str">
        <f>Tablo16[[#This Row],[Dersin Adı]]</f>
        <v>Ekonometri  (Alttan Alanlar İçin)</v>
      </c>
      <c r="F156" s="40" t="str">
        <f>Tablo16[[#This Row],[Dersi Veren Öğretim Üyesi]]</f>
        <v>Selma Kayalak</v>
      </c>
      <c r="G156" s="40">
        <f>Tablo16[[#This Row],[Dersi Veren. Öğr. Üyesi Bölmü.]]</f>
        <v>0</v>
      </c>
      <c r="H156" s="40">
        <f>Tablo16[[#This Row],[Mevcut]]</f>
        <v>0</v>
      </c>
      <c r="I156" s="115">
        <f>Tablo16[[#This Row],[SINAV TARİHİ]]</f>
        <v>45665</v>
      </c>
      <c r="J156" s="116">
        <f>Tablo16[[#This Row],[SINAV SAATİ]]</f>
        <v>0.54166666666666663</v>
      </c>
      <c r="K156" s="40" t="str">
        <f>Tablo16[[#This Row],[SINIF - I -ZF-….]]</f>
        <v>102</v>
      </c>
      <c r="L156" s="40">
        <f>Tablo16[[#This Row],[SINIF - II  ZF-….]]</f>
        <v>0</v>
      </c>
      <c r="M156" s="40">
        <f>Tablo16[[#This Row],[G1]]</f>
        <v>0</v>
      </c>
      <c r="N156" s="40">
        <f>Tablo16[[#This Row],[G2]]</f>
        <v>0</v>
      </c>
      <c r="O156" s="40">
        <f>Tablo16[[#This Row],[Gözetmen 1]]</f>
        <v>0</v>
      </c>
      <c r="P156" s="40">
        <f>Tablo16[[#This Row],[Gözetmen 2]]</f>
        <v>0</v>
      </c>
      <c r="Q156" s="40">
        <f>Tablo16[[#This Row],[TÜM SINAVLARIMI GÖSTER]]</f>
        <v>0</v>
      </c>
      <c r="R156" s="40">
        <f>Tablo16[[#This Row],[Aynı ders sayısı]]</f>
        <v>0</v>
      </c>
      <c r="S156" s="40">
        <f>Tablo16[[#This Row],[Hocası aynı, aynı ders sayısı]]</f>
        <v>1</v>
      </c>
      <c r="T156" s="40">
        <f>Tablo16[[#This Row],[Aynı saatteki Sınav Sayısı]]</f>
        <v>10</v>
      </c>
    </row>
    <row r="157" spans="1:20" ht="15" hidden="1" x14ac:dyDescent="0.25">
      <c r="A157" s="38">
        <v>338</v>
      </c>
      <c r="B157" s="40" t="str">
        <f>Tablo16[[#This Row],[Bölüm]]</f>
        <v>TE</v>
      </c>
      <c r="C157" s="40">
        <f>Tablo16[[#This Row],[Sınıf]]</f>
        <v>1</v>
      </c>
      <c r="D157" s="40" t="str">
        <f>Tablo16[[#This Row],[Ders Kodu]]</f>
        <v>TAE-1101</v>
      </c>
      <c r="E157" s="40" t="str">
        <f>Tablo16[[#This Row],[Dersin Adı]]</f>
        <v>Fizik</v>
      </c>
      <c r="F157" s="40" t="str">
        <f>Tablo16[[#This Row],[Dersi Veren Öğretim Üyesi]]</f>
        <v>Sibel Şen</v>
      </c>
      <c r="G157" s="40" t="str">
        <f>Tablo16[[#This Row],[Dersi Veren. Öğr. Üyesi Bölmü.]]</f>
        <v>FD</v>
      </c>
      <c r="H157" s="40">
        <f>Tablo16[[#This Row],[Mevcut]]</f>
        <v>55</v>
      </c>
      <c r="I157" s="115">
        <f>Tablo16[[#This Row],[SINAV TARİHİ]]</f>
        <v>45666</v>
      </c>
      <c r="J157" s="116">
        <f>Tablo16[[#This Row],[SINAV SAATİ]]</f>
        <v>0.375</v>
      </c>
      <c r="K157" s="40" t="str">
        <f>Tablo16[[#This Row],[SINIF - I -ZF-….]]</f>
        <v>113</v>
      </c>
      <c r="L157" s="40">
        <f>Tablo16[[#This Row],[SINIF - II  ZF-….]]</f>
        <v>0</v>
      </c>
      <c r="M157" s="40">
        <f>Tablo16[[#This Row],[G1]]</f>
        <v>12</v>
      </c>
      <c r="N157" s="40">
        <f>Tablo16[[#This Row],[G2]]</f>
        <v>0</v>
      </c>
      <c r="O157" s="40" t="str">
        <f>Tablo16[[#This Row],[Gözetmen 1]]</f>
        <v>Çağrı KINIK</v>
      </c>
      <c r="P157" s="40">
        <f>Tablo16[[#This Row],[Gözetmen 2]]</f>
        <v>0</v>
      </c>
      <c r="Q157" s="40">
        <f>Tablo16[[#This Row],[TÜM SINAVLARIMI GÖSTER]]</f>
        <v>0</v>
      </c>
      <c r="R157" s="40">
        <f>Tablo16[[#This Row],[Aynı ders sayısı]]</f>
        <v>9</v>
      </c>
      <c r="S157" s="40">
        <f>Tablo16[[#This Row],[Hocası aynı, aynı ders sayısı]]</f>
        <v>2</v>
      </c>
      <c r="T157" s="40">
        <f>Tablo16[[#This Row],[Aynı saatteki Sınav Sayısı]]</f>
        <v>8</v>
      </c>
    </row>
    <row r="158" spans="1:20" ht="15" hidden="1" x14ac:dyDescent="0.25">
      <c r="A158" s="38">
        <v>359</v>
      </c>
      <c r="B158" s="40" t="str">
        <f>Tablo16[[#This Row],[Bölüm]]</f>
        <v>TE</v>
      </c>
      <c r="C158" s="40">
        <f>Tablo16[[#This Row],[Sınıf]]</f>
        <v>1</v>
      </c>
      <c r="D158" s="40" t="str">
        <f>Tablo16[[#This Row],[Ders Kodu]]</f>
        <v>TAE-1011</v>
      </c>
      <c r="E158" s="40" t="str">
        <f>Tablo16[[#This Row],[Dersin Adı]]</f>
        <v>Temel Bilgi Teknolojisi  (Alttan Alanlar İçin)</v>
      </c>
      <c r="F158" s="40" t="str">
        <f>Tablo16[[#This Row],[Dersi Veren Öğretim Üyesi]]</f>
        <v>Fatih Cem Kuzucu</v>
      </c>
      <c r="G158" s="40">
        <f>Tablo16[[#This Row],[Dersi Veren. Öğr. Üyesi Bölmü.]]</f>
        <v>0</v>
      </c>
      <c r="H158" s="40">
        <f>Tablo16[[#This Row],[Mevcut]]</f>
        <v>0</v>
      </c>
      <c r="I158" s="115">
        <f>Tablo16[[#This Row],[SINAV TARİHİ]]</f>
        <v>45667</v>
      </c>
      <c r="J158" s="116">
        <f>Tablo16[[#This Row],[SINAV SAATİ]]</f>
        <v>0.625</v>
      </c>
      <c r="K158" s="40" t="str">
        <f>Tablo16[[#This Row],[SINIF - I -ZF-….]]</f>
        <v>Bilgisayar Lab.</v>
      </c>
      <c r="L158" s="40">
        <f>Tablo16[[#This Row],[SINIF - II  ZF-….]]</f>
        <v>0</v>
      </c>
      <c r="M158" s="40">
        <f>Tablo16[[#This Row],[G1]]</f>
        <v>0</v>
      </c>
      <c r="N158" s="40">
        <f>Tablo16[[#This Row],[G2]]</f>
        <v>0</v>
      </c>
      <c r="O158" s="40">
        <f>Tablo16[[#This Row],[Gözetmen 1]]</f>
        <v>0</v>
      </c>
      <c r="P158" s="40">
        <f>Tablo16[[#This Row],[Gözetmen 2]]</f>
        <v>0</v>
      </c>
      <c r="Q158" s="40">
        <f>Tablo16[[#This Row],[TÜM SINAVLARIMI GÖSTER]]</f>
        <v>0</v>
      </c>
      <c r="R158" s="40">
        <f>Tablo16[[#This Row],[Aynı ders sayısı]]</f>
        <v>2</v>
      </c>
      <c r="S158" s="40">
        <f>Tablo16[[#This Row],[Hocası aynı, aynı ders sayısı]]</f>
        <v>1</v>
      </c>
      <c r="T158" s="40">
        <f>Tablo16[[#This Row],[Aynı saatteki Sınav Sayısı]]</f>
        <v>12</v>
      </c>
    </row>
    <row r="159" spans="1:20" ht="15" hidden="1" x14ac:dyDescent="0.25">
      <c r="A159" s="38">
        <v>365</v>
      </c>
      <c r="B159" s="40" t="str">
        <f>Tablo16[[#This Row],[Bölüm]]</f>
        <v>TE</v>
      </c>
      <c r="C159" s="40">
        <f>Tablo16[[#This Row],[Sınıf]]</f>
        <v>1</v>
      </c>
      <c r="D159" s="40" t="str">
        <f>Tablo16[[#This Row],[Ders Kodu]]</f>
        <v>ZTE-1011</v>
      </c>
      <c r="E159" s="40" t="str">
        <f>Tablo16[[#This Row],[Dersin Adı]]</f>
        <v>Bitki Fizyolojisi</v>
      </c>
      <c r="F159" s="40" t="str">
        <f>Tablo16[[#This Row],[Dersi Veren Öğretim Üyesi]]</f>
        <v>Ramazan Çakmakçı</v>
      </c>
      <c r="G159" s="40" t="str">
        <f>Tablo16[[#This Row],[Dersi Veren. Öğr. Üyesi Bölmü.]]</f>
        <v>TB</v>
      </c>
      <c r="H159" s="40">
        <f>Tablo16[[#This Row],[Mevcut]]</f>
        <v>38</v>
      </c>
      <c r="I159" s="115">
        <f>Tablo16[[#This Row],[SINAV TARİHİ]]</f>
        <v>45670</v>
      </c>
      <c r="J159" s="116">
        <f>Tablo16[[#This Row],[SINAV SAATİ]]</f>
        <v>0.375</v>
      </c>
      <c r="K159" s="40" t="str">
        <f>Tablo16[[#This Row],[SINIF - I -ZF-….]]</f>
        <v>102</v>
      </c>
      <c r="L159" s="40">
        <f>Tablo16[[#This Row],[SINIF - II  ZF-….]]</f>
        <v>0</v>
      </c>
      <c r="M159" s="40">
        <f>Tablo16[[#This Row],[G1]]</f>
        <v>12</v>
      </c>
      <c r="N159" s="40">
        <f>Tablo16[[#This Row],[G2]]</f>
        <v>0</v>
      </c>
      <c r="O159" s="40" t="str">
        <f>Tablo16[[#This Row],[Gözetmen 1]]</f>
        <v>Çağrı KINIK</v>
      </c>
      <c r="P159" s="40">
        <f>Tablo16[[#This Row],[Gözetmen 2]]</f>
        <v>0</v>
      </c>
      <c r="Q159" s="40">
        <f>Tablo16[[#This Row],[TÜM SINAVLARIMI GÖSTER]]</f>
        <v>0</v>
      </c>
      <c r="R159" s="40">
        <f>Tablo16[[#This Row],[Aynı ders sayısı]]</f>
        <v>7</v>
      </c>
      <c r="S159" s="40">
        <f>Tablo16[[#This Row],[Hocası aynı, aynı ders sayısı]]</f>
        <v>2</v>
      </c>
      <c r="T159" s="40">
        <f>Tablo16[[#This Row],[Aynı saatteki Sınav Sayısı]]</f>
        <v>9</v>
      </c>
    </row>
    <row r="160" spans="1:20" ht="15" hidden="1" x14ac:dyDescent="0.25">
      <c r="A160" s="38">
        <v>173</v>
      </c>
      <c r="B160" s="40" t="str">
        <f>Tablo16[[#This Row],[Bölüm]]</f>
        <v>TE</v>
      </c>
      <c r="C160" s="40">
        <f>Tablo16[[#This Row],[Sınıf]]</f>
        <v>1</v>
      </c>
      <c r="D160" s="40" t="str">
        <f>Tablo16[[#This Row],[Ders Kodu]]</f>
        <v>ZTE-1003</v>
      </c>
      <c r="E160" s="40" t="str">
        <f>Tablo16[[#This Row],[Dersin Adı]]</f>
        <v>Kimya I</v>
      </c>
      <c r="F160" s="40" t="str">
        <f>Tablo16[[#This Row],[Dersi Veren Öğretim Üyesi]]</f>
        <v>Ali Bilici</v>
      </c>
      <c r="G160" s="40" t="str">
        <f>Tablo16[[#This Row],[Dersi Veren. Öğr. Üyesi Bölmü.]]</f>
        <v>FD</v>
      </c>
      <c r="H160" s="40">
        <f>Tablo16[[#This Row],[Mevcut]]</f>
        <v>109</v>
      </c>
      <c r="I160" s="115">
        <f>Tablo16[[#This Row],[SINAV TARİHİ]]</f>
        <v>45671</v>
      </c>
      <c r="J160" s="116">
        <f>Tablo16[[#This Row],[SINAV SAATİ]]</f>
        <v>0.375</v>
      </c>
      <c r="K160" s="40" t="str">
        <f>Tablo16[[#This Row],[SINIF - I -ZF-….]]</f>
        <v>113</v>
      </c>
      <c r="L160" s="40" t="str">
        <f>Tablo16[[#This Row],[SINIF - II  ZF-….]]</f>
        <v>101</v>
      </c>
      <c r="M160" s="40">
        <f>Tablo16[[#This Row],[G1]]</f>
        <v>14</v>
      </c>
      <c r="N160" s="40">
        <f>Tablo16[[#This Row],[G2]]</f>
        <v>5</v>
      </c>
      <c r="O160" s="40" t="str">
        <f>Tablo16[[#This Row],[Gözetmen 1]]</f>
        <v>Hakan ERDEM</v>
      </c>
      <c r="P160" s="40" t="str">
        <f>Tablo16[[#This Row],[Gözetmen 2]]</f>
        <v>İrem POYRAZ</v>
      </c>
      <c r="Q160" s="40" t="e">
        <f>Tablo16[[#This Row],[TÜM SINAVLARIMI GÖSTER]]</f>
        <v>#N/A</v>
      </c>
      <c r="R160" s="40">
        <f>Tablo16[[#This Row],[Aynı ders sayısı]]</f>
        <v>8</v>
      </c>
      <c r="S160" s="40">
        <f>Tablo16[[#This Row],[Hocası aynı, aynı ders sayısı]]</f>
        <v>1</v>
      </c>
      <c r="T160" s="40">
        <f>Tablo16[[#This Row],[Aynı saatteki Sınav Sayısı]]</f>
        <v>8</v>
      </c>
    </row>
    <row r="161" spans="1:20" ht="15" hidden="1" x14ac:dyDescent="0.25">
      <c r="A161" s="38">
        <v>192</v>
      </c>
      <c r="B161" s="40" t="str">
        <f>Tablo16[[#This Row],[Bölüm]]</f>
        <v>TE</v>
      </c>
      <c r="C161" s="40">
        <f>Tablo16[[#This Row],[Sınıf]]</f>
        <v>1</v>
      </c>
      <c r="D161" s="40" t="str">
        <f>Tablo16[[#This Row],[Ders Kodu]]</f>
        <v>TAE-1107</v>
      </c>
      <c r="E161" s="40" t="str">
        <f>Tablo16[[#This Row],[Dersin Adı]]</f>
        <v>Botanik</v>
      </c>
      <c r="F161" s="40" t="str">
        <f>Tablo16[[#This Row],[Dersi Veren Öğretim Üyesi]]</f>
        <v>Canan Öztokat Kuzucu</v>
      </c>
      <c r="G161" s="40" t="str">
        <f>Tablo16[[#This Row],[Dersi Veren. Öğr. Üyesi Bölmü.]]</f>
        <v>FD</v>
      </c>
      <c r="H161" s="40">
        <f>Tablo16[[#This Row],[Mevcut]]</f>
        <v>38</v>
      </c>
      <c r="I161" s="115">
        <f>Tablo16[[#This Row],[SINAV TARİHİ]]</f>
        <v>45672</v>
      </c>
      <c r="J161" s="116">
        <f>Tablo16[[#This Row],[SINAV SAATİ]]</f>
        <v>0.375</v>
      </c>
      <c r="K161" s="40" t="str">
        <f>Tablo16[[#This Row],[SINIF - I -ZF-….]]</f>
        <v>02</v>
      </c>
      <c r="L161" s="40">
        <f>Tablo16[[#This Row],[SINIF - II  ZF-….]]</f>
        <v>0</v>
      </c>
      <c r="M161" s="40">
        <f>Tablo16[[#This Row],[G1]]</f>
        <v>7</v>
      </c>
      <c r="N161" s="40">
        <f>Tablo16[[#This Row],[G2]]</f>
        <v>0</v>
      </c>
      <c r="O161" s="40" t="str">
        <f>Tablo16[[#This Row],[Gözetmen 1]]</f>
        <v>C. Erdem BÜLBÜL</v>
      </c>
      <c r="P161" s="40">
        <f>Tablo16[[#This Row],[Gözetmen 2]]</f>
        <v>0</v>
      </c>
      <c r="Q161" s="40">
        <f>Tablo16[[#This Row],[TÜM SINAVLARIMI GÖSTER]]</f>
        <v>0</v>
      </c>
      <c r="R161" s="40">
        <f>Tablo16[[#This Row],[Aynı ders sayısı]]</f>
        <v>8</v>
      </c>
      <c r="S161" s="40">
        <f>Tablo16[[#This Row],[Hocası aynı, aynı ders sayısı]]</f>
        <v>2</v>
      </c>
      <c r="T161" s="40">
        <f>Tablo16[[#This Row],[Aynı saatteki Sınav Sayısı]]</f>
        <v>9</v>
      </c>
    </row>
    <row r="162" spans="1:20" ht="15" hidden="1" x14ac:dyDescent="0.25">
      <c r="A162" s="38">
        <v>203</v>
      </c>
      <c r="B162" s="40" t="str">
        <f>Tablo16[[#This Row],[Bölüm]]</f>
        <v>TE</v>
      </c>
      <c r="C162" s="40">
        <f>Tablo16[[#This Row],[Sınıf]]</f>
        <v>1</v>
      </c>
      <c r="D162" s="40" t="str">
        <f>Tablo16[[#This Row],[Ders Kodu]]</f>
        <v>İSG-1001</v>
      </c>
      <c r="E162" s="40" t="str">
        <f>Tablo16[[#This Row],[Dersin Adı]]</f>
        <v>İş Sağlığı ve Güvenliği I</v>
      </c>
      <c r="F162" s="40" t="str">
        <f>Tablo16[[#This Row],[Dersi Veren Öğretim Üyesi]]</f>
        <v>Ulaş Çınar</v>
      </c>
      <c r="G162" s="40" t="str">
        <f>Tablo16[[#This Row],[Dersi Veren. Öğr. Üyesi Bölmü.]]</f>
        <v>FD</v>
      </c>
      <c r="H162" s="40">
        <f>Tablo16[[#This Row],[Mevcut]]</f>
        <v>24</v>
      </c>
      <c r="I162" s="115">
        <f>Tablo16[[#This Row],[SINAV TARİHİ]]</f>
        <v>45673</v>
      </c>
      <c r="J162" s="116">
        <f>Tablo16[[#This Row],[SINAV SAATİ]]</f>
        <v>0.375</v>
      </c>
      <c r="K162" s="40" t="str">
        <f>Tablo16[[#This Row],[SINIF - I -ZF-….]]</f>
        <v>Prof.Dr H. TURHAN</v>
      </c>
      <c r="L162" s="40">
        <f>Tablo16[[#This Row],[SINIF - II  ZF-….]]</f>
        <v>0</v>
      </c>
      <c r="M162" s="40">
        <f>Tablo16[[#This Row],[G1]]</f>
        <v>8</v>
      </c>
      <c r="N162" s="40">
        <f>Tablo16[[#This Row],[G2]]</f>
        <v>0</v>
      </c>
      <c r="O162" s="40" t="str">
        <f>Tablo16[[#This Row],[Gözetmen 1]]</f>
        <v>Sema Ezgi YÜCEER</v>
      </c>
      <c r="P162" s="40">
        <f>Tablo16[[#This Row],[Gözetmen 2]]</f>
        <v>0</v>
      </c>
      <c r="Q162" s="40">
        <f>Tablo16[[#This Row],[TÜM SINAVLARIMI GÖSTER]]</f>
        <v>0</v>
      </c>
      <c r="R162" s="40">
        <f>Tablo16[[#This Row],[Aynı ders sayısı]]</f>
        <v>9</v>
      </c>
      <c r="S162" s="40">
        <f>Tablo16[[#This Row],[Hocası aynı, aynı ders sayısı]]</f>
        <v>8</v>
      </c>
      <c r="T162" s="40">
        <f>Tablo16[[#This Row],[Aynı saatteki Sınav Sayısı]]</f>
        <v>9</v>
      </c>
    </row>
    <row r="163" spans="1:20" ht="15" hidden="1" x14ac:dyDescent="0.25">
      <c r="A163" s="38">
        <v>236</v>
      </c>
      <c r="B163" s="40" t="str">
        <f>Tablo16[[#This Row],[Bölüm]]</f>
        <v>TE</v>
      </c>
      <c r="C163" s="40">
        <f>Tablo16[[#This Row],[Sınıf]]</f>
        <v>1</v>
      </c>
      <c r="D163" s="40" t="str">
        <f>Tablo16[[#This Row],[Ders Kodu]]</f>
        <v>TAE-1109</v>
      </c>
      <c r="E163" s="40" t="str">
        <f>Tablo16[[#This Row],[Dersin Adı]]</f>
        <v>Meteoroloji</v>
      </c>
      <c r="F163" s="40" t="str">
        <f>Tablo16[[#This Row],[Dersi Veren Öğretim Üyesi]]</f>
        <v>Melis İnalpulat</v>
      </c>
      <c r="G163" s="40" t="str">
        <f>Tablo16[[#This Row],[Dersi Veren. Öğr. Üyesi Bölmü.]]</f>
        <v>TYS</v>
      </c>
      <c r="H163" s="40">
        <f>Tablo16[[#This Row],[Mevcut]]</f>
        <v>45</v>
      </c>
      <c r="I163" s="115">
        <f>Tablo16[[#This Row],[SINAV TARİHİ]]</f>
        <v>45674</v>
      </c>
      <c r="J163" s="116">
        <f>Tablo16[[#This Row],[SINAV SAATİ]]</f>
        <v>0.375</v>
      </c>
      <c r="K163" s="40" t="str">
        <f>Tablo16[[#This Row],[SINIF - I -ZF-….]]</f>
        <v>Prof.Dr H. TURHAN</v>
      </c>
      <c r="L163" s="40">
        <f>Tablo16[[#This Row],[SINIF - II  ZF-….]]</f>
        <v>0</v>
      </c>
      <c r="M163" s="40">
        <f>Tablo16[[#This Row],[G1]]</f>
        <v>0</v>
      </c>
      <c r="N163" s="40">
        <f>Tablo16[[#This Row],[G2]]</f>
        <v>0</v>
      </c>
      <c r="O163" s="40">
        <f>Tablo16[[#This Row],[Gözetmen 1]]</f>
        <v>0</v>
      </c>
      <c r="P163" s="40">
        <f>Tablo16[[#This Row],[Gözetmen 2]]</f>
        <v>0</v>
      </c>
      <c r="Q163" s="40">
        <f>Tablo16[[#This Row],[TÜM SINAVLARIMI GÖSTER]]</f>
        <v>0</v>
      </c>
      <c r="R163" s="40">
        <f>Tablo16[[#This Row],[Aynı ders sayısı]]</f>
        <v>5</v>
      </c>
      <c r="S163" s="40">
        <f>Tablo16[[#This Row],[Hocası aynı, aynı ders sayısı]]</f>
        <v>1</v>
      </c>
      <c r="T163" s="40">
        <f>Tablo16[[#This Row],[Aynı saatteki Sınav Sayısı]]</f>
        <v>4</v>
      </c>
    </row>
    <row r="164" spans="1:20" ht="15" hidden="1" x14ac:dyDescent="0.25">
      <c r="A164" s="38">
        <v>326</v>
      </c>
      <c r="B164" s="40" t="str">
        <f>Tablo16[[#This Row],[Bölüm]]</f>
        <v>TE</v>
      </c>
      <c r="C164" s="40">
        <f>Tablo16[[#This Row],[Sınıf]]</f>
        <v>1</v>
      </c>
      <c r="D164" s="40" t="str">
        <f>Tablo16[[#This Row],[Ders Kodu]]</f>
        <v>TDİ-1101</v>
      </c>
      <c r="E164" s="40" t="str">
        <f>Tablo16[[#This Row],[Dersin Adı]]</f>
        <v>Yabancı Dil (ingilizce)</v>
      </c>
      <c r="F164" s="40" t="str">
        <f>Tablo16[[#This Row],[Dersi Veren Öğretim Üyesi]]</f>
        <v>Gökhan HINIZ</v>
      </c>
      <c r="G164" s="40" t="str">
        <f>Tablo16[[#This Row],[Dersi Veren. Öğr. Üyesi Bölmü.]]</f>
        <v>FD</v>
      </c>
      <c r="H164" s="40">
        <f>Tablo16[[#This Row],[Mevcut]]</f>
        <v>13</v>
      </c>
      <c r="I164" s="115">
        <f>Tablo16[[#This Row],[SINAV TARİHİ]]</f>
        <v>45674</v>
      </c>
      <c r="J164" s="116">
        <f>Tablo16[[#This Row],[SINAV SAATİ]]</f>
        <v>0.625</v>
      </c>
      <c r="K164" s="40" t="str">
        <f>Tablo16[[#This Row],[SINIF - I -ZF-….]]</f>
        <v>Prof.Dr H. TURHAN</v>
      </c>
      <c r="L164" s="40">
        <f>Tablo16[[#This Row],[SINIF - II  ZF-….]]</f>
        <v>0</v>
      </c>
      <c r="M164" s="40">
        <f>Tablo16[[#This Row],[G1]]</f>
        <v>11</v>
      </c>
      <c r="N164" s="40">
        <f>Tablo16[[#This Row],[G2]]</f>
        <v>0</v>
      </c>
      <c r="O164" s="40" t="str">
        <f>Tablo16[[#This Row],[Gözetmen 1]]</f>
        <v>Serkan ÖZDEMİR</v>
      </c>
      <c r="P164" s="40">
        <f>Tablo16[[#This Row],[Gözetmen 2]]</f>
        <v>0</v>
      </c>
      <c r="Q164" s="40">
        <f>Tablo16[[#This Row],[TÜM SINAVLARIMI GÖSTER]]</f>
        <v>0</v>
      </c>
      <c r="R164" s="40">
        <f>Tablo16[[#This Row],[Aynı ders sayısı]]</f>
        <v>0</v>
      </c>
      <c r="S164" s="40">
        <f>Tablo16[[#This Row],[Hocası aynı, aynı ders sayısı]]</f>
        <v>9</v>
      </c>
      <c r="T164" s="40">
        <f>Tablo16[[#This Row],[Aynı saatteki Sınav Sayısı]]</f>
        <v>9</v>
      </c>
    </row>
    <row r="165" spans="1:20" ht="15" hidden="1" x14ac:dyDescent="0.25">
      <c r="A165" s="38">
        <v>239</v>
      </c>
      <c r="B165" s="40" t="str">
        <f>Tablo16[[#This Row],[Bölüm]]</f>
        <v>TE</v>
      </c>
      <c r="C165" s="40">
        <f>Tablo16[[#This Row],[Sınıf]]</f>
        <v>2</v>
      </c>
      <c r="D165" s="40" t="str">
        <f>Tablo16[[#This Row],[Ders Kodu]]</f>
        <v>TAE-2003</v>
      </c>
      <c r="E165" s="40" t="str">
        <f>Tablo16[[#This Row],[Dersin Adı]]</f>
        <v>Kırsal Sosyoloji</v>
      </c>
      <c r="F165" s="40" t="str">
        <f>Tablo16[[#This Row],[Dersi Veren Öğretim Üyesi]]</f>
        <v>Özge Can Niyaz Altınok</v>
      </c>
      <c r="G165" s="40" t="str">
        <f>Tablo16[[#This Row],[Dersi Veren. Öğr. Üyesi Bölmü.]]</f>
        <v>TE</v>
      </c>
      <c r="H165" s="40">
        <f>Tablo16[[#This Row],[Mevcut]]</f>
        <v>41</v>
      </c>
      <c r="I165" s="115">
        <f>Tablo16[[#This Row],[SINAV TARİHİ]]</f>
        <v>45663</v>
      </c>
      <c r="J165" s="116">
        <f>Tablo16[[#This Row],[SINAV SAATİ]]</f>
        <v>0.45833333333333331</v>
      </c>
      <c r="K165" s="40" t="str">
        <f>Tablo16[[#This Row],[SINIF - I -ZF-….]]</f>
        <v>02</v>
      </c>
      <c r="L165" s="40">
        <f>Tablo16[[#This Row],[SINIF - II  ZF-….]]</f>
        <v>0</v>
      </c>
      <c r="M165" s="40">
        <f>Tablo16[[#This Row],[G1]]</f>
        <v>0</v>
      </c>
      <c r="N165" s="40">
        <f>Tablo16[[#This Row],[G2]]</f>
        <v>0</v>
      </c>
      <c r="O165" s="40">
        <f>Tablo16[[#This Row],[Gözetmen 1]]</f>
        <v>0</v>
      </c>
      <c r="P165" s="40">
        <f>Tablo16[[#This Row],[Gözetmen 2]]</f>
        <v>0</v>
      </c>
      <c r="Q165" s="40">
        <f>Tablo16[[#This Row],[TÜM SINAVLARIMI GÖSTER]]</f>
        <v>0</v>
      </c>
      <c r="R165" s="40">
        <f>Tablo16[[#This Row],[Aynı ders sayısı]]</f>
        <v>1</v>
      </c>
      <c r="S165" s="40">
        <f>Tablo16[[#This Row],[Hocası aynı, aynı ders sayısı]]</f>
        <v>1</v>
      </c>
      <c r="T165" s="40">
        <f>Tablo16[[#This Row],[Aynı saatteki Sınav Sayısı]]</f>
        <v>9</v>
      </c>
    </row>
    <row r="166" spans="1:20" ht="15" hidden="1" x14ac:dyDescent="0.25">
      <c r="A166" s="38">
        <v>300</v>
      </c>
      <c r="B166" s="40" t="str">
        <f>Tablo16[[#This Row],[Bölüm]]</f>
        <v>TE</v>
      </c>
      <c r="C166" s="40">
        <f>Tablo16[[#This Row],[Sınıf]]</f>
        <v>2</v>
      </c>
      <c r="D166" s="40" t="str">
        <f>Tablo16[[#This Row],[Ders Kodu]]</f>
        <v>TAE-2001</v>
      </c>
      <c r="E166" s="40" t="str">
        <f>Tablo16[[#This Row],[Dersin Adı]]</f>
        <v>Tarım Ekonomisi</v>
      </c>
      <c r="F166" s="40" t="str">
        <f>Tablo16[[#This Row],[Dersi Veren Öğretim Üyesi]]</f>
        <v>Sibel Tan</v>
      </c>
      <c r="G166" s="40" t="str">
        <f>Tablo16[[#This Row],[Dersi Veren. Öğr. Üyesi Bölmü.]]</f>
        <v>TE</v>
      </c>
      <c r="H166" s="40">
        <f>Tablo16[[#This Row],[Mevcut]]</f>
        <v>44</v>
      </c>
      <c r="I166" s="115">
        <f>Tablo16[[#This Row],[SINAV TARİHİ]]</f>
        <v>45664</v>
      </c>
      <c r="J166" s="116">
        <f>Tablo16[[#This Row],[SINAV SAATİ]]</f>
        <v>0.4861111111111111</v>
      </c>
      <c r="K166" s="40" t="str">
        <f>Tablo16[[#This Row],[SINIF - I -ZF-….]]</f>
        <v>01</v>
      </c>
      <c r="L166" s="40">
        <f>Tablo16[[#This Row],[SINIF - II  ZF-….]]</f>
        <v>0</v>
      </c>
      <c r="M166" s="40">
        <f>Tablo16[[#This Row],[G1]]</f>
        <v>5</v>
      </c>
      <c r="N166" s="40">
        <f>Tablo16[[#This Row],[G2]]</f>
        <v>0</v>
      </c>
      <c r="O166" s="40" t="str">
        <f>Tablo16[[#This Row],[Gözetmen 1]]</f>
        <v>İrem POYRAZ</v>
      </c>
      <c r="P166" s="40">
        <f>Tablo16[[#This Row],[Gözetmen 2]]</f>
        <v>0</v>
      </c>
      <c r="Q166" s="40">
        <f>Tablo16[[#This Row],[TÜM SINAVLARIMI GÖSTER]]</f>
        <v>0</v>
      </c>
      <c r="R166" s="40">
        <f>Tablo16[[#This Row],[Aynı ders sayısı]]</f>
        <v>6</v>
      </c>
      <c r="S166" s="40">
        <f>Tablo16[[#This Row],[Hocası aynı, aynı ders sayısı]]</f>
        <v>2</v>
      </c>
      <c r="T166" s="40">
        <f>Tablo16[[#This Row],[Aynı saatteki Sınav Sayısı]]</f>
        <v>9</v>
      </c>
    </row>
    <row r="167" spans="1:20" ht="15" hidden="1" x14ac:dyDescent="0.25">
      <c r="A167" s="38">
        <v>310</v>
      </c>
      <c r="B167" s="40" t="str">
        <f>Tablo16[[#This Row],[Bölüm]]</f>
        <v>TE</v>
      </c>
      <c r="C167" s="40">
        <f>Tablo16[[#This Row],[Sınıf]]</f>
        <v>2</v>
      </c>
      <c r="D167" s="40" t="str">
        <f>Tablo16[[#This Row],[Ders Kodu]]</f>
        <v>TAE-2007</v>
      </c>
      <c r="E167" s="40" t="str">
        <f>Tablo16[[#This Row],[Dersin Adı]]</f>
        <v>Gıda Bilimi ve Güvenliği</v>
      </c>
      <c r="F167" s="40" t="str">
        <f>Tablo16[[#This Row],[Dersi Veren Öğretim Üyesi]]</f>
        <v>Murat Zorba</v>
      </c>
      <c r="G167" s="40" t="str">
        <f>Tablo16[[#This Row],[Dersi Veren. Öğr. Üyesi Bölmü.]]</f>
        <v>FD</v>
      </c>
      <c r="H167" s="40">
        <f>Tablo16[[#This Row],[Mevcut]]</f>
        <v>50</v>
      </c>
      <c r="I167" s="115">
        <f>Tablo16[[#This Row],[SINAV TARİHİ]]</f>
        <v>45665</v>
      </c>
      <c r="J167" s="116">
        <f>Tablo16[[#This Row],[SINAV SAATİ]]</f>
        <v>0.45833333333333331</v>
      </c>
      <c r="K167" s="40" t="str">
        <f>Tablo16[[#This Row],[SINIF - I -ZF-….]]</f>
        <v>Prof.Dr H. TURHAN</v>
      </c>
      <c r="L167" s="40">
        <f>Tablo16[[#This Row],[SINIF - II  ZF-….]]</f>
        <v>0</v>
      </c>
      <c r="M167" s="40">
        <f>Tablo16[[#This Row],[G1]]</f>
        <v>4</v>
      </c>
      <c r="N167" s="40">
        <f>Tablo16[[#This Row],[G2]]</f>
        <v>0</v>
      </c>
      <c r="O167" s="40" t="str">
        <f>Tablo16[[#This Row],[Gözetmen 1]]</f>
        <v>İpek YAŞAR</v>
      </c>
      <c r="P167" s="40">
        <f>Tablo16[[#This Row],[Gözetmen 2]]</f>
        <v>0</v>
      </c>
      <c r="Q167" s="40">
        <f>Tablo16[[#This Row],[TÜM SINAVLARIMI GÖSTER]]</f>
        <v>0</v>
      </c>
      <c r="R167" s="40">
        <f>Tablo16[[#This Row],[Aynı ders sayısı]]</f>
        <v>6</v>
      </c>
      <c r="S167" s="40">
        <f>Tablo16[[#This Row],[Hocası aynı, aynı ders sayısı]]</f>
        <v>5</v>
      </c>
      <c r="T167" s="40">
        <f>Tablo16[[#This Row],[Aynı saatteki Sınav Sayısı]]</f>
        <v>9</v>
      </c>
    </row>
    <row r="168" spans="1:20" ht="15" hidden="1" x14ac:dyDescent="0.25">
      <c r="A168" s="38">
        <v>314</v>
      </c>
      <c r="B168" s="40" t="str">
        <f>Tablo16[[#This Row],[Bölüm]]</f>
        <v>TE</v>
      </c>
      <c r="C168" s="40">
        <f>Tablo16[[#This Row],[Sınıf]]</f>
        <v>2</v>
      </c>
      <c r="D168" s="40" t="str">
        <f>Tablo16[[#This Row],[Ders Kodu]]</f>
        <v>TAE-2011</v>
      </c>
      <c r="E168" s="40" t="str">
        <f>Tablo16[[#This Row],[Dersin Adı]]</f>
        <v>Tarımsal Yapılar ve Sulama</v>
      </c>
      <c r="F168" s="40" t="str">
        <f>Tablo16[[#This Row],[Dersi Veren Öğretim Üyesi]]</f>
        <v>Sefa Aksu</v>
      </c>
      <c r="G168" s="40" t="str">
        <f>Tablo16[[#This Row],[Dersi Veren. Öğr. Üyesi Bölmü.]]</f>
        <v>TO</v>
      </c>
      <c r="H168" s="40">
        <f>Tablo16[[#This Row],[Mevcut]]</f>
        <v>50</v>
      </c>
      <c r="I168" s="115">
        <f>Tablo16[[#This Row],[SINAV TARİHİ]]</f>
        <v>45665</v>
      </c>
      <c r="J168" s="116">
        <f>Tablo16[[#This Row],[SINAV SAATİ]]</f>
        <v>0.6875</v>
      </c>
      <c r="K168" s="40" t="str">
        <f>Tablo16[[#This Row],[SINIF - I -ZF-….]]</f>
        <v>Prof.Dr H. TURHAN</v>
      </c>
      <c r="L168" s="40">
        <f>Tablo16[[#This Row],[SINIF - II  ZF-….]]</f>
        <v>0</v>
      </c>
      <c r="M168" s="40">
        <f>Tablo16[[#This Row],[G1]]</f>
        <v>0</v>
      </c>
      <c r="N168" s="40">
        <f>Tablo16[[#This Row],[G2]]</f>
        <v>0</v>
      </c>
      <c r="O168" s="40">
        <f>Tablo16[[#This Row],[Gözetmen 1]]</f>
        <v>0</v>
      </c>
      <c r="P168" s="40">
        <f>Tablo16[[#This Row],[Gözetmen 2]]</f>
        <v>0</v>
      </c>
      <c r="Q168" s="40">
        <f>Tablo16[[#This Row],[TÜM SINAVLARIMI GÖSTER]]</f>
        <v>0</v>
      </c>
      <c r="R168" s="40">
        <f>Tablo16[[#This Row],[Aynı ders sayısı]]</f>
        <v>6</v>
      </c>
      <c r="S168" s="40">
        <f>Tablo16[[#This Row],[Hocası aynı, aynı ders sayısı]]</f>
        <v>1</v>
      </c>
      <c r="T168" s="40">
        <f>Tablo16[[#This Row],[Aynı saatteki Sınav Sayısı]]</f>
        <v>7</v>
      </c>
    </row>
    <row r="169" spans="1:20" ht="15" hidden="1" x14ac:dyDescent="0.25">
      <c r="A169" s="38">
        <v>315</v>
      </c>
      <c r="B169" s="40" t="str">
        <f>Tablo16[[#This Row],[Bölüm]]</f>
        <v>TE</v>
      </c>
      <c r="C169" s="40">
        <f>Tablo16[[#This Row],[Sınıf]]</f>
        <v>2</v>
      </c>
      <c r="D169" s="40" t="str">
        <f>Tablo16[[#This Row],[Ders Kodu]]</f>
        <v>TAE-2005</v>
      </c>
      <c r="E169" s="40" t="str">
        <f>Tablo16[[#This Row],[Dersin Adı]]</f>
        <v>Tarım Makineleri</v>
      </c>
      <c r="F169" s="40" t="str">
        <f>Tablo16[[#This Row],[Dersi Veren Öğretim Üyesi]]</f>
        <v>İsmail Kavdır</v>
      </c>
      <c r="G169" s="40" t="str">
        <f>Tablo16[[#This Row],[Dersi Veren. Öğr. Üyesi Bölmü.]]</f>
        <v>TM</v>
      </c>
      <c r="H169" s="40">
        <f>Tablo16[[#This Row],[Mevcut]]</f>
        <v>41</v>
      </c>
      <c r="I169" s="115">
        <f>Tablo16[[#This Row],[SINAV TARİHİ]]</f>
        <v>45666</v>
      </c>
      <c r="J169" s="116">
        <f>Tablo16[[#This Row],[SINAV SAATİ]]</f>
        <v>0.45833333333333331</v>
      </c>
      <c r="K169" s="40" t="str">
        <f>Tablo16[[#This Row],[SINIF - I -ZF-….]]</f>
        <v>02</v>
      </c>
      <c r="L169" s="40">
        <f>Tablo16[[#This Row],[SINIF - II  ZF-….]]</f>
        <v>0</v>
      </c>
      <c r="M169" s="40">
        <f>Tablo16[[#This Row],[G1]]</f>
        <v>0</v>
      </c>
      <c r="N169" s="40">
        <f>Tablo16[[#This Row],[G2]]</f>
        <v>0</v>
      </c>
      <c r="O169" s="40">
        <f>Tablo16[[#This Row],[Gözetmen 1]]</f>
        <v>0</v>
      </c>
      <c r="P169" s="40">
        <f>Tablo16[[#This Row],[Gözetmen 2]]</f>
        <v>0</v>
      </c>
      <c r="Q169" s="40">
        <f>Tablo16[[#This Row],[TÜM SINAVLARIMI GÖSTER]]</f>
        <v>0</v>
      </c>
      <c r="R169" s="40">
        <f>Tablo16[[#This Row],[Aynı ders sayısı]]</f>
        <v>2</v>
      </c>
      <c r="S169" s="40">
        <f>Tablo16[[#This Row],[Hocası aynı, aynı ders sayısı]]</f>
        <v>1</v>
      </c>
      <c r="T169" s="40">
        <f>Tablo16[[#This Row],[Aynı saatteki Sınav Sayısı]]</f>
        <v>9</v>
      </c>
    </row>
    <row r="170" spans="1:20" ht="15" hidden="1" x14ac:dyDescent="0.25">
      <c r="A170" s="38">
        <v>334</v>
      </c>
      <c r="B170" s="40" t="str">
        <f>Tablo16[[#This Row],[Bölüm]]</f>
        <v>TE</v>
      </c>
      <c r="C170" s="40">
        <f>Tablo16[[#This Row],[Sınıf]]</f>
        <v>2</v>
      </c>
      <c r="D170" s="40" t="str">
        <f>Tablo16[[#This Row],[Ders Kodu]]</f>
        <v>TAE-2009</v>
      </c>
      <c r="E170" s="40" t="str">
        <f>Tablo16[[#This Row],[Dersin Adı]]</f>
        <v>Bitki Fizyolojisi</v>
      </c>
      <c r="F170" s="40" t="str">
        <f>Tablo16[[#This Row],[Dersi Veren Öğretim Üyesi]]</f>
        <v>Ramazan Çakmakçı</v>
      </c>
      <c r="G170" s="40" t="str">
        <f>Tablo16[[#This Row],[Dersi Veren. Öğr. Üyesi Bölmü.]]</f>
        <v>TB</v>
      </c>
      <c r="H170" s="40">
        <f>Tablo16[[#This Row],[Mevcut]]</f>
        <v>36</v>
      </c>
      <c r="I170" s="115">
        <f>Tablo16[[#This Row],[SINAV TARİHİ]]</f>
        <v>45670</v>
      </c>
      <c r="J170" s="116">
        <f>Tablo16[[#This Row],[SINAV SAATİ]]</f>
        <v>0.375</v>
      </c>
      <c r="K170" s="40" t="str">
        <f>Tablo16[[#This Row],[SINIF - I -ZF-….]]</f>
        <v>101</v>
      </c>
      <c r="L170" s="40">
        <f>Tablo16[[#This Row],[SINIF - II  ZF-….]]</f>
        <v>0</v>
      </c>
      <c r="M170" s="40">
        <f>Tablo16[[#This Row],[G1]]</f>
        <v>9</v>
      </c>
      <c r="N170" s="40">
        <f>Tablo16[[#This Row],[G2]]</f>
        <v>0</v>
      </c>
      <c r="O170" s="40" t="str">
        <f>Tablo16[[#This Row],[Gözetmen 1]]</f>
        <v>Eylem DURMUŞ</v>
      </c>
      <c r="P170" s="40">
        <f>Tablo16[[#This Row],[Gözetmen 2]]</f>
        <v>0</v>
      </c>
      <c r="Q170" s="40">
        <f>Tablo16[[#This Row],[TÜM SINAVLARIMI GÖSTER]]</f>
        <v>0</v>
      </c>
      <c r="R170" s="40">
        <f>Tablo16[[#This Row],[Aynı ders sayısı]]</f>
        <v>7</v>
      </c>
      <c r="S170" s="40">
        <f>Tablo16[[#This Row],[Hocası aynı, aynı ders sayısı]]</f>
        <v>2</v>
      </c>
      <c r="T170" s="40">
        <f>Tablo16[[#This Row],[Aynı saatteki Sınav Sayısı]]</f>
        <v>9</v>
      </c>
    </row>
    <row r="171" spans="1:20" ht="15" hidden="1" x14ac:dyDescent="0.25">
      <c r="A171" s="38">
        <v>362</v>
      </c>
      <c r="B171" s="40" t="str">
        <f>Tablo16[[#This Row],[Bölüm]]</f>
        <v>TE</v>
      </c>
      <c r="C171" s="40">
        <f>Tablo16[[#This Row],[Sınıf]]</f>
        <v>3</v>
      </c>
      <c r="D171" s="40" t="str">
        <f>Tablo16[[#This Row],[Ders Kodu]]</f>
        <v>TAE-3017</v>
      </c>
      <c r="E171" s="40" t="str">
        <f>Tablo16[[#This Row],[Dersin Adı]]</f>
        <v>Makroekonomi</v>
      </c>
      <c r="F171" s="40" t="str">
        <f>Tablo16[[#This Row],[Dersi Veren Öğretim Üyesi]]</f>
        <v>Özge Can Niyaz Altınok</v>
      </c>
      <c r="G171" s="40" t="str">
        <f>Tablo16[[#This Row],[Dersi Veren. Öğr. Üyesi Bölmü.]]</f>
        <v>TE</v>
      </c>
      <c r="H171" s="40">
        <f>Tablo16[[#This Row],[Mevcut]]</f>
        <v>29</v>
      </c>
      <c r="I171" s="115">
        <f>Tablo16[[#This Row],[SINAV TARİHİ]]</f>
        <v>45663</v>
      </c>
      <c r="J171" s="116">
        <f>Tablo16[[#This Row],[SINAV SAATİ]]</f>
        <v>0.54166666666666663</v>
      </c>
      <c r="K171" s="40" t="str">
        <f>Tablo16[[#This Row],[SINIF - I -ZF-….]]</f>
        <v>101</v>
      </c>
      <c r="L171" s="40">
        <f>Tablo16[[#This Row],[SINIF - II  ZF-….]]</f>
        <v>0</v>
      </c>
      <c r="M171" s="40">
        <f>Tablo16[[#This Row],[G1]]</f>
        <v>0</v>
      </c>
      <c r="N171" s="40">
        <f>Tablo16[[#This Row],[G2]]</f>
        <v>0</v>
      </c>
      <c r="O171" s="40">
        <f>Tablo16[[#This Row],[Gözetmen 1]]</f>
        <v>0</v>
      </c>
      <c r="P171" s="40">
        <f>Tablo16[[#This Row],[Gözetmen 2]]</f>
        <v>0</v>
      </c>
      <c r="Q171" s="40">
        <f>Tablo16[[#This Row],[TÜM SINAVLARIMI GÖSTER]]</f>
        <v>0</v>
      </c>
      <c r="R171" s="40">
        <f>Tablo16[[#This Row],[Aynı ders sayısı]]</f>
        <v>1</v>
      </c>
      <c r="S171" s="40">
        <f>Tablo16[[#This Row],[Hocası aynı, aynı ders sayısı]]</f>
        <v>1</v>
      </c>
      <c r="T171" s="40">
        <f>Tablo16[[#This Row],[Aynı saatteki Sınav Sayısı]]</f>
        <v>9</v>
      </c>
    </row>
    <row r="172" spans="1:20" ht="15" hidden="1" x14ac:dyDescent="0.25">
      <c r="A172" s="38">
        <v>136</v>
      </c>
      <c r="B172" s="40" t="str">
        <f>Tablo16[[#This Row],[Bölüm]]</f>
        <v>TE</v>
      </c>
      <c r="C172" s="40">
        <f>Tablo16[[#This Row],[Sınıf]]</f>
        <v>3</v>
      </c>
      <c r="D172" s="40" t="str">
        <f>Tablo16[[#This Row],[Ders Kodu]]</f>
        <v>TAE-3009</v>
      </c>
      <c r="E172" s="40" t="str">
        <f>Tablo16[[#This Row],[Dersin Adı]]</f>
        <v>Doğal Kaynaklar ve Çevre Ekonomisi</v>
      </c>
      <c r="F172" s="40" t="str">
        <f>Tablo16[[#This Row],[Dersi Veren Öğretim Üyesi]]</f>
        <v>Sibel Tan</v>
      </c>
      <c r="G172" s="40" t="str">
        <f>Tablo16[[#This Row],[Dersi Veren. Öğr. Üyesi Bölmü.]]</f>
        <v>TE</v>
      </c>
      <c r="H172" s="40">
        <f>Tablo16[[#This Row],[Mevcut]]</f>
        <v>28</v>
      </c>
      <c r="I172" s="115">
        <f>Tablo16[[#This Row],[SINAV TARİHİ]]</f>
        <v>45664</v>
      </c>
      <c r="J172" s="116">
        <f>Tablo16[[#This Row],[SINAV SAATİ]]</f>
        <v>0.56944444444444442</v>
      </c>
      <c r="K172" s="40" t="str">
        <f>Tablo16[[#This Row],[SINIF - I -ZF-….]]</f>
        <v>102</v>
      </c>
      <c r="L172" s="40">
        <f>Tablo16[[#This Row],[SINIF - II  ZF-….]]</f>
        <v>0</v>
      </c>
      <c r="M172" s="40">
        <f>Tablo16[[#This Row],[G1]]</f>
        <v>0</v>
      </c>
      <c r="N172" s="40">
        <f>Tablo16[[#This Row],[G2]]</f>
        <v>0</v>
      </c>
      <c r="O172" s="40">
        <f>Tablo16[[#This Row],[Gözetmen 1]]</f>
        <v>0</v>
      </c>
      <c r="P172" s="40">
        <f>Tablo16[[#This Row],[Gözetmen 2]]</f>
        <v>0</v>
      </c>
      <c r="Q172" s="40">
        <f>Tablo16[[#This Row],[TÜM SINAVLARIMI GÖSTER]]</f>
        <v>0</v>
      </c>
      <c r="R172" s="40">
        <f>Tablo16[[#This Row],[Aynı ders sayısı]]</f>
        <v>1</v>
      </c>
      <c r="S172" s="40">
        <f>Tablo16[[#This Row],[Hocası aynı, aynı ders sayısı]]</f>
        <v>1</v>
      </c>
      <c r="T172" s="40">
        <f>Tablo16[[#This Row],[Aynı saatteki Sınav Sayısı]]</f>
        <v>9</v>
      </c>
    </row>
    <row r="173" spans="1:20" ht="15" hidden="1" x14ac:dyDescent="0.25">
      <c r="A173" s="38">
        <v>137</v>
      </c>
      <c r="B173" s="40" t="str">
        <f>Tablo16[[#This Row],[Bölüm]]</f>
        <v>TE</v>
      </c>
      <c r="C173" s="40">
        <f>Tablo16[[#This Row],[Sınıf]]</f>
        <v>3</v>
      </c>
      <c r="D173" s="40" t="str">
        <f>Tablo16[[#This Row],[Ders Kodu]]</f>
        <v>TAE-3005</v>
      </c>
      <c r="E173" s="40" t="str">
        <f>Tablo16[[#This Row],[Dersin Adı]]</f>
        <v>İstatistik II</v>
      </c>
      <c r="F173" s="40" t="str">
        <f>Tablo16[[#This Row],[Dersi Veren Öğretim Üyesi]]</f>
        <v>Selma Kayalak</v>
      </c>
      <c r="G173" s="40" t="str">
        <f>Tablo16[[#This Row],[Dersi Veren. Öğr. Üyesi Bölmü.]]</f>
        <v>TE</v>
      </c>
      <c r="H173" s="40">
        <f>Tablo16[[#This Row],[Mevcut]]</f>
        <v>27</v>
      </c>
      <c r="I173" s="115">
        <f>Tablo16[[#This Row],[SINAV TARİHİ]]</f>
        <v>45665</v>
      </c>
      <c r="J173" s="116">
        <f>Tablo16[[#This Row],[SINAV SAATİ]]</f>
        <v>0.54166666666666663</v>
      </c>
      <c r="K173" s="40" t="str">
        <f>Tablo16[[#This Row],[SINIF - I -ZF-….]]</f>
        <v>102</v>
      </c>
      <c r="L173" s="40">
        <f>Tablo16[[#This Row],[SINIF - II  ZF-….]]</f>
        <v>0</v>
      </c>
      <c r="M173" s="40">
        <f>Tablo16[[#This Row],[G1]]</f>
        <v>0</v>
      </c>
      <c r="N173" s="40">
        <f>Tablo16[[#This Row],[G2]]</f>
        <v>0</v>
      </c>
      <c r="O173" s="40">
        <f>Tablo16[[#This Row],[Gözetmen 1]]</f>
        <v>0</v>
      </c>
      <c r="P173" s="40">
        <f>Tablo16[[#This Row],[Gözetmen 2]]</f>
        <v>0</v>
      </c>
      <c r="Q173" s="40">
        <f>Tablo16[[#This Row],[TÜM SINAVLARIMI GÖSTER]]</f>
        <v>0</v>
      </c>
      <c r="R173" s="40">
        <f>Tablo16[[#This Row],[Aynı ders sayısı]]</f>
        <v>1</v>
      </c>
      <c r="S173" s="40">
        <f>Tablo16[[#This Row],[Hocası aynı, aynı ders sayısı]]</f>
        <v>1</v>
      </c>
      <c r="T173" s="40">
        <f>Tablo16[[#This Row],[Aynı saatteki Sınav Sayısı]]</f>
        <v>10</v>
      </c>
    </row>
    <row r="174" spans="1:20" ht="15" hidden="1" x14ac:dyDescent="0.25">
      <c r="A174" s="38">
        <v>139</v>
      </c>
      <c r="B174" s="40" t="str">
        <f>Tablo16[[#This Row],[Bölüm]]</f>
        <v>TE</v>
      </c>
      <c r="C174" s="40">
        <f>Tablo16[[#This Row],[Sınıf]]</f>
        <v>3</v>
      </c>
      <c r="D174" s="40" t="str">
        <f>Tablo16[[#This Row],[Ders Kodu]]</f>
        <v>TAE-3013</v>
      </c>
      <c r="E174" s="40" t="str">
        <f>Tablo16[[#This Row],[Dersin Adı]]</f>
        <v>Tarımsal Pazarlama</v>
      </c>
      <c r="F174" s="40" t="str">
        <f>Tablo16[[#This Row],[Dersi Veren Öğretim Üyesi]]</f>
        <v>Bengü Everest</v>
      </c>
      <c r="G174" s="40" t="str">
        <f>Tablo16[[#This Row],[Dersi Veren. Öğr. Üyesi Bölmü.]]</f>
        <v>TE</v>
      </c>
      <c r="H174" s="40">
        <f>Tablo16[[#This Row],[Mevcut]]</f>
        <v>29</v>
      </c>
      <c r="I174" s="115">
        <f>Tablo16[[#This Row],[SINAV TARİHİ]]</f>
        <v>45666</v>
      </c>
      <c r="J174" s="116">
        <f>Tablo16[[#This Row],[SINAV SAATİ]]</f>
        <v>0.54166666666666663</v>
      </c>
      <c r="K174" s="40" t="str">
        <f>Tablo16[[#This Row],[SINIF - I -ZF-….]]</f>
        <v>201</v>
      </c>
      <c r="L174" s="40">
        <f>Tablo16[[#This Row],[SINIF - II  ZF-….]]</f>
        <v>0</v>
      </c>
      <c r="M174" s="40">
        <f>Tablo16[[#This Row],[G1]]</f>
        <v>0</v>
      </c>
      <c r="N174" s="40">
        <f>Tablo16[[#This Row],[G2]]</f>
        <v>0</v>
      </c>
      <c r="O174" s="40">
        <f>Tablo16[[#This Row],[Gözetmen 1]]</f>
        <v>0</v>
      </c>
      <c r="P174" s="40">
        <f>Tablo16[[#This Row],[Gözetmen 2]]</f>
        <v>0</v>
      </c>
      <c r="Q174" s="40">
        <f>Tablo16[[#This Row],[TÜM SINAVLARIMI GÖSTER]]</f>
        <v>0</v>
      </c>
      <c r="R174" s="40">
        <f>Tablo16[[#This Row],[Aynı ders sayısı]]</f>
        <v>1</v>
      </c>
      <c r="S174" s="40">
        <f>Tablo16[[#This Row],[Hocası aynı, aynı ders sayısı]]</f>
        <v>1</v>
      </c>
      <c r="T174" s="40">
        <f>Tablo16[[#This Row],[Aynı saatteki Sınav Sayısı]]</f>
        <v>7</v>
      </c>
    </row>
    <row r="175" spans="1:20" ht="15" hidden="1" x14ac:dyDescent="0.25">
      <c r="A175" s="38">
        <v>216</v>
      </c>
      <c r="B175" s="40" t="str">
        <f>Tablo16[[#This Row],[Bölüm]]</f>
        <v>TE</v>
      </c>
      <c r="C175" s="40">
        <f>Tablo16[[#This Row],[Sınıf]]</f>
        <v>3</v>
      </c>
      <c r="D175" s="40" t="str">
        <f>Tablo16[[#This Row],[Ders Kodu]]</f>
        <v>TAE-3003</v>
      </c>
      <c r="E175" s="40" t="str">
        <f>Tablo16[[#This Row],[Dersin Adı]]</f>
        <v>Mikro Ekonomi</v>
      </c>
      <c r="F175" s="40" t="str">
        <f>Tablo16[[#This Row],[Dersi Veren Öğretim Üyesi]]</f>
        <v>Arif Semerci</v>
      </c>
      <c r="G175" s="40" t="str">
        <f>Tablo16[[#This Row],[Dersi Veren. Öğr. Üyesi Bölmü.]]</f>
        <v>TE</v>
      </c>
      <c r="H175" s="40">
        <f>Tablo16[[#This Row],[Mevcut]]</f>
        <v>33</v>
      </c>
      <c r="I175" s="115">
        <f>Tablo16[[#This Row],[SINAV TARİHİ]]</f>
        <v>45670</v>
      </c>
      <c r="J175" s="116">
        <f>Tablo16[[#This Row],[SINAV SAATİ]]</f>
        <v>0.54166666666666663</v>
      </c>
      <c r="K175" s="40" t="str">
        <f>Tablo16[[#This Row],[SINIF - I -ZF-….]]</f>
        <v>113</v>
      </c>
      <c r="L175" s="40">
        <f>Tablo16[[#This Row],[SINIF - II  ZF-….]]</f>
        <v>0</v>
      </c>
      <c r="M175" s="40">
        <f>Tablo16[[#This Row],[G1]]</f>
        <v>0</v>
      </c>
      <c r="N175" s="40">
        <f>Tablo16[[#This Row],[G2]]</f>
        <v>0</v>
      </c>
      <c r="O175" s="40">
        <f>Tablo16[[#This Row],[Gözetmen 1]]</f>
        <v>0</v>
      </c>
      <c r="P175" s="40">
        <f>Tablo16[[#This Row],[Gözetmen 2]]</f>
        <v>0</v>
      </c>
      <c r="Q175" s="40">
        <f>Tablo16[[#This Row],[TÜM SINAVLARIMI GÖSTER]]</f>
        <v>0</v>
      </c>
      <c r="R175" s="40">
        <f>Tablo16[[#This Row],[Aynı ders sayısı]]</f>
        <v>1</v>
      </c>
      <c r="S175" s="40">
        <f>Tablo16[[#This Row],[Hocası aynı, aynı ders sayısı]]</f>
        <v>1</v>
      </c>
      <c r="T175" s="40">
        <f>Tablo16[[#This Row],[Aynı saatteki Sınav Sayısı]]</f>
        <v>7</v>
      </c>
    </row>
    <row r="176" spans="1:20" ht="15" hidden="1" x14ac:dyDescent="0.25">
      <c r="A176" s="38">
        <v>277</v>
      </c>
      <c r="B176" s="40" t="str">
        <f>Tablo16[[#This Row],[Bölüm]]</f>
        <v>TE</v>
      </c>
      <c r="C176" s="40">
        <f>Tablo16[[#This Row],[Sınıf]]</f>
        <v>3</v>
      </c>
      <c r="D176" s="40" t="str">
        <f>Tablo16[[#This Row],[Ders Kodu]]</f>
        <v>TAE-3011</v>
      </c>
      <c r="E176" s="40" t="str">
        <f>Tablo16[[#This Row],[Dersin Adı]]</f>
        <v>Tarımsal Kuruluşlar ve Organizasyon</v>
      </c>
      <c r="F176" s="40" t="str">
        <f>Tablo16[[#This Row],[Dersi Veren Öğretim Üyesi]]</f>
        <v>Arif Semerci</v>
      </c>
      <c r="G176" s="40" t="str">
        <f>Tablo16[[#This Row],[Dersi Veren. Öğr. Üyesi Bölmü.]]</f>
        <v>TE</v>
      </c>
      <c r="H176" s="40">
        <f>Tablo16[[#This Row],[Mevcut]]</f>
        <v>28</v>
      </c>
      <c r="I176" s="115">
        <f>Tablo16[[#This Row],[SINAV TARİHİ]]</f>
        <v>45671</v>
      </c>
      <c r="J176" s="116">
        <f>Tablo16[[#This Row],[SINAV SAATİ]]</f>
        <v>0.54166666666666663</v>
      </c>
      <c r="K176" s="40" t="str">
        <f>Tablo16[[#This Row],[SINIF - I -ZF-….]]</f>
        <v>01</v>
      </c>
      <c r="L176" s="40">
        <f>Tablo16[[#This Row],[SINIF - II  ZF-….]]</f>
        <v>0</v>
      </c>
      <c r="M176" s="40">
        <f>Tablo16[[#This Row],[G1]]</f>
        <v>0</v>
      </c>
      <c r="N176" s="40">
        <f>Tablo16[[#This Row],[G2]]</f>
        <v>0</v>
      </c>
      <c r="O176" s="40">
        <f>Tablo16[[#This Row],[Gözetmen 1]]</f>
        <v>0</v>
      </c>
      <c r="P176" s="40">
        <f>Tablo16[[#This Row],[Gözetmen 2]]</f>
        <v>0</v>
      </c>
      <c r="Q176" s="40">
        <f>Tablo16[[#This Row],[TÜM SINAVLARIMI GÖSTER]]</f>
        <v>0</v>
      </c>
      <c r="R176" s="40">
        <f>Tablo16[[#This Row],[Aynı ders sayısı]]</f>
        <v>1</v>
      </c>
      <c r="S176" s="40">
        <f>Tablo16[[#This Row],[Hocası aynı, aynı ders sayısı]]</f>
        <v>1</v>
      </c>
      <c r="T176" s="40">
        <f>Tablo16[[#This Row],[Aynı saatteki Sınav Sayısı]]</f>
        <v>8</v>
      </c>
    </row>
    <row r="177" spans="1:20" ht="15" hidden="1" x14ac:dyDescent="0.25">
      <c r="A177" s="38">
        <v>231</v>
      </c>
      <c r="B177" s="40" t="str">
        <f>Tablo16[[#This Row],[Bölüm]]</f>
        <v>TE</v>
      </c>
      <c r="C177" s="40">
        <f>Tablo16[[#This Row],[Sınıf]]</f>
        <v>4</v>
      </c>
      <c r="D177" s="40" t="str">
        <f>Tablo16[[#This Row],[Ders Kodu]]</f>
        <v>TAE-4009</v>
      </c>
      <c r="E177" s="40" t="str">
        <f>Tablo16[[#This Row],[Dersin Adı]]</f>
        <v>Tarımsal Proje Haz. Tek. II</v>
      </c>
      <c r="F177" s="40" t="str">
        <f>Tablo16[[#This Row],[Dersi Veren Öğretim Üyesi]]</f>
        <v>Duygu Aktürk</v>
      </c>
      <c r="G177" s="40" t="str">
        <f>Tablo16[[#This Row],[Dersi Veren. Öğr. Üyesi Bölmü.]]</f>
        <v>TE</v>
      </c>
      <c r="H177" s="40">
        <f>Tablo16[[#This Row],[Mevcut]]</f>
        <v>28</v>
      </c>
      <c r="I177" s="115">
        <f>Tablo16[[#This Row],[SINAV TARİHİ]]</f>
        <v>45663</v>
      </c>
      <c r="J177" s="116">
        <f>Tablo16[[#This Row],[SINAV SAATİ]]</f>
        <v>0.61458333333333337</v>
      </c>
      <c r="K177" s="40" t="str">
        <f>Tablo16[[#This Row],[SINIF - I -ZF-….]]</f>
        <v>102</v>
      </c>
      <c r="L177" s="40">
        <f>Tablo16[[#This Row],[SINIF - II  ZF-….]]</f>
        <v>0</v>
      </c>
      <c r="M177" s="40">
        <f>Tablo16[[#This Row],[G1]]</f>
        <v>0</v>
      </c>
      <c r="N177" s="40">
        <f>Tablo16[[#This Row],[G2]]</f>
        <v>0</v>
      </c>
      <c r="O177" s="40">
        <f>Tablo16[[#This Row],[Gözetmen 1]]</f>
        <v>0</v>
      </c>
      <c r="P177" s="40">
        <f>Tablo16[[#This Row],[Gözetmen 2]]</f>
        <v>0</v>
      </c>
      <c r="Q177" s="40">
        <f>Tablo16[[#This Row],[TÜM SINAVLARIMI GÖSTER]]</f>
        <v>0</v>
      </c>
      <c r="R177" s="40">
        <f>Tablo16[[#This Row],[Aynı ders sayısı]]</f>
        <v>1</v>
      </c>
      <c r="S177" s="40">
        <f>Tablo16[[#This Row],[Hocası aynı, aynı ders sayısı]]</f>
        <v>1</v>
      </c>
      <c r="T177" s="40">
        <f>Tablo16[[#This Row],[Aynı saatteki Sınav Sayısı]]</f>
        <v>9</v>
      </c>
    </row>
    <row r="178" spans="1:20" ht="15" hidden="1" x14ac:dyDescent="0.25">
      <c r="A178" s="38">
        <v>48</v>
      </c>
      <c r="B178" s="40" t="str">
        <f>Tablo16[[#This Row],[Bölüm]]</f>
        <v>TE</v>
      </c>
      <c r="C178" s="40">
        <f>Tablo16[[#This Row],[Sınıf]]</f>
        <v>4</v>
      </c>
      <c r="D178" s="40" t="str">
        <f>Tablo16[[#This Row],[Ders Kodu]]</f>
        <v>TAE-4003</v>
      </c>
      <c r="E178" s="40" t="str">
        <f>Tablo16[[#This Row],[Dersin Adı]]</f>
        <v>Tarımsal Muhasebe</v>
      </c>
      <c r="F178" s="40" t="str">
        <f>Tablo16[[#This Row],[Dersi Veren Öğretim Üyesi]]</f>
        <v>Duygu Aktürk</v>
      </c>
      <c r="G178" s="40" t="str">
        <f>Tablo16[[#This Row],[Dersi Veren. Öğr. Üyesi Bölmü.]]</f>
        <v>TE</v>
      </c>
      <c r="H178" s="40">
        <f>Tablo16[[#This Row],[Mevcut]]</f>
        <v>38</v>
      </c>
      <c r="I178" s="115">
        <f>Tablo16[[#This Row],[SINAV TARİHİ]]</f>
        <v>45664</v>
      </c>
      <c r="J178" s="116">
        <f>Tablo16[[#This Row],[SINAV SAATİ]]</f>
        <v>0.65277777777777779</v>
      </c>
      <c r="K178" s="40" t="str">
        <f>Tablo16[[#This Row],[SINIF - I -ZF-….]]</f>
        <v>113</v>
      </c>
      <c r="L178" s="40">
        <f>Tablo16[[#This Row],[SINIF - II  ZF-….]]</f>
        <v>0</v>
      </c>
      <c r="M178" s="40">
        <f>Tablo16[[#This Row],[G1]]</f>
        <v>0</v>
      </c>
      <c r="N178" s="40">
        <f>Tablo16[[#This Row],[G2]]</f>
        <v>0</v>
      </c>
      <c r="O178" s="40">
        <f>Tablo16[[#This Row],[Gözetmen 1]]</f>
        <v>0</v>
      </c>
      <c r="P178" s="40">
        <f>Tablo16[[#This Row],[Gözetmen 2]]</f>
        <v>0</v>
      </c>
      <c r="Q178" s="40">
        <f>Tablo16[[#This Row],[TÜM SINAVLARIMI GÖSTER]]</f>
        <v>0</v>
      </c>
      <c r="R178" s="40">
        <f>Tablo16[[#This Row],[Aynı ders sayısı]]</f>
        <v>1</v>
      </c>
      <c r="S178" s="40">
        <f>Tablo16[[#This Row],[Hocası aynı, aynı ders sayısı]]</f>
        <v>1</v>
      </c>
      <c r="T178" s="40">
        <f>Tablo16[[#This Row],[Aynı saatteki Sınav Sayısı]]</f>
        <v>9</v>
      </c>
    </row>
    <row r="179" spans="1:20" ht="15" hidden="1" x14ac:dyDescent="0.25">
      <c r="A179" s="38">
        <v>54</v>
      </c>
      <c r="B179" s="40" t="str">
        <f>Tablo16[[#This Row],[Bölüm]]</f>
        <v>TE</v>
      </c>
      <c r="C179" s="40">
        <f>Tablo16[[#This Row],[Sınıf]]</f>
        <v>4</v>
      </c>
      <c r="D179" s="40" t="str">
        <f>Tablo16[[#This Row],[Ders Kodu]]</f>
        <v>TAE-4001</v>
      </c>
      <c r="E179" s="40" t="str">
        <f>Tablo16[[#This Row],[Dersin Adı]]</f>
        <v>Üretim Ekonomisi</v>
      </c>
      <c r="F179" s="40" t="str">
        <f>Tablo16[[#This Row],[Dersi Veren Öğretim Üyesi]]</f>
        <v>Duygu Aktürk</v>
      </c>
      <c r="G179" s="40" t="str">
        <f>Tablo16[[#This Row],[Dersi Veren. Öğr. Üyesi Bölmü.]]</f>
        <v>TE</v>
      </c>
      <c r="H179" s="40">
        <f>Tablo16[[#This Row],[Mevcut]]</f>
        <v>37</v>
      </c>
      <c r="I179" s="115">
        <f>Tablo16[[#This Row],[SINAV TARİHİ]]</f>
        <v>45665</v>
      </c>
      <c r="J179" s="116">
        <f>Tablo16[[#This Row],[SINAV SAATİ]]</f>
        <v>0.625</v>
      </c>
      <c r="K179" s="40" t="str">
        <f>Tablo16[[#This Row],[SINIF - I -ZF-….]]</f>
        <v>113</v>
      </c>
      <c r="L179" s="40">
        <f>Tablo16[[#This Row],[SINIF - II  ZF-….]]</f>
        <v>0</v>
      </c>
      <c r="M179" s="40">
        <f>Tablo16[[#This Row],[G1]]</f>
        <v>0</v>
      </c>
      <c r="N179" s="40">
        <f>Tablo16[[#This Row],[G2]]</f>
        <v>0</v>
      </c>
      <c r="O179" s="40">
        <f>Tablo16[[#This Row],[Gözetmen 1]]</f>
        <v>0</v>
      </c>
      <c r="P179" s="40">
        <f>Tablo16[[#This Row],[Gözetmen 2]]</f>
        <v>0</v>
      </c>
      <c r="Q179" s="40">
        <f>Tablo16[[#This Row],[TÜM SINAVLARIMI GÖSTER]]</f>
        <v>0</v>
      </c>
      <c r="R179" s="40">
        <f>Tablo16[[#This Row],[Aynı ders sayısı]]</f>
        <v>1</v>
      </c>
      <c r="S179" s="40">
        <f>Tablo16[[#This Row],[Hocası aynı, aynı ders sayısı]]</f>
        <v>1</v>
      </c>
      <c r="T179" s="40">
        <f>Tablo16[[#This Row],[Aynı saatteki Sınav Sayısı]]</f>
        <v>9</v>
      </c>
    </row>
    <row r="180" spans="1:20" ht="15" hidden="1" x14ac:dyDescent="0.25">
      <c r="A180" s="38">
        <v>75</v>
      </c>
      <c r="B180" s="40" t="str">
        <f>Tablo16[[#This Row],[Bölüm]]</f>
        <v>TE</v>
      </c>
      <c r="C180" s="40">
        <f>Tablo16[[#This Row],[Sınıf]]</f>
        <v>4</v>
      </c>
      <c r="D180" s="40" t="str">
        <f>Tablo16[[#This Row],[Ders Kodu]]</f>
        <v>TAE-4005</v>
      </c>
      <c r="E180" s="40" t="str">
        <f>Tablo16[[#This Row],[Dersin Adı]]</f>
        <v>Mesleki Uygulama I</v>
      </c>
      <c r="F180" s="40" t="str">
        <f>Tablo16[[#This Row],[Dersi Veren Öğretim Üyesi]]</f>
        <v>Sibel Tan</v>
      </c>
      <c r="G180" s="40" t="str">
        <f>Tablo16[[#This Row],[Dersi Veren. Öğr. Üyesi Bölmü.]]</f>
        <v>TE</v>
      </c>
      <c r="H180" s="40">
        <f>Tablo16[[#This Row],[Mevcut]]</f>
        <v>27</v>
      </c>
      <c r="I180" s="115">
        <f>Tablo16[[#This Row],[SINAV TARİHİ]]</f>
        <v>45666</v>
      </c>
      <c r="J180" s="116">
        <f>Tablo16[[#This Row],[SINAV SAATİ]]</f>
        <v>0.61458333333333337</v>
      </c>
      <c r="K180" s="40" t="str">
        <f>Tablo16[[#This Row],[SINIF - I -ZF-….]]</f>
        <v>02</v>
      </c>
      <c r="L180" s="40">
        <f>Tablo16[[#This Row],[SINIF - II  ZF-….]]</f>
        <v>0</v>
      </c>
      <c r="M180" s="40">
        <f>Tablo16[[#This Row],[G1]]</f>
        <v>0</v>
      </c>
      <c r="N180" s="40">
        <f>Tablo16[[#This Row],[G2]]</f>
        <v>0</v>
      </c>
      <c r="O180" s="40">
        <f>Tablo16[[#This Row],[Gözetmen 1]]</f>
        <v>0</v>
      </c>
      <c r="P180" s="40">
        <f>Tablo16[[#This Row],[Gözetmen 2]]</f>
        <v>0</v>
      </c>
      <c r="Q180" s="40">
        <f>Tablo16[[#This Row],[TÜM SINAVLARIMI GÖSTER]]</f>
        <v>0</v>
      </c>
      <c r="R180" s="40">
        <f>Tablo16[[#This Row],[Aynı ders sayısı]]</f>
        <v>7</v>
      </c>
      <c r="S180" s="40">
        <f>Tablo16[[#This Row],[Hocası aynı, aynı ders sayısı]]</f>
        <v>1</v>
      </c>
      <c r="T180" s="40">
        <f>Tablo16[[#This Row],[Aynı saatteki Sınav Sayısı]]</f>
        <v>9</v>
      </c>
    </row>
    <row r="181" spans="1:20" ht="15" hidden="1" x14ac:dyDescent="0.25">
      <c r="A181" s="38">
        <v>124</v>
      </c>
      <c r="B181" s="40" t="str">
        <f>Tablo16[[#This Row],[Bölüm]]</f>
        <v>TE</v>
      </c>
      <c r="C181" s="40">
        <f>Tablo16[[#This Row],[Sınıf]]</f>
        <v>4</v>
      </c>
      <c r="D181" s="40" t="str">
        <f>Tablo16[[#This Row],[Ders Kodu]]</f>
        <v>TAE-4013</v>
      </c>
      <c r="E181" s="40" t="str">
        <f>Tablo16[[#This Row],[Dersin Adı]]</f>
        <v>Tarıma Dayalı Sanayi</v>
      </c>
      <c r="F181" s="40" t="str">
        <f>Tablo16[[#This Row],[Dersi Veren Öğretim Üyesi]]</f>
        <v>Arif Semerci</v>
      </c>
      <c r="G181" s="40" t="str">
        <f>Tablo16[[#This Row],[Dersi Veren. Öğr. Üyesi Bölmü.]]</f>
        <v>TE</v>
      </c>
      <c r="H181" s="40">
        <f>Tablo16[[#This Row],[Mevcut]]</f>
        <v>10</v>
      </c>
      <c r="I181" s="115">
        <f>Tablo16[[#This Row],[SINAV TARİHİ]]</f>
        <v>45670</v>
      </c>
      <c r="J181" s="116">
        <f>Tablo16[[#This Row],[SINAV SAATİ]]</f>
        <v>0.625</v>
      </c>
      <c r="K181" s="40" t="str">
        <f>Tablo16[[#This Row],[SINIF - I -ZF-….]]</f>
        <v>03</v>
      </c>
      <c r="L181" s="40">
        <f>Tablo16[[#This Row],[SINIF - II  ZF-….]]</f>
        <v>0</v>
      </c>
      <c r="M181" s="40">
        <f>Tablo16[[#This Row],[G1]]</f>
        <v>0</v>
      </c>
      <c r="N181" s="40">
        <f>Tablo16[[#This Row],[G2]]</f>
        <v>0</v>
      </c>
      <c r="O181" s="40">
        <f>Tablo16[[#This Row],[Gözetmen 1]]</f>
        <v>0</v>
      </c>
      <c r="P181" s="40">
        <f>Tablo16[[#This Row],[Gözetmen 2]]</f>
        <v>0</v>
      </c>
      <c r="Q181" s="40">
        <f>Tablo16[[#This Row],[TÜM SINAVLARIMI GÖSTER]]</f>
        <v>0</v>
      </c>
      <c r="R181" s="40">
        <f>Tablo16[[#This Row],[Aynı ders sayısı]]</f>
        <v>1</v>
      </c>
      <c r="S181" s="40">
        <f>Tablo16[[#This Row],[Hocası aynı, aynı ders sayısı]]</f>
        <v>1</v>
      </c>
      <c r="T181" s="40">
        <f>Tablo16[[#This Row],[Aynı saatteki Sınav Sayısı]]</f>
        <v>8</v>
      </c>
    </row>
    <row r="182" spans="1:20" ht="15" hidden="1" x14ac:dyDescent="0.25">
      <c r="A182" s="38">
        <v>168</v>
      </c>
      <c r="B182" s="40" t="str">
        <f>Tablo16[[#This Row],[Bölüm]]</f>
        <v>TE</v>
      </c>
      <c r="C182" s="40">
        <f>Tablo16[[#This Row],[Sınıf]]</f>
        <v>4</v>
      </c>
      <c r="D182" s="40" t="str">
        <f>Tablo16[[#This Row],[Ders Kodu]]</f>
        <v>TAE-4011</v>
      </c>
      <c r="E182" s="40" t="str">
        <f>Tablo16[[#This Row],[Dersin Adı]]</f>
        <v>Uluslararası Pazarlama</v>
      </c>
      <c r="F182" s="40" t="str">
        <f>Tablo16[[#This Row],[Dersi Veren Öğretim Üyesi]]</f>
        <v>Bengü Everest</v>
      </c>
      <c r="G182" s="40" t="str">
        <f>Tablo16[[#This Row],[Dersi Veren. Öğr. Üyesi Bölmü.]]</f>
        <v>TE</v>
      </c>
      <c r="H182" s="40">
        <f>Tablo16[[#This Row],[Mevcut]]</f>
        <v>19</v>
      </c>
      <c r="I182" s="115">
        <f>Tablo16[[#This Row],[SINAV TARİHİ]]</f>
        <v>45672</v>
      </c>
      <c r="J182" s="116">
        <f>Tablo16[[#This Row],[SINAV SAATİ]]</f>
        <v>0.625</v>
      </c>
      <c r="K182" s="40" t="str">
        <f>Tablo16[[#This Row],[SINIF - I -ZF-….]]</f>
        <v>06</v>
      </c>
      <c r="L182" s="40">
        <f>Tablo16[[#This Row],[SINIF - II  ZF-….]]</f>
        <v>0</v>
      </c>
      <c r="M182" s="40">
        <f>Tablo16[[#This Row],[G1]]</f>
        <v>0</v>
      </c>
      <c r="N182" s="40">
        <f>Tablo16[[#This Row],[G2]]</f>
        <v>0</v>
      </c>
      <c r="O182" s="40">
        <f>Tablo16[[#This Row],[Gözetmen 1]]</f>
        <v>0</v>
      </c>
      <c r="P182" s="40">
        <f>Tablo16[[#This Row],[Gözetmen 2]]</f>
        <v>0</v>
      </c>
      <c r="Q182" s="40">
        <f>Tablo16[[#This Row],[TÜM SINAVLARIMI GÖSTER]]</f>
        <v>0</v>
      </c>
      <c r="R182" s="40">
        <f>Tablo16[[#This Row],[Aynı ders sayısı]]</f>
        <v>1</v>
      </c>
      <c r="S182" s="40">
        <f>Tablo16[[#This Row],[Hocası aynı, aynı ders sayısı]]</f>
        <v>1</v>
      </c>
      <c r="T182" s="40">
        <f>Tablo16[[#This Row],[Aynı saatteki Sınav Sayısı]]</f>
        <v>7</v>
      </c>
    </row>
    <row r="183" spans="1:20" ht="15" hidden="1" x14ac:dyDescent="0.25">
      <c r="A183" s="38">
        <v>198</v>
      </c>
      <c r="B183" s="40" t="str">
        <f>Tablo16[[#This Row],[Bölüm]]</f>
        <v>TM</v>
      </c>
      <c r="C183" s="40">
        <f>Tablo16[[#This Row],[Sınıf]]</f>
        <v>1</v>
      </c>
      <c r="D183" s="40" t="str">
        <f>Tablo16[[#This Row],[Ders Kodu]]</f>
        <v>ZTM-1009</v>
      </c>
      <c r="E183" s="40" t="str">
        <f>Tablo16[[#This Row],[Dersin Adı]]</f>
        <v>Matematik</v>
      </c>
      <c r="F183" s="40" t="str">
        <f>Tablo16[[#This Row],[Dersi Veren Öğretim Üyesi]]</f>
        <v>Saniye Can</v>
      </c>
      <c r="G183" s="40" t="str">
        <f>Tablo16[[#This Row],[Dersi Veren. Öğr. Üyesi Bölmü.]]</f>
        <v>FD</v>
      </c>
      <c r="H183" s="40">
        <f>Tablo16[[#This Row],[Mevcut]]</f>
        <v>40</v>
      </c>
      <c r="I183" s="115">
        <f>Tablo16[[#This Row],[SINAV TARİHİ]]</f>
        <v>45663</v>
      </c>
      <c r="J183" s="116">
        <f>Tablo16[[#This Row],[SINAV SAATİ]]</f>
        <v>0.375</v>
      </c>
      <c r="K183" s="40" t="str">
        <f>Tablo16[[#This Row],[SINIF - I -ZF-….]]</f>
        <v>01</v>
      </c>
      <c r="L183" s="40">
        <f>Tablo16[[#This Row],[SINIF - II  ZF-….]]</f>
        <v>0</v>
      </c>
      <c r="M183" s="40">
        <f>Tablo16[[#This Row],[G1]]</f>
        <v>11</v>
      </c>
      <c r="N183" s="40">
        <f>Tablo16[[#This Row],[G2]]</f>
        <v>0</v>
      </c>
      <c r="O183" s="40" t="str">
        <f>Tablo16[[#This Row],[Gözetmen 1]]</f>
        <v>Serkan ÖZDEMİR</v>
      </c>
      <c r="P183" s="40">
        <f>Tablo16[[#This Row],[Gözetmen 2]]</f>
        <v>0</v>
      </c>
      <c r="Q183" s="40">
        <f>Tablo16[[#This Row],[TÜM SINAVLARIMI GÖSTER]]</f>
        <v>0</v>
      </c>
      <c r="R183" s="40">
        <f>Tablo16[[#This Row],[Aynı ders sayısı]]</f>
        <v>9</v>
      </c>
      <c r="S183" s="40">
        <f>Tablo16[[#This Row],[Hocası aynı, aynı ders sayısı]]</f>
        <v>5</v>
      </c>
      <c r="T183" s="40">
        <f>Tablo16[[#This Row],[Aynı saatteki Sınav Sayısı]]</f>
        <v>9</v>
      </c>
    </row>
    <row r="184" spans="1:20" ht="15" hidden="1" x14ac:dyDescent="0.25">
      <c r="A184" s="38">
        <v>241</v>
      </c>
      <c r="B184" s="40" t="str">
        <f>Tablo16[[#This Row],[Bölüm]]</f>
        <v>TM</v>
      </c>
      <c r="C184" s="40">
        <f>Tablo16[[#This Row],[Sınıf]]</f>
        <v>1</v>
      </c>
      <c r="D184" s="40" t="str">
        <f>Tablo16[[#This Row],[Ders Kodu]]</f>
        <v>TDİ-1101</v>
      </c>
      <c r="E184" s="40" t="str">
        <f>Tablo16[[#This Row],[Dersin Adı]]</f>
        <v>Türk Dili I</v>
      </c>
      <c r="F184" s="40" t="str">
        <f>Tablo16[[#This Row],[Dersi Veren Öğretim Üyesi]]</f>
        <v>Özgür ÜSTÜN</v>
      </c>
      <c r="G184" s="40" t="str">
        <f>Tablo16[[#This Row],[Dersi Veren. Öğr. Üyesi Bölmü.]]</f>
        <v>FD</v>
      </c>
      <c r="H184" s="40">
        <f>Tablo16[[#This Row],[Mevcut]]</f>
        <v>33</v>
      </c>
      <c r="I184" s="115">
        <f>Tablo16[[#This Row],[SINAV TARİHİ]]</f>
        <v>45664</v>
      </c>
      <c r="J184" s="116">
        <f>Tablo16[[#This Row],[SINAV SAATİ]]</f>
        <v>0.41666666666666669</v>
      </c>
      <c r="K184" s="40" t="str">
        <f>Tablo16[[#This Row],[SINIF - I -ZF-….]]</f>
        <v>Prof.Dr H. TURHAN</v>
      </c>
      <c r="L184" s="40">
        <f>Tablo16[[#This Row],[SINIF - II  ZF-….]]</f>
        <v>0</v>
      </c>
      <c r="M184" s="40">
        <f>Tablo16[[#This Row],[G1]]</f>
        <v>0</v>
      </c>
      <c r="N184" s="40">
        <f>Tablo16[[#This Row],[G2]]</f>
        <v>0</v>
      </c>
      <c r="O184" s="40">
        <f>Tablo16[[#This Row],[Gözetmen 1]]</f>
        <v>0</v>
      </c>
      <c r="P184" s="40">
        <f>Tablo16[[#This Row],[Gözetmen 2]]</f>
        <v>0</v>
      </c>
      <c r="Q184" s="40">
        <f>Tablo16[[#This Row],[TÜM SINAVLARIMI GÖSTER]]</f>
        <v>0</v>
      </c>
      <c r="R184" s="40">
        <f>Tablo16[[#This Row],[Aynı ders sayısı]]</f>
        <v>9</v>
      </c>
      <c r="S184" s="40">
        <f>Tablo16[[#This Row],[Hocası aynı, aynı ders sayısı]]</f>
        <v>9</v>
      </c>
      <c r="T184" s="40">
        <f>Tablo16[[#This Row],[Aynı saatteki Sınav Sayısı]]</f>
        <v>9</v>
      </c>
    </row>
    <row r="185" spans="1:20" ht="15" hidden="1" x14ac:dyDescent="0.25">
      <c r="A185" s="38">
        <v>296</v>
      </c>
      <c r="B185" s="40" t="str">
        <f>Tablo16[[#This Row],[Bölüm]]</f>
        <v>TM</v>
      </c>
      <c r="C185" s="40">
        <f>Tablo16[[#This Row],[Sınıf]]</f>
        <v>1</v>
      </c>
      <c r="D185" s="40" t="str">
        <f>Tablo16[[#This Row],[Ders Kodu]]</f>
        <v>ATA-1101</v>
      </c>
      <c r="E185" s="40" t="str">
        <f>Tablo16[[#This Row],[Dersin Adı]]</f>
        <v>Atatürk İlkeleri ve İnkılap Tarihi I</v>
      </c>
      <c r="F185" s="40" t="str">
        <f>Tablo16[[#This Row],[Dersi Veren Öğretim Üyesi]]</f>
        <v>Ümmügülsüm Taylı</v>
      </c>
      <c r="G185" s="40" t="str">
        <f>Tablo16[[#This Row],[Dersi Veren. Öğr. Üyesi Bölmü.]]</f>
        <v>FD</v>
      </c>
      <c r="H185" s="40">
        <f>Tablo16[[#This Row],[Mevcut]]</f>
        <v>261</v>
      </c>
      <c r="I185" s="115">
        <f>Tablo16[[#This Row],[SINAV TARİHİ]]</f>
        <v>45664</v>
      </c>
      <c r="J185" s="116">
        <f>Tablo16[[#This Row],[SINAV SAATİ]]</f>
        <v>0.45833333333333331</v>
      </c>
      <c r="K185" s="40" t="str">
        <f>Tablo16[[#This Row],[SINIF - I -ZF-….]]</f>
        <v>Prof.Dr H. TURHAN</v>
      </c>
      <c r="L185" s="40">
        <f>Tablo16[[#This Row],[SINIF - II  ZF-….]]</f>
        <v>0</v>
      </c>
      <c r="M185" s="40">
        <f>Tablo16[[#This Row],[G1]]</f>
        <v>12</v>
      </c>
      <c r="N185" s="40">
        <f>Tablo16[[#This Row],[G2]]</f>
        <v>0</v>
      </c>
      <c r="O185" s="40" t="str">
        <f>Tablo16[[#This Row],[Gözetmen 1]]</f>
        <v>Çağrı KINIK</v>
      </c>
      <c r="P185" s="40">
        <f>Tablo16[[#This Row],[Gözetmen 2]]</f>
        <v>0</v>
      </c>
      <c r="Q185" s="40">
        <f>Tablo16[[#This Row],[TÜM SINAVLARIMI GÖSTER]]</f>
        <v>0</v>
      </c>
      <c r="R185" s="40">
        <f>Tablo16[[#This Row],[Aynı ders sayısı]]</f>
        <v>9</v>
      </c>
      <c r="S185" s="40">
        <f>Tablo16[[#This Row],[Hocası aynı, aynı ders sayısı]]</f>
        <v>3</v>
      </c>
      <c r="T185" s="40">
        <f>Tablo16[[#This Row],[Aynı saatteki Sınav Sayısı]]</f>
        <v>9</v>
      </c>
    </row>
    <row r="186" spans="1:20" ht="15" hidden="1" x14ac:dyDescent="0.25">
      <c r="A186" s="38">
        <v>308</v>
      </c>
      <c r="B186" s="40" t="str">
        <f>Tablo16[[#This Row],[Bölüm]]</f>
        <v>TM</v>
      </c>
      <c r="C186" s="40">
        <f>Tablo16[[#This Row],[Sınıf]]</f>
        <v>1</v>
      </c>
      <c r="D186" s="40" t="str">
        <f>Tablo16[[#This Row],[Ders Kodu]]</f>
        <v>ZTM-1001</v>
      </c>
      <c r="E186" s="40" t="str">
        <f>Tablo16[[#This Row],[Dersin Adı]]</f>
        <v>Fizik</v>
      </c>
      <c r="F186" s="40" t="str">
        <f>Tablo16[[#This Row],[Dersi Veren Öğretim Üyesi]]</f>
        <v>Esin Soydugan</v>
      </c>
      <c r="G186" s="40" t="str">
        <f>Tablo16[[#This Row],[Dersi Veren. Öğr. Üyesi Bölmü.]]</f>
        <v>FD</v>
      </c>
      <c r="H186" s="40">
        <f>Tablo16[[#This Row],[Mevcut]]</f>
        <v>51</v>
      </c>
      <c r="I186" s="115">
        <f>Tablo16[[#This Row],[SINAV TARİHİ]]</f>
        <v>45665</v>
      </c>
      <c r="J186" s="116">
        <f>Tablo16[[#This Row],[SINAV SAATİ]]</f>
        <v>0.375</v>
      </c>
      <c r="K186" s="40" t="str">
        <f>Tablo16[[#This Row],[SINIF - I -ZF-….]]</f>
        <v>101</v>
      </c>
      <c r="L186" s="40">
        <f>Tablo16[[#This Row],[SINIF - II  ZF-….]]</f>
        <v>0</v>
      </c>
      <c r="M186" s="40">
        <f>Tablo16[[#This Row],[G1]]</f>
        <v>11</v>
      </c>
      <c r="N186" s="40">
        <f>Tablo16[[#This Row],[G2]]</f>
        <v>0</v>
      </c>
      <c r="O186" s="40" t="str">
        <f>Tablo16[[#This Row],[Gözetmen 1]]</f>
        <v>Serkan ÖZDEMİR</v>
      </c>
      <c r="P186" s="40">
        <f>Tablo16[[#This Row],[Gözetmen 2]]</f>
        <v>0</v>
      </c>
      <c r="Q186" s="40">
        <f>Tablo16[[#This Row],[TÜM SINAVLARIMI GÖSTER]]</f>
        <v>0</v>
      </c>
      <c r="R186" s="40">
        <f>Tablo16[[#This Row],[Aynı ders sayısı]]</f>
        <v>9</v>
      </c>
      <c r="S186" s="40">
        <f>Tablo16[[#This Row],[Hocası aynı, aynı ders sayısı]]</f>
        <v>2</v>
      </c>
      <c r="T186" s="40">
        <f>Tablo16[[#This Row],[Aynı saatteki Sınav Sayısı]]</f>
        <v>9</v>
      </c>
    </row>
    <row r="187" spans="1:20" ht="15" hidden="1" x14ac:dyDescent="0.25">
      <c r="A187" s="38">
        <v>403</v>
      </c>
      <c r="B187" s="40" t="str">
        <f>Tablo16[[#This Row],[Bölüm]]</f>
        <v>TM</v>
      </c>
      <c r="C187" s="40">
        <f>Tablo16[[#This Row],[Sınıf]]</f>
        <v>1</v>
      </c>
      <c r="D187" s="40" t="str">
        <f>Tablo16[[#This Row],[Ders Kodu]]</f>
        <v>ZTM-1003</v>
      </c>
      <c r="E187" s="40" t="str">
        <f>Tablo16[[#This Row],[Dersin Adı]]</f>
        <v>Kimya I</v>
      </c>
      <c r="F187" s="40" t="str">
        <f>Tablo16[[#This Row],[Dersi Veren Öğretim Üyesi]]</f>
        <v>Melek Tercan Yavaşoğlu</v>
      </c>
      <c r="G187" s="40" t="str">
        <f>Tablo16[[#This Row],[Dersi Veren. Öğr. Üyesi Bölmü.]]</f>
        <v>FD</v>
      </c>
      <c r="H187" s="40">
        <f>Tablo16[[#This Row],[Mevcut]]</f>
        <v>51</v>
      </c>
      <c r="I187" s="115">
        <f>Tablo16[[#This Row],[SINAV TARİHİ]]</f>
        <v>45666</v>
      </c>
      <c r="J187" s="116">
        <f>Tablo16[[#This Row],[SINAV SAATİ]]</f>
        <v>0.375</v>
      </c>
      <c r="K187" s="40" t="str">
        <f>Tablo16[[#This Row],[SINIF - I -ZF-….]]</f>
        <v>Amfi</v>
      </c>
      <c r="L187" s="40">
        <f>Tablo16[[#This Row],[SINIF - II  ZF-….]]</f>
        <v>0</v>
      </c>
      <c r="M187" s="40">
        <f>Tablo16[[#This Row],[G1]]</f>
        <v>5</v>
      </c>
      <c r="N187" s="40">
        <f>Tablo16[[#This Row],[G2]]</f>
        <v>0</v>
      </c>
      <c r="O187" s="40" t="str">
        <f>Tablo16[[#This Row],[Gözetmen 1]]</f>
        <v>İrem POYRAZ</v>
      </c>
      <c r="P187" s="40">
        <f>Tablo16[[#This Row],[Gözetmen 2]]</f>
        <v>0</v>
      </c>
      <c r="Q187" s="40">
        <f>Tablo16[[#This Row],[TÜM SINAVLARIMI GÖSTER]]</f>
        <v>0</v>
      </c>
      <c r="R187" s="40">
        <f>Tablo16[[#This Row],[Aynı ders sayısı]]</f>
        <v>8</v>
      </c>
      <c r="S187" s="40">
        <f>Tablo16[[#This Row],[Hocası aynı, aynı ders sayısı]]</f>
        <v>2</v>
      </c>
      <c r="T187" s="40">
        <f>Tablo16[[#This Row],[Aynı saatteki Sınav Sayısı]]</f>
        <v>8</v>
      </c>
    </row>
    <row r="188" spans="1:20" ht="15" hidden="1" x14ac:dyDescent="0.25">
      <c r="A188" s="38">
        <v>342</v>
      </c>
      <c r="B188" s="40" t="str">
        <f>Tablo16[[#This Row],[Bölüm]]</f>
        <v>TM</v>
      </c>
      <c r="C188" s="40">
        <f>Tablo16[[#This Row],[Sınıf]]</f>
        <v>1</v>
      </c>
      <c r="D188" s="40" t="str">
        <f>Tablo16[[#This Row],[Ders Kodu]]</f>
        <v>ZTM-1007</v>
      </c>
      <c r="E188" s="40" t="str">
        <f>Tablo16[[#This Row],[Dersin Adı]]</f>
        <v>Mühendisliğe Giriş</v>
      </c>
      <c r="F188" s="40" t="str">
        <f>Tablo16[[#This Row],[Dersi Veren Öğretim Üyesi]]</f>
        <v>Ünal Ürkmez</v>
      </c>
      <c r="G188" s="40" t="str">
        <f>Tablo16[[#This Row],[Dersi Veren. Öğr. Üyesi Bölmü.]]</f>
        <v>TM</v>
      </c>
      <c r="H188" s="40">
        <f>Tablo16[[#This Row],[Mevcut]]</f>
        <v>28</v>
      </c>
      <c r="I188" s="115">
        <f>Tablo16[[#This Row],[SINAV TARİHİ]]</f>
        <v>45666</v>
      </c>
      <c r="J188" s="116">
        <f>Tablo16[[#This Row],[SINAV SAATİ]]</f>
        <v>0.67708333333333337</v>
      </c>
      <c r="K188" s="40" t="str">
        <f>Tablo16[[#This Row],[SINIF - I -ZF-….]]</f>
        <v>01</v>
      </c>
      <c r="L188" s="40">
        <f>Tablo16[[#This Row],[SINIF - II  ZF-….]]</f>
        <v>0</v>
      </c>
      <c r="M188" s="40">
        <f>Tablo16[[#This Row],[G1]]</f>
        <v>0</v>
      </c>
      <c r="N188" s="40">
        <f>Tablo16[[#This Row],[G2]]</f>
        <v>0</v>
      </c>
      <c r="O188" s="40">
        <f>Tablo16[[#This Row],[Gözetmen 1]]</f>
        <v>0</v>
      </c>
      <c r="P188" s="40">
        <f>Tablo16[[#This Row],[Gözetmen 2]]</f>
        <v>0</v>
      </c>
      <c r="Q188" s="40">
        <f>Tablo16[[#This Row],[TÜM SINAVLARIMI GÖSTER]]</f>
        <v>0</v>
      </c>
      <c r="R188" s="40">
        <f>Tablo16[[#This Row],[Aynı ders sayısı]]</f>
        <v>1</v>
      </c>
      <c r="S188" s="40">
        <f>Tablo16[[#This Row],[Hocası aynı, aynı ders sayısı]]</f>
        <v>1</v>
      </c>
      <c r="T188" s="40">
        <f>Tablo16[[#This Row],[Aynı saatteki Sınav Sayısı]]</f>
        <v>7</v>
      </c>
    </row>
    <row r="189" spans="1:20" ht="15" hidden="1" x14ac:dyDescent="0.25">
      <c r="A189" s="38">
        <v>357</v>
      </c>
      <c r="B189" s="40" t="str">
        <f>Tablo16[[#This Row],[Bölüm]]</f>
        <v>TM</v>
      </c>
      <c r="C189" s="40">
        <f>Tablo16[[#This Row],[Sınıf]]</f>
        <v>1</v>
      </c>
      <c r="D189" s="40" t="str">
        <f>Tablo16[[#This Row],[Ders Kodu]]</f>
        <v>ZTM-1011</v>
      </c>
      <c r="E189" s="40" t="str">
        <f>Tablo16[[#This Row],[Dersin Adı]]</f>
        <v>Temel Bilgisayar Uygulamaları</v>
      </c>
      <c r="F189" s="40" t="str">
        <f>Tablo16[[#This Row],[Dersi Veren Öğretim Üyesi]]</f>
        <v>Anıl Çay</v>
      </c>
      <c r="G189" s="40" t="str">
        <f>Tablo16[[#This Row],[Dersi Veren. Öğr. Üyesi Bölmü.]]</f>
        <v>TM</v>
      </c>
      <c r="H189" s="40">
        <f>Tablo16[[#This Row],[Mevcut]]</f>
        <v>34</v>
      </c>
      <c r="I189" s="115">
        <f>Tablo16[[#This Row],[SINAV TARİHİ]]</f>
        <v>45670</v>
      </c>
      <c r="J189" s="116">
        <f>Tablo16[[#This Row],[SINAV SAATİ]]</f>
        <v>0.375</v>
      </c>
      <c r="K189" s="40" t="str">
        <f>Tablo16[[#This Row],[SINIF - I -ZF-….]]</f>
        <v>Bilgisayar Lab.</v>
      </c>
      <c r="L189" s="40">
        <f>Tablo16[[#This Row],[SINIF - II  ZF-….]]</f>
        <v>0</v>
      </c>
      <c r="M189" s="40">
        <f>Tablo16[[#This Row],[G1]]</f>
        <v>0</v>
      </c>
      <c r="N189" s="40">
        <f>Tablo16[[#This Row],[G2]]</f>
        <v>0</v>
      </c>
      <c r="O189" s="40">
        <f>Tablo16[[#This Row],[Gözetmen 1]]</f>
        <v>0</v>
      </c>
      <c r="P189" s="40">
        <f>Tablo16[[#This Row],[Gözetmen 2]]</f>
        <v>0</v>
      </c>
      <c r="Q189" s="40">
        <f>Tablo16[[#This Row],[TÜM SINAVLARIMI GÖSTER]]</f>
        <v>0</v>
      </c>
      <c r="R189" s="40">
        <f>Tablo16[[#This Row],[Aynı ders sayısı]]</f>
        <v>4</v>
      </c>
      <c r="S189" s="40">
        <f>Tablo16[[#This Row],[Hocası aynı, aynı ders sayısı]]</f>
        <v>1</v>
      </c>
      <c r="T189" s="40">
        <f>Tablo16[[#This Row],[Aynı saatteki Sınav Sayısı]]</f>
        <v>9</v>
      </c>
    </row>
    <row r="190" spans="1:20" ht="15" hidden="1" x14ac:dyDescent="0.25">
      <c r="A190" s="38">
        <v>370</v>
      </c>
      <c r="B190" s="40" t="str">
        <f>Tablo16[[#This Row],[Bölüm]]</f>
        <v>TM</v>
      </c>
      <c r="C190" s="40">
        <f>Tablo16[[#This Row],[Sınıf]]</f>
        <v>1</v>
      </c>
      <c r="D190" s="40" t="str">
        <f>Tablo16[[#This Row],[Ders Kodu]]</f>
        <v>ZTM-1005</v>
      </c>
      <c r="E190" s="40" t="str">
        <f>Tablo16[[#This Row],[Dersin Adı]]</f>
        <v>Biyoloji (Mühendislik Biyolojisi)</v>
      </c>
      <c r="F190" s="40" t="str">
        <f>Tablo16[[#This Row],[Dersi Veren Öğretim Üyesi]]</f>
        <v>Mustafa Kemal Akbulut</v>
      </c>
      <c r="G190" s="40" t="str">
        <f>Tablo16[[#This Row],[Dersi Veren. Öğr. Üyesi Bölmü.]]</f>
        <v>FD</v>
      </c>
      <c r="H190" s="40">
        <f>Tablo16[[#This Row],[Mevcut]]</f>
        <v>28</v>
      </c>
      <c r="I190" s="115">
        <f>Tablo16[[#This Row],[SINAV TARİHİ]]</f>
        <v>45671</v>
      </c>
      <c r="J190" s="116">
        <f>Tablo16[[#This Row],[SINAV SAATİ]]</f>
        <v>0.375</v>
      </c>
      <c r="K190" s="40" t="str">
        <f>Tablo16[[#This Row],[SINIF - I -ZF-….]]</f>
        <v>01</v>
      </c>
      <c r="L190" s="40">
        <f>Tablo16[[#This Row],[SINIF - II  ZF-….]]</f>
        <v>0</v>
      </c>
      <c r="M190" s="40">
        <f>Tablo16[[#This Row],[G1]]</f>
        <v>0</v>
      </c>
      <c r="N190" s="40">
        <f>Tablo16[[#This Row],[G2]]</f>
        <v>0</v>
      </c>
      <c r="O190" s="40">
        <f>Tablo16[[#This Row],[Gözetmen 1]]</f>
        <v>0</v>
      </c>
      <c r="P190" s="40">
        <f>Tablo16[[#This Row],[Gözetmen 2]]</f>
        <v>0</v>
      </c>
      <c r="Q190" s="40">
        <f>Tablo16[[#This Row],[TÜM SINAVLARIMI GÖSTER]]</f>
        <v>0</v>
      </c>
      <c r="R190" s="40">
        <f>Tablo16[[#This Row],[Aynı ders sayısı]]</f>
        <v>1</v>
      </c>
      <c r="S190" s="40">
        <f>Tablo16[[#This Row],[Hocası aynı, aynı ders sayısı]]</f>
        <v>1</v>
      </c>
      <c r="T190" s="40">
        <f>Tablo16[[#This Row],[Aynı saatteki Sınav Sayısı]]</f>
        <v>8</v>
      </c>
    </row>
    <row r="191" spans="1:20" ht="15" x14ac:dyDescent="0.25">
      <c r="A191" s="38">
        <v>346</v>
      </c>
      <c r="B191" s="40" t="str">
        <f>Tablo16[[#This Row],[Bölüm]]</f>
        <v>TM</v>
      </c>
      <c r="C191" s="40">
        <f>Tablo16[[#This Row],[Sınıf]]</f>
        <v>1</v>
      </c>
      <c r="D191" s="40" t="str">
        <f>Tablo16[[#This Row],[Ders Kodu]]</f>
        <v>ZTM-1013</v>
      </c>
      <c r="E191" s="40" t="str">
        <f>Tablo16[[#This Row],[Dersin Adı]]</f>
        <v>Kariyer Planlama</v>
      </c>
      <c r="F191" s="40" t="str">
        <f>Tablo16[[#This Row],[Dersi Veren Öğretim Üyesi]]</f>
        <v>Mehmet Burak Büyükcan</v>
      </c>
      <c r="G191" s="40" t="str">
        <f>Tablo16[[#This Row],[Dersi Veren. Öğr. Üyesi Bölmü.]]</f>
        <v>TM</v>
      </c>
      <c r="H191" s="40">
        <f>Tablo16[[#This Row],[Mevcut]]</f>
        <v>34</v>
      </c>
      <c r="I191" s="115">
        <f>Tablo16[[#This Row],[SINAV TARİHİ]]</f>
        <v>45672</v>
      </c>
      <c r="J191" s="116">
        <f>Tablo16[[#This Row],[SINAV SAATİ]]</f>
        <v>0.375</v>
      </c>
      <c r="K191" s="40" t="str">
        <f>Tablo16[[#This Row],[SINIF - I -ZF-….]]</f>
        <v>202</v>
      </c>
      <c r="L191" s="40">
        <f>Tablo16[[#This Row],[SINIF - II  ZF-….]]</f>
        <v>0</v>
      </c>
      <c r="M191" s="40">
        <f>Tablo16[[#This Row],[G1]]</f>
        <v>0</v>
      </c>
      <c r="N191" s="40">
        <f>Tablo16[[#This Row],[G2]]</f>
        <v>0</v>
      </c>
      <c r="O191" s="40">
        <f>Tablo16[[#This Row],[Gözetmen 1]]</f>
        <v>0</v>
      </c>
      <c r="P191" s="40">
        <f>Tablo16[[#This Row],[Gözetmen 2]]</f>
        <v>0</v>
      </c>
      <c r="Q191" s="40">
        <f>Tablo16[[#This Row],[TÜM SINAVLARIMI GÖSTER]]</f>
        <v>0</v>
      </c>
      <c r="R191" s="40">
        <f>Tablo16[[#This Row],[Aynı ders sayısı]]</f>
        <v>7</v>
      </c>
      <c r="S191" s="40">
        <f>Tablo16[[#This Row],[Hocası aynı, aynı ders sayısı]]</f>
        <v>1</v>
      </c>
      <c r="T191" s="40">
        <f>Tablo16[[#This Row],[Aynı saatteki Sınav Sayısı]]</f>
        <v>9</v>
      </c>
    </row>
    <row r="192" spans="1:20" ht="15" hidden="1" x14ac:dyDescent="0.25">
      <c r="A192" s="38">
        <v>29</v>
      </c>
      <c r="B192" s="40" t="str">
        <f>Tablo16[[#This Row],[Bölüm]]</f>
        <v>TM</v>
      </c>
      <c r="C192" s="40">
        <f>Tablo16[[#This Row],[Sınıf]]</f>
        <v>1</v>
      </c>
      <c r="D192" s="40" t="str">
        <f>Tablo16[[#This Row],[Ders Kodu]]</f>
        <v>İSG-1001</v>
      </c>
      <c r="E192" s="40" t="str">
        <f>Tablo16[[#This Row],[Dersin Adı]]</f>
        <v>İş Sağlığı ve Güvenliği I</v>
      </c>
      <c r="F192" s="40" t="str">
        <f>Tablo16[[#This Row],[Dersi Veren Öğretim Üyesi]]</f>
        <v>Sarp Korkut Sümer</v>
      </c>
      <c r="G192" s="40" t="str">
        <f>Tablo16[[#This Row],[Dersi Veren. Öğr. Üyesi Bölmü.]]</f>
        <v>TM</v>
      </c>
      <c r="H192" s="40">
        <f>Tablo16[[#This Row],[Mevcut]]</f>
        <v>30</v>
      </c>
      <c r="I192" s="115">
        <f>Tablo16[[#This Row],[SINAV TARİHİ]]</f>
        <v>45673</v>
      </c>
      <c r="J192" s="116">
        <f>Tablo16[[#This Row],[SINAV SAATİ]]</f>
        <v>0.375</v>
      </c>
      <c r="K192" s="40" t="str">
        <f>Tablo16[[#This Row],[SINIF - I -ZF-….]]</f>
        <v>201</v>
      </c>
      <c r="L192" s="40">
        <f>Tablo16[[#This Row],[SINIF - II  ZF-….]]</f>
        <v>0</v>
      </c>
      <c r="M192" s="40">
        <f>Tablo16[[#This Row],[G1]]</f>
        <v>0</v>
      </c>
      <c r="N192" s="40">
        <f>Tablo16[[#This Row],[G2]]</f>
        <v>0</v>
      </c>
      <c r="O192" s="40">
        <f>Tablo16[[#This Row],[Gözetmen 1]]</f>
        <v>0</v>
      </c>
      <c r="P192" s="40">
        <f>Tablo16[[#This Row],[Gözetmen 2]]</f>
        <v>0</v>
      </c>
      <c r="Q192" s="40">
        <f>Tablo16[[#This Row],[TÜM SINAVLARIMI GÖSTER]]</f>
        <v>0</v>
      </c>
      <c r="R192" s="40">
        <f>Tablo16[[#This Row],[Aynı ders sayısı]]</f>
        <v>9</v>
      </c>
      <c r="S192" s="40">
        <f>Tablo16[[#This Row],[Hocası aynı, aynı ders sayısı]]</f>
        <v>1</v>
      </c>
      <c r="T192" s="40">
        <f>Tablo16[[#This Row],[Aynı saatteki Sınav Sayısı]]</f>
        <v>9</v>
      </c>
    </row>
    <row r="193" spans="1:20" ht="15" hidden="1" x14ac:dyDescent="0.25">
      <c r="A193" s="38">
        <v>45</v>
      </c>
      <c r="B193" s="40" t="str">
        <f>Tablo16[[#This Row],[Bölüm]]</f>
        <v>TM</v>
      </c>
      <c r="C193" s="40">
        <f>Tablo16[[#This Row],[Sınıf]]</f>
        <v>1</v>
      </c>
      <c r="D193" s="40" t="str">
        <f>Tablo16[[#This Row],[Ders Kodu]]</f>
        <v>TDİ-1101</v>
      </c>
      <c r="E193" s="40" t="str">
        <f>Tablo16[[#This Row],[Dersin Adı]]</f>
        <v>Yabancı Dil (ingilizce)</v>
      </c>
      <c r="F193" s="40" t="str">
        <f>Tablo16[[#This Row],[Dersi Veren Öğretim Üyesi]]</f>
        <v>Gökhan HINIZ</v>
      </c>
      <c r="G193" s="40" t="str">
        <f>Tablo16[[#This Row],[Dersi Veren. Öğr. Üyesi Bölmü.]]</f>
        <v>FD</v>
      </c>
      <c r="H193" s="40">
        <f>Tablo16[[#This Row],[Mevcut]]</f>
        <v>23</v>
      </c>
      <c r="I193" s="115">
        <f>Tablo16[[#This Row],[SINAV TARİHİ]]</f>
        <v>45674</v>
      </c>
      <c r="J193" s="116">
        <f>Tablo16[[#This Row],[SINAV SAATİ]]</f>
        <v>0.625</v>
      </c>
      <c r="K193" s="40" t="str">
        <f>Tablo16[[#This Row],[SINIF - I -ZF-….]]</f>
        <v>Prof.Dr H. TURHAN</v>
      </c>
      <c r="L193" s="40">
        <f>Tablo16[[#This Row],[SINIF - II  ZF-….]]</f>
        <v>0</v>
      </c>
      <c r="M193" s="40">
        <f>Tablo16[[#This Row],[G1]]</f>
        <v>12</v>
      </c>
      <c r="N193" s="40">
        <f>Tablo16[[#This Row],[G2]]</f>
        <v>0</v>
      </c>
      <c r="O193" s="40" t="str">
        <f>Tablo16[[#This Row],[Gözetmen 1]]</f>
        <v>Çağrı KINIK</v>
      </c>
      <c r="P193" s="40">
        <f>Tablo16[[#This Row],[Gözetmen 2]]</f>
        <v>0</v>
      </c>
      <c r="Q193" s="40">
        <f>Tablo16[[#This Row],[TÜM SINAVLARIMI GÖSTER]]</f>
        <v>0</v>
      </c>
      <c r="R193" s="40">
        <f>Tablo16[[#This Row],[Aynı ders sayısı]]</f>
        <v>0</v>
      </c>
      <c r="S193" s="40">
        <f>Tablo16[[#This Row],[Hocası aynı, aynı ders sayısı]]</f>
        <v>9</v>
      </c>
      <c r="T193" s="40">
        <f>Tablo16[[#This Row],[Aynı saatteki Sınav Sayısı]]</f>
        <v>9</v>
      </c>
    </row>
    <row r="194" spans="1:20" ht="15" hidden="1" x14ac:dyDescent="0.25">
      <c r="A194" s="38">
        <v>44</v>
      </c>
      <c r="B194" s="40" t="str">
        <f>Tablo16[[#This Row],[Bölüm]]</f>
        <v>TM</v>
      </c>
      <c r="C194" s="40">
        <f>Tablo16[[#This Row],[Sınıf]]</f>
        <v>2</v>
      </c>
      <c r="D194" s="40" t="str">
        <f>Tablo16[[#This Row],[Ders Kodu]]</f>
        <v>TMT-2011</v>
      </c>
      <c r="E194" s="40" t="str">
        <f>Tablo16[[#This Row],[Dersin Adı]]</f>
        <v>Bilgisayar Destekli Tasarım I</v>
      </c>
      <c r="F194" s="40" t="str">
        <f>Tablo16[[#This Row],[Dersi Veren Öğretim Üyesi]]</f>
        <v>Habib Kocabıyık</v>
      </c>
      <c r="G194" s="40" t="str">
        <f>Tablo16[[#This Row],[Dersi Veren. Öğr. Üyesi Bölmü.]]</f>
        <v>TM</v>
      </c>
      <c r="H194" s="40">
        <f>Tablo16[[#This Row],[Mevcut]]</f>
        <v>35</v>
      </c>
      <c r="I194" s="115">
        <f>Tablo16[[#This Row],[SINAV TARİHİ]]</f>
        <v>45663</v>
      </c>
      <c r="J194" s="116">
        <f>Tablo16[[#This Row],[SINAV SAATİ]]</f>
        <v>0.45833333333333331</v>
      </c>
      <c r="K194" s="40" t="str">
        <f>Tablo16[[#This Row],[SINIF - I -ZF-….]]</f>
        <v>Bilgisayar Lab.</v>
      </c>
      <c r="L194" s="40">
        <f>Tablo16[[#This Row],[SINIF - II  ZF-….]]</f>
        <v>0</v>
      </c>
      <c r="M194" s="40">
        <f>Tablo16[[#This Row],[G1]]</f>
        <v>0</v>
      </c>
      <c r="N194" s="40">
        <f>Tablo16[[#This Row],[G2]]</f>
        <v>0</v>
      </c>
      <c r="O194" s="40">
        <f>Tablo16[[#This Row],[Gözetmen 1]]</f>
        <v>0</v>
      </c>
      <c r="P194" s="40">
        <f>Tablo16[[#This Row],[Gözetmen 2]]</f>
        <v>0</v>
      </c>
      <c r="Q194" s="40">
        <f>Tablo16[[#This Row],[TÜM SINAVLARIMI GÖSTER]]</f>
        <v>0</v>
      </c>
      <c r="R194" s="40">
        <f>Tablo16[[#This Row],[Aynı ders sayısı]]</f>
        <v>1</v>
      </c>
      <c r="S194" s="40">
        <f>Tablo16[[#This Row],[Hocası aynı, aynı ders sayısı]]</f>
        <v>1</v>
      </c>
      <c r="T194" s="40">
        <f>Tablo16[[#This Row],[Aynı saatteki Sınav Sayısı]]</f>
        <v>9</v>
      </c>
    </row>
    <row r="195" spans="1:20" ht="15" hidden="1" x14ac:dyDescent="0.25">
      <c r="A195" s="38">
        <v>65</v>
      </c>
      <c r="B195" s="40" t="str">
        <f>Tablo16[[#This Row],[Bölüm]]</f>
        <v>TM</v>
      </c>
      <c r="C195" s="40">
        <f>Tablo16[[#This Row],[Sınıf]]</f>
        <v>2</v>
      </c>
      <c r="D195" s="40" t="str">
        <f>Tablo16[[#This Row],[Ders Kodu]]</f>
        <v>TMT-2007</v>
      </c>
      <c r="E195" s="40" t="str">
        <f>Tablo16[[#This Row],[Dersin Adı]]</f>
        <v>Mühendislik Termodinamiği</v>
      </c>
      <c r="F195" s="40" t="str">
        <f>Tablo16[[#This Row],[Dersi Veren Öğretim Üyesi]]</f>
        <v>Habib Kocabıyık</v>
      </c>
      <c r="G195" s="40" t="str">
        <f>Tablo16[[#This Row],[Dersi Veren. Öğr. Üyesi Bölmü.]]</f>
        <v>TM</v>
      </c>
      <c r="H195" s="40">
        <f>Tablo16[[#This Row],[Mevcut]]</f>
        <v>37</v>
      </c>
      <c r="I195" s="115">
        <f>Tablo16[[#This Row],[SINAV TARİHİ]]</f>
        <v>45664</v>
      </c>
      <c r="J195" s="116">
        <f>Tablo16[[#This Row],[SINAV SAATİ]]</f>
        <v>0.4861111111111111</v>
      </c>
      <c r="K195" s="40" t="str">
        <f>Tablo16[[#This Row],[SINIF - I -ZF-….]]</f>
        <v>202</v>
      </c>
      <c r="L195" s="40">
        <f>Tablo16[[#This Row],[SINIF - II  ZF-….]]</f>
        <v>0</v>
      </c>
      <c r="M195" s="40">
        <f>Tablo16[[#This Row],[G1]]</f>
        <v>0</v>
      </c>
      <c r="N195" s="40">
        <f>Tablo16[[#This Row],[G2]]</f>
        <v>0</v>
      </c>
      <c r="O195" s="40">
        <f>Tablo16[[#This Row],[Gözetmen 1]]</f>
        <v>0</v>
      </c>
      <c r="P195" s="40">
        <f>Tablo16[[#This Row],[Gözetmen 2]]</f>
        <v>0</v>
      </c>
      <c r="Q195" s="40">
        <f>Tablo16[[#This Row],[TÜM SINAVLARIMI GÖSTER]]</f>
        <v>0</v>
      </c>
      <c r="R195" s="40">
        <f>Tablo16[[#This Row],[Aynı ders sayısı]]</f>
        <v>1</v>
      </c>
      <c r="S195" s="40">
        <f>Tablo16[[#This Row],[Hocası aynı, aynı ders sayısı]]</f>
        <v>1</v>
      </c>
      <c r="T195" s="40">
        <f>Tablo16[[#This Row],[Aynı saatteki Sınav Sayısı]]</f>
        <v>9</v>
      </c>
    </row>
    <row r="196" spans="1:20" ht="15" hidden="1" x14ac:dyDescent="0.25">
      <c r="A196" s="38">
        <v>66</v>
      </c>
      <c r="B196" s="40" t="str">
        <f>Tablo16[[#This Row],[Bölüm]]</f>
        <v>TM</v>
      </c>
      <c r="C196" s="40">
        <f>Tablo16[[#This Row],[Sınıf]]</f>
        <v>2</v>
      </c>
      <c r="D196" s="40" t="str">
        <f>Tablo16[[#This Row],[Ders Kodu]]</f>
        <v>TMT-2001</v>
      </c>
      <c r="E196" s="40" t="str">
        <f>Tablo16[[#This Row],[Dersin Adı]]</f>
        <v>Malzeme Bilgisi</v>
      </c>
      <c r="F196" s="40" t="str">
        <f>Tablo16[[#This Row],[Dersi Veren Öğretim Üyesi]]</f>
        <v>Volkan Eskizeybek</v>
      </c>
      <c r="G196" s="40" t="str">
        <f>Tablo16[[#This Row],[Dersi Veren. Öğr. Üyesi Bölmü.]]</f>
        <v>FD</v>
      </c>
      <c r="H196" s="40">
        <f>Tablo16[[#This Row],[Mevcut]]</f>
        <v>59</v>
      </c>
      <c r="I196" s="115">
        <f>Tablo16[[#This Row],[SINAV TARİHİ]]</f>
        <v>45665</v>
      </c>
      <c r="J196" s="116">
        <f>Tablo16[[#This Row],[SINAV SAATİ]]</f>
        <v>0.45833333333333331</v>
      </c>
      <c r="K196" s="40" t="str">
        <f>Tablo16[[#This Row],[SINIF - I -ZF-….]]</f>
        <v>113</v>
      </c>
      <c r="L196" s="40">
        <f>Tablo16[[#This Row],[SINIF - II  ZF-….]]</f>
        <v>0</v>
      </c>
      <c r="M196" s="40">
        <f>Tablo16[[#This Row],[G1]]</f>
        <v>0</v>
      </c>
      <c r="N196" s="40">
        <f>Tablo16[[#This Row],[G2]]</f>
        <v>0</v>
      </c>
      <c r="O196" s="40">
        <f>Tablo16[[#This Row],[Gözetmen 1]]</f>
        <v>0</v>
      </c>
      <c r="P196" s="40">
        <f>Tablo16[[#This Row],[Gözetmen 2]]</f>
        <v>0</v>
      </c>
      <c r="Q196" s="40">
        <f>Tablo16[[#This Row],[TÜM SINAVLARIMI GÖSTER]]</f>
        <v>0</v>
      </c>
      <c r="R196" s="40">
        <f>Tablo16[[#This Row],[Aynı ders sayısı]]</f>
        <v>1</v>
      </c>
      <c r="S196" s="40">
        <f>Tablo16[[#This Row],[Hocası aynı, aynı ders sayısı]]</f>
        <v>1</v>
      </c>
      <c r="T196" s="40">
        <f>Tablo16[[#This Row],[Aynı saatteki Sınav Sayısı]]</f>
        <v>9</v>
      </c>
    </row>
    <row r="197" spans="1:20" ht="15" hidden="1" x14ac:dyDescent="0.25">
      <c r="A197" s="38">
        <v>67</v>
      </c>
      <c r="B197" s="40" t="str">
        <f>Tablo16[[#This Row],[Bölüm]]</f>
        <v>TM</v>
      </c>
      <c r="C197" s="40">
        <f>Tablo16[[#This Row],[Sınıf]]</f>
        <v>2</v>
      </c>
      <c r="D197" s="40" t="str">
        <f>Tablo16[[#This Row],[Ders Kodu]]</f>
        <v>TMT-2003</v>
      </c>
      <c r="E197" s="40" t="str">
        <f>Tablo16[[#This Row],[Dersin Adı]]</f>
        <v>Tarımsal Yapılar ve Sulama</v>
      </c>
      <c r="F197" s="40" t="str">
        <f>Tablo16[[#This Row],[Dersi Veren Öğretim Üyesi]]</f>
        <v>Murat Yıldırım</v>
      </c>
      <c r="G197" s="40" t="str">
        <f>Tablo16[[#This Row],[Dersi Veren. Öğr. Üyesi Bölmü.]]</f>
        <v>TYS</v>
      </c>
      <c r="H197" s="40">
        <f>Tablo16[[#This Row],[Mevcut]]</f>
        <v>43</v>
      </c>
      <c r="I197" s="115">
        <f>Tablo16[[#This Row],[SINAV TARİHİ]]</f>
        <v>45665</v>
      </c>
      <c r="J197" s="116">
        <f>Tablo16[[#This Row],[SINAV SAATİ]]</f>
        <v>0.6875</v>
      </c>
      <c r="K197" s="40" t="str">
        <f>Tablo16[[#This Row],[SINIF - I -ZF-….]]</f>
        <v>01</v>
      </c>
      <c r="L197" s="40">
        <f>Tablo16[[#This Row],[SINIF - II  ZF-….]]</f>
        <v>0</v>
      </c>
      <c r="M197" s="40">
        <f>Tablo16[[#This Row],[G1]]</f>
        <v>0</v>
      </c>
      <c r="N197" s="40">
        <f>Tablo16[[#This Row],[G2]]</f>
        <v>0</v>
      </c>
      <c r="O197" s="40">
        <f>Tablo16[[#This Row],[Gözetmen 1]]</f>
        <v>0</v>
      </c>
      <c r="P197" s="40">
        <f>Tablo16[[#This Row],[Gözetmen 2]]</f>
        <v>0</v>
      </c>
      <c r="Q197" s="40">
        <f>Tablo16[[#This Row],[TÜM SINAVLARIMI GÖSTER]]</f>
        <v>0</v>
      </c>
      <c r="R197" s="40">
        <f>Tablo16[[#This Row],[Aynı ders sayısı]]</f>
        <v>6</v>
      </c>
      <c r="S197" s="40">
        <f>Tablo16[[#This Row],[Hocası aynı, aynı ders sayısı]]</f>
        <v>1</v>
      </c>
      <c r="T197" s="40">
        <f>Tablo16[[#This Row],[Aynı saatteki Sınav Sayısı]]</f>
        <v>7</v>
      </c>
    </row>
    <row r="198" spans="1:20" ht="15" hidden="1" x14ac:dyDescent="0.25">
      <c r="A198" s="38">
        <v>172</v>
      </c>
      <c r="B198" s="40" t="str">
        <f>Tablo16[[#This Row],[Bölüm]]</f>
        <v>TM</v>
      </c>
      <c r="C198" s="40">
        <f>Tablo16[[#This Row],[Sınıf]]</f>
        <v>2</v>
      </c>
      <c r="D198" s="40" t="str">
        <f>Tablo16[[#This Row],[Ders Kodu]]</f>
        <v>TMT-2013</v>
      </c>
      <c r="E198" s="40" t="str">
        <f>Tablo16[[#This Row],[Dersin Adı]]</f>
        <v>Statik ve Mukavemet</v>
      </c>
      <c r="F198" s="40" t="str">
        <f>Tablo16[[#This Row],[Dersi Veren Öğretim Üyesi]]</f>
        <v>Anıl Çay</v>
      </c>
      <c r="G198" s="40" t="str">
        <f>Tablo16[[#This Row],[Dersi Veren. Öğr. Üyesi Bölmü.]]</f>
        <v>TM</v>
      </c>
      <c r="H198" s="40">
        <f>Tablo16[[#This Row],[Mevcut]]</f>
        <v>32</v>
      </c>
      <c r="I198" s="115">
        <f>Tablo16[[#This Row],[SINAV TARİHİ]]</f>
        <v>45666</v>
      </c>
      <c r="J198" s="116">
        <f>Tablo16[[#This Row],[SINAV SAATİ]]</f>
        <v>0.45833333333333331</v>
      </c>
      <c r="K198" s="40" t="str">
        <f>Tablo16[[#This Row],[SINIF - I -ZF-….]]</f>
        <v>TM Çiz.Sln.</v>
      </c>
      <c r="L198" s="40">
        <f>Tablo16[[#This Row],[SINIF - II  ZF-….]]</f>
        <v>0</v>
      </c>
      <c r="M198" s="40">
        <f>Tablo16[[#This Row],[G1]]</f>
        <v>0</v>
      </c>
      <c r="N198" s="40">
        <f>Tablo16[[#This Row],[G2]]</f>
        <v>0</v>
      </c>
      <c r="O198" s="40">
        <f>Tablo16[[#This Row],[Gözetmen 1]]</f>
        <v>0</v>
      </c>
      <c r="P198" s="40">
        <f>Tablo16[[#This Row],[Gözetmen 2]]</f>
        <v>0</v>
      </c>
      <c r="Q198" s="40">
        <f>Tablo16[[#This Row],[TÜM SINAVLARIMI GÖSTER]]</f>
        <v>0</v>
      </c>
      <c r="R198" s="40">
        <f>Tablo16[[#This Row],[Aynı ders sayısı]]</f>
        <v>1</v>
      </c>
      <c r="S198" s="40">
        <f>Tablo16[[#This Row],[Hocası aynı, aynı ders sayısı]]</f>
        <v>1</v>
      </c>
      <c r="T198" s="40">
        <f>Tablo16[[#This Row],[Aynı saatteki Sınav Sayısı]]</f>
        <v>9</v>
      </c>
    </row>
    <row r="199" spans="1:20" ht="15" hidden="1" x14ac:dyDescent="0.25">
      <c r="A199" s="38">
        <v>223</v>
      </c>
      <c r="B199" s="40" t="str">
        <f>Tablo16[[#This Row],[Bölüm]]</f>
        <v>TM</v>
      </c>
      <c r="C199" s="40">
        <f>Tablo16[[#This Row],[Sınıf]]</f>
        <v>2</v>
      </c>
      <c r="D199" s="40" t="str">
        <f>Tablo16[[#This Row],[Ders Kodu]]</f>
        <v>TMT-2009</v>
      </c>
      <c r="E199" s="40" t="str">
        <f>Tablo16[[#This Row],[Dersin Adı]]</f>
        <v>Diferansiyel Denklemler</v>
      </c>
      <c r="F199" s="40" t="str">
        <f>Tablo16[[#This Row],[Dersi Veren Öğretim Üyesi]]</f>
        <v>Mehmet Gümüş</v>
      </c>
      <c r="G199" s="40" t="str">
        <f>Tablo16[[#This Row],[Dersi Veren. Öğr. Üyesi Bölmü.]]</f>
        <v>FD</v>
      </c>
      <c r="H199" s="40">
        <f>Tablo16[[#This Row],[Mevcut]]</f>
        <v>65</v>
      </c>
      <c r="I199" s="115">
        <f>Tablo16[[#This Row],[SINAV TARİHİ]]</f>
        <v>45670</v>
      </c>
      <c r="J199" s="116">
        <f>Tablo16[[#This Row],[SINAV SAATİ]]</f>
        <v>0.45833333333333331</v>
      </c>
      <c r="K199" s="40" t="str">
        <f>Tablo16[[#This Row],[SINIF - I -ZF-….]]</f>
        <v>Amfi</v>
      </c>
      <c r="L199" s="40">
        <f>Tablo16[[#This Row],[SINIF - II  ZF-….]]</f>
        <v>0</v>
      </c>
      <c r="M199" s="40">
        <f>Tablo16[[#This Row],[G1]]</f>
        <v>7</v>
      </c>
      <c r="N199" s="40">
        <f>Tablo16[[#This Row],[G2]]</f>
        <v>0</v>
      </c>
      <c r="O199" s="40" t="str">
        <f>Tablo16[[#This Row],[Gözetmen 1]]</f>
        <v>C. Erdem BÜLBÜL</v>
      </c>
      <c r="P199" s="40">
        <f>Tablo16[[#This Row],[Gözetmen 2]]</f>
        <v>0</v>
      </c>
      <c r="Q199" s="40">
        <f>Tablo16[[#This Row],[TÜM SINAVLARIMI GÖSTER]]</f>
        <v>0</v>
      </c>
      <c r="R199" s="40">
        <f>Tablo16[[#This Row],[Aynı ders sayısı]]</f>
        <v>2</v>
      </c>
      <c r="S199" s="40">
        <f>Tablo16[[#This Row],[Hocası aynı, aynı ders sayısı]]</f>
        <v>2</v>
      </c>
      <c r="T199" s="40">
        <f>Tablo16[[#This Row],[Aynı saatteki Sınav Sayısı]]</f>
        <v>8</v>
      </c>
    </row>
    <row r="200" spans="1:20" ht="15" hidden="1" x14ac:dyDescent="0.25">
      <c r="A200" s="38">
        <v>323</v>
      </c>
      <c r="B200" s="40" t="str">
        <f>Tablo16[[#This Row],[Bölüm]]</f>
        <v>TM</v>
      </c>
      <c r="C200" s="40">
        <f>Tablo16[[#This Row],[Sınıf]]</f>
        <v>2</v>
      </c>
      <c r="D200" s="40" t="str">
        <f>Tablo16[[#This Row],[Ders Kodu]]</f>
        <v>TMT-2005</v>
      </c>
      <c r="E200" s="40" t="str">
        <f>Tablo16[[#This Row],[Dersin Adı]]</f>
        <v>Tarım Ekonomisi</v>
      </c>
      <c r="F200" s="40" t="str">
        <f>Tablo16[[#This Row],[Dersi Veren Öğretim Üyesi]]</f>
        <v>Arif Semerci</v>
      </c>
      <c r="G200" s="40" t="str">
        <f>Tablo16[[#This Row],[Dersi Veren. Öğr. Üyesi Bölmü.]]</f>
        <v>TE</v>
      </c>
      <c r="H200" s="40">
        <f>Tablo16[[#This Row],[Mevcut]]</f>
        <v>30</v>
      </c>
      <c r="I200" s="115">
        <f>Tablo16[[#This Row],[SINAV TARİHİ]]</f>
        <v>45671</v>
      </c>
      <c r="J200" s="116">
        <f>Tablo16[[#This Row],[SINAV SAATİ]]</f>
        <v>0.45833333333333331</v>
      </c>
      <c r="K200" s="40" t="str">
        <f>Tablo16[[#This Row],[SINIF - I -ZF-….]]</f>
        <v>102</v>
      </c>
      <c r="L200" s="40">
        <f>Tablo16[[#This Row],[SINIF - II  ZF-….]]</f>
        <v>0</v>
      </c>
      <c r="M200" s="40">
        <f>Tablo16[[#This Row],[G1]]</f>
        <v>0</v>
      </c>
      <c r="N200" s="40">
        <f>Tablo16[[#This Row],[G2]]</f>
        <v>0</v>
      </c>
      <c r="O200" s="40">
        <f>Tablo16[[#This Row],[Gözetmen 1]]</f>
        <v>0</v>
      </c>
      <c r="P200" s="40">
        <f>Tablo16[[#This Row],[Gözetmen 2]]</f>
        <v>0</v>
      </c>
      <c r="Q200" s="40">
        <f>Tablo16[[#This Row],[TÜM SINAVLARIMI GÖSTER]]</f>
        <v>0</v>
      </c>
      <c r="R200" s="40">
        <f>Tablo16[[#This Row],[Aynı ders sayısı]]</f>
        <v>6</v>
      </c>
      <c r="S200" s="40">
        <f>Tablo16[[#This Row],[Hocası aynı, aynı ders sayısı]]</f>
        <v>1</v>
      </c>
      <c r="T200" s="40">
        <f>Tablo16[[#This Row],[Aynı saatteki Sınav Sayısı]]</f>
        <v>7</v>
      </c>
    </row>
    <row r="201" spans="1:20" ht="15" hidden="1" x14ac:dyDescent="0.25">
      <c r="A201" s="38">
        <v>82</v>
      </c>
      <c r="B201" s="40" t="str">
        <f>Tablo16[[#This Row],[Bölüm]]</f>
        <v>TM</v>
      </c>
      <c r="C201" s="40">
        <f>Tablo16[[#This Row],[Sınıf]]</f>
        <v>3</v>
      </c>
      <c r="D201" s="40" t="str">
        <f>Tablo16[[#This Row],[Ders Kodu]]</f>
        <v>TMT-3111</v>
      </c>
      <c r="E201" s="40" t="str">
        <f>Tablo16[[#This Row],[Dersin Adı]]</f>
        <v>Toprak İşleme Makinaları</v>
      </c>
      <c r="F201" s="40" t="str">
        <f>Tablo16[[#This Row],[Dersi Veren Öğretim Üyesi]]</f>
        <v>Sakine Özpınar</v>
      </c>
      <c r="G201" s="40" t="str">
        <f>Tablo16[[#This Row],[Dersi Veren. Öğr. Üyesi Bölmü.]]</f>
        <v>TM</v>
      </c>
      <c r="H201" s="40">
        <f>Tablo16[[#This Row],[Mevcut]]</f>
        <v>15</v>
      </c>
      <c r="I201" s="115">
        <f>Tablo16[[#This Row],[SINAV TARİHİ]]</f>
        <v>45663</v>
      </c>
      <c r="J201" s="116">
        <f>Tablo16[[#This Row],[SINAV SAATİ]]</f>
        <v>0.54166666666666663</v>
      </c>
      <c r="K201" s="40" t="str">
        <f>Tablo16[[#This Row],[SINIF - I -ZF-….]]</f>
        <v>205</v>
      </c>
      <c r="L201" s="40">
        <f>Tablo16[[#This Row],[SINIF - II  ZF-….]]</f>
        <v>0</v>
      </c>
      <c r="M201" s="40">
        <f>Tablo16[[#This Row],[G1]]</f>
        <v>0</v>
      </c>
      <c r="N201" s="40">
        <f>Tablo16[[#This Row],[G2]]</f>
        <v>0</v>
      </c>
      <c r="O201" s="40">
        <f>Tablo16[[#This Row],[Gözetmen 1]]</f>
        <v>0</v>
      </c>
      <c r="P201" s="40">
        <f>Tablo16[[#This Row],[Gözetmen 2]]</f>
        <v>0</v>
      </c>
      <c r="Q201" s="40">
        <f>Tablo16[[#This Row],[TÜM SINAVLARIMI GÖSTER]]</f>
        <v>0</v>
      </c>
      <c r="R201" s="40">
        <f>Tablo16[[#This Row],[Aynı ders sayısı]]</f>
        <v>1</v>
      </c>
      <c r="S201" s="40">
        <f>Tablo16[[#This Row],[Hocası aynı, aynı ders sayısı]]</f>
        <v>1</v>
      </c>
      <c r="T201" s="40">
        <f>Tablo16[[#This Row],[Aynı saatteki Sınav Sayısı]]</f>
        <v>9</v>
      </c>
    </row>
    <row r="202" spans="1:20" ht="15" hidden="1" x14ac:dyDescent="0.25">
      <c r="A202" s="38">
        <v>83</v>
      </c>
      <c r="B202" s="40" t="str">
        <f>Tablo16[[#This Row],[Bölüm]]</f>
        <v>TM</v>
      </c>
      <c r="C202" s="40">
        <f>Tablo16[[#This Row],[Sınıf]]</f>
        <v>3</v>
      </c>
      <c r="D202" s="40" t="str">
        <f>Tablo16[[#This Row],[Ders Kodu]]</f>
        <v>TMT-3101</v>
      </c>
      <c r="E202" s="40" t="str">
        <f>Tablo16[[#This Row],[Dersin Adı]]</f>
        <v>Araştırma Deneme Yöntemleri</v>
      </c>
      <c r="F202" s="40" t="str">
        <f>Tablo16[[#This Row],[Dersi Veren Öğretim Üyesi]]</f>
        <v>Kumru Urgancı</v>
      </c>
      <c r="G202" s="40" t="str">
        <f>Tablo16[[#This Row],[Dersi Veren. Öğr. Üyesi Bölmü.]]</f>
        <v>FD</v>
      </c>
      <c r="H202" s="40">
        <f>Tablo16[[#This Row],[Mevcut]]</f>
        <v>20</v>
      </c>
      <c r="I202" s="115">
        <f>Tablo16[[#This Row],[SINAV TARİHİ]]</f>
        <v>45664</v>
      </c>
      <c r="J202" s="116">
        <f>Tablo16[[#This Row],[SINAV SAATİ]]</f>
        <v>0.56944444444444442</v>
      </c>
      <c r="K202" s="40" t="str">
        <f>Tablo16[[#This Row],[SINIF - I -ZF-….]]</f>
        <v>104</v>
      </c>
      <c r="L202" s="40">
        <f>Tablo16[[#This Row],[SINIF - II  ZF-….]]</f>
        <v>0</v>
      </c>
      <c r="M202" s="40">
        <f>Tablo16[[#This Row],[G1]]</f>
        <v>0</v>
      </c>
      <c r="N202" s="40">
        <f>Tablo16[[#This Row],[G2]]</f>
        <v>0</v>
      </c>
      <c r="O202" s="40">
        <f>Tablo16[[#This Row],[Gözetmen 1]]</f>
        <v>0</v>
      </c>
      <c r="P202" s="40">
        <f>Tablo16[[#This Row],[Gözetmen 2]]</f>
        <v>0</v>
      </c>
      <c r="Q202" s="40">
        <f>Tablo16[[#This Row],[TÜM SINAVLARIMI GÖSTER]]</f>
        <v>0</v>
      </c>
      <c r="R202" s="40">
        <f>Tablo16[[#This Row],[Aynı ders sayısı]]</f>
        <v>1</v>
      </c>
      <c r="S202" s="40">
        <f>Tablo16[[#This Row],[Hocası aynı, aynı ders sayısı]]</f>
        <v>1</v>
      </c>
      <c r="T202" s="40">
        <f>Tablo16[[#This Row],[Aynı saatteki Sınav Sayısı]]</f>
        <v>9</v>
      </c>
    </row>
    <row r="203" spans="1:20" ht="15" hidden="1" x14ac:dyDescent="0.25">
      <c r="A203" s="38">
        <v>115</v>
      </c>
      <c r="B203" s="40" t="str">
        <f>Tablo16[[#This Row],[Bölüm]]</f>
        <v>TM</v>
      </c>
      <c r="C203" s="40">
        <f>Tablo16[[#This Row],[Sınıf]]</f>
        <v>3</v>
      </c>
      <c r="D203" s="40" t="str">
        <f>Tablo16[[#This Row],[Ders Kodu]]</f>
        <v>TMT-3107</v>
      </c>
      <c r="E203" s="40" t="str">
        <f>Tablo16[[#This Row],[Dersin Adı]]</f>
        <v>Makine Elemanları</v>
      </c>
      <c r="F203" s="40" t="str">
        <f>Tablo16[[#This Row],[Dersi Veren Öğretim Üyesi]]</f>
        <v>Mehmet Yazar</v>
      </c>
      <c r="G203" s="40" t="str">
        <f>Tablo16[[#This Row],[Dersi Veren. Öğr. Üyesi Bölmü.]]</f>
        <v>FD</v>
      </c>
      <c r="H203" s="40">
        <f>Tablo16[[#This Row],[Mevcut]]</f>
        <v>15</v>
      </c>
      <c r="I203" s="115">
        <f>Tablo16[[#This Row],[SINAV TARİHİ]]</f>
        <v>45665</v>
      </c>
      <c r="J203" s="116">
        <f>Tablo16[[#This Row],[SINAV SAATİ]]</f>
        <v>0.54166666666666663</v>
      </c>
      <c r="K203" s="40" t="str">
        <f>Tablo16[[#This Row],[SINIF - I -ZF-….]]</f>
        <v>106</v>
      </c>
      <c r="L203" s="40">
        <f>Tablo16[[#This Row],[SINIF - II  ZF-….]]</f>
        <v>0</v>
      </c>
      <c r="M203" s="40">
        <f>Tablo16[[#This Row],[G1]]</f>
        <v>0</v>
      </c>
      <c r="N203" s="40">
        <f>Tablo16[[#This Row],[G2]]</f>
        <v>0</v>
      </c>
      <c r="O203" s="40">
        <f>Tablo16[[#This Row],[Gözetmen 1]]</f>
        <v>0</v>
      </c>
      <c r="P203" s="40">
        <f>Tablo16[[#This Row],[Gözetmen 2]]</f>
        <v>0</v>
      </c>
      <c r="Q203" s="40">
        <f>Tablo16[[#This Row],[TÜM SINAVLARIMI GÖSTER]]</f>
        <v>0</v>
      </c>
      <c r="R203" s="40">
        <f>Tablo16[[#This Row],[Aynı ders sayısı]]</f>
        <v>1</v>
      </c>
      <c r="S203" s="40">
        <f>Tablo16[[#This Row],[Hocası aynı, aynı ders sayısı]]</f>
        <v>1</v>
      </c>
      <c r="T203" s="40">
        <f>Tablo16[[#This Row],[Aynı saatteki Sınav Sayısı]]</f>
        <v>10</v>
      </c>
    </row>
    <row r="204" spans="1:20" ht="15" hidden="1" x14ac:dyDescent="0.25">
      <c r="A204" s="38">
        <v>155</v>
      </c>
      <c r="B204" s="40" t="str">
        <f>Tablo16[[#This Row],[Bölüm]]</f>
        <v>TM</v>
      </c>
      <c r="C204" s="40">
        <f>Tablo16[[#This Row],[Sınıf]]</f>
        <v>3</v>
      </c>
      <c r="D204" s="40" t="str">
        <f>Tablo16[[#This Row],[Ders Kodu]]</f>
        <v>TMT-3105</v>
      </c>
      <c r="E204" s="40" t="str">
        <f>Tablo16[[#This Row],[Dersin Adı]]</f>
        <v>Ergonomi</v>
      </c>
      <c r="F204" s="40" t="str">
        <f>Tablo16[[#This Row],[Dersi Veren Öğretim Üyesi]]</f>
        <v>Sarp Korkut Sümer</v>
      </c>
      <c r="G204" s="40" t="str">
        <f>Tablo16[[#This Row],[Dersi Veren. Öğr. Üyesi Bölmü.]]</f>
        <v>TM</v>
      </c>
      <c r="H204" s="40">
        <f>Tablo16[[#This Row],[Mevcut]]</f>
        <v>9</v>
      </c>
      <c r="I204" s="115">
        <f>Tablo16[[#This Row],[SINAV TARİHİ]]</f>
        <v>45666</v>
      </c>
      <c r="J204" s="116">
        <f>Tablo16[[#This Row],[SINAV SAATİ]]</f>
        <v>0.54166666666666663</v>
      </c>
      <c r="K204" s="40" t="str">
        <f>Tablo16[[#This Row],[SINIF - I -ZF-….]]</f>
        <v>05</v>
      </c>
      <c r="L204" s="40">
        <f>Tablo16[[#This Row],[SINIF - II  ZF-….]]</f>
        <v>0</v>
      </c>
      <c r="M204" s="40">
        <f>Tablo16[[#This Row],[G1]]</f>
        <v>0</v>
      </c>
      <c r="N204" s="40">
        <f>Tablo16[[#This Row],[G2]]</f>
        <v>0</v>
      </c>
      <c r="O204" s="40">
        <f>Tablo16[[#This Row],[Gözetmen 1]]</f>
        <v>0</v>
      </c>
      <c r="P204" s="40">
        <f>Tablo16[[#This Row],[Gözetmen 2]]</f>
        <v>0</v>
      </c>
      <c r="Q204" s="40">
        <f>Tablo16[[#This Row],[TÜM SINAVLARIMI GÖSTER]]</f>
        <v>0</v>
      </c>
      <c r="R204" s="40">
        <f>Tablo16[[#This Row],[Aynı ders sayısı]]</f>
        <v>1</v>
      </c>
      <c r="S204" s="40">
        <f>Tablo16[[#This Row],[Hocası aynı, aynı ders sayısı]]</f>
        <v>1</v>
      </c>
      <c r="T204" s="40">
        <f>Tablo16[[#This Row],[Aynı saatteki Sınav Sayısı]]</f>
        <v>7</v>
      </c>
    </row>
    <row r="205" spans="1:20" ht="15" hidden="1" x14ac:dyDescent="0.25">
      <c r="A205" s="38">
        <v>157</v>
      </c>
      <c r="B205" s="40" t="str">
        <f>Tablo16[[#This Row],[Bölüm]]</f>
        <v>TM</v>
      </c>
      <c r="C205" s="40">
        <f>Tablo16[[#This Row],[Sınıf]]</f>
        <v>3</v>
      </c>
      <c r="D205" s="40" t="str">
        <f>Tablo16[[#This Row],[Ders Kodu]]</f>
        <v>TMT-3109</v>
      </c>
      <c r="E205" s="40" t="str">
        <f>Tablo16[[#This Row],[Dersin Adı]]</f>
        <v>Sensörler ve Kontrol Sistemleri</v>
      </c>
      <c r="F205" s="40" t="str">
        <f>Tablo16[[#This Row],[Dersi Veren Öğretim Üyesi]]</f>
        <v>Arda Aydın</v>
      </c>
      <c r="G205" s="40" t="str">
        <f>Tablo16[[#This Row],[Dersi Veren. Öğr. Üyesi Bölmü.]]</f>
        <v>TM</v>
      </c>
      <c r="H205" s="40">
        <f>Tablo16[[#This Row],[Mevcut]]</f>
        <v>16</v>
      </c>
      <c r="I205" s="115">
        <f>Tablo16[[#This Row],[SINAV TARİHİ]]</f>
        <v>45671</v>
      </c>
      <c r="J205" s="116">
        <f>Tablo16[[#This Row],[SINAV SAATİ]]</f>
        <v>0.54166666666666663</v>
      </c>
      <c r="K205" s="40" t="str">
        <f>Tablo16[[#This Row],[SINIF - I -ZF-….]]</f>
        <v>106</v>
      </c>
      <c r="L205" s="40">
        <f>Tablo16[[#This Row],[SINIF - II  ZF-….]]</f>
        <v>0</v>
      </c>
      <c r="M205" s="40">
        <f>Tablo16[[#This Row],[G1]]</f>
        <v>0</v>
      </c>
      <c r="N205" s="40">
        <f>Tablo16[[#This Row],[G2]]</f>
        <v>0</v>
      </c>
      <c r="O205" s="40">
        <f>Tablo16[[#This Row],[Gözetmen 1]]</f>
        <v>0</v>
      </c>
      <c r="P205" s="40">
        <f>Tablo16[[#This Row],[Gözetmen 2]]</f>
        <v>0</v>
      </c>
      <c r="Q205" s="40">
        <f>Tablo16[[#This Row],[TÜM SINAVLARIMI GÖSTER]]</f>
        <v>0</v>
      </c>
      <c r="R205" s="40">
        <f>Tablo16[[#This Row],[Aynı ders sayısı]]</f>
        <v>1</v>
      </c>
      <c r="S205" s="40">
        <f>Tablo16[[#This Row],[Hocası aynı, aynı ders sayısı]]</f>
        <v>1</v>
      </c>
      <c r="T205" s="40">
        <f>Tablo16[[#This Row],[Aynı saatteki Sınav Sayısı]]</f>
        <v>8</v>
      </c>
    </row>
    <row r="206" spans="1:20" ht="15" hidden="1" x14ac:dyDescent="0.25">
      <c r="A206" s="38">
        <v>286</v>
      </c>
      <c r="B206" s="40" t="str">
        <f>Tablo16[[#This Row],[Bölüm]]</f>
        <v>TM</v>
      </c>
      <c r="C206" s="40">
        <f>Tablo16[[#This Row],[Sınıf]]</f>
        <v>3</v>
      </c>
      <c r="D206" s="40" t="str">
        <f>Tablo16[[#This Row],[Ders Kodu]]</f>
        <v>TMT-3113</v>
      </c>
      <c r="E206" s="40" t="str">
        <f>Tablo16[[#This Row],[Dersin Adı]]</f>
        <v>Termik Motorlar</v>
      </c>
      <c r="F206" s="40" t="str">
        <f>Tablo16[[#This Row],[Dersi Veren Öğretim Üyesi]]</f>
        <v>Sarp Korkut Sümer</v>
      </c>
      <c r="G206" s="40" t="str">
        <f>Tablo16[[#This Row],[Dersi Veren. Öğr. Üyesi Bölmü.]]</f>
        <v>TM</v>
      </c>
      <c r="H206" s="40">
        <f>Tablo16[[#This Row],[Mevcut]]</f>
        <v>12</v>
      </c>
      <c r="I206" s="115">
        <f>Tablo16[[#This Row],[SINAV TARİHİ]]</f>
        <v>45672</v>
      </c>
      <c r="J206" s="116">
        <f>Tablo16[[#This Row],[SINAV SAATİ]]</f>
        <v>0.54166666666666663</v>
      </c>
      <c r="K206" s="40" t="str">
        <f>Tablo16[[#This Row],[SINIF - I -ZF-….]]</f>
        <v>TM Çiz.Sln.</v>
      </c>
      <c r="L206" s="40">
        <f>Tablo16[[#This Row],[SINIF - II  ZF-….]]</f>
        <v>0</v>
      </c>
      <c r="M206" s="40">
        <f>Tablo16[[#This Row],[G1]]</f>
        <v>0</v>
      </c>
      <c r="N206" s="40">
        <f>Tablo16[[#This Row],[G2]]</f>
        <v>0</v>
      </c>
      <c r="O206" s="40">
        <f>Tablo16[[#This Row],[Gözetmen 1]]</f>
        <v>0</v>
      </c>
      <c r="P206" s="40">
        <f>Tablo16[[#This Row],[Gözetmen 2]]</f>
        <v>0</v>
      </c>
      <c r="Q206" s="40">
        <f>Tablo16[[#This Row],[TÜM SINAVLARIMI GÖSTER]]</f>
        <v>0</v>
      </c>
      <c r="R206" s="40">
        <f>Tablo16[[#This Row],[Aynı ders sayısı]]</f>
        <v>1</v>
      </c>
      <c r="S206" s="40">
        <f>Tablo16[[#This Row],[Hocası aynı, aynı ders sayısı]]</f>
        <v>1</v>
      </c>
      <c r="T206" s="40">
        <f>Tablo16[[#This Row],[Aynı saatteki Sınav Sayısı]]</f>
        <v>3</v>
      </c>
    </row>
    <row r="207" spans="1:20" ht="15" hidden="1" x14ac:dyDescent="0.25">
      <c r="A207" s="38">
        <v>312</v>
      </c>
      <c r="B207" s="40" t="str">
        <f>Tablo16[[#This Row],[Bölüm]]</f>
        <v>TM</v>
      </c>
      <c r="C207" s="40">
        <f>Tablo16[[#This Row],[Sınıf]]</f>
        <v>3</v>
      </c>
      <c r="D207" s="40" t="str">
        <f>Tablo16[[#This Row],[Ders Kodu]]</f>
        <v>TMT-3003</v>
      </c>
      <c r="E207" s="40" t="str">
        <f>Tablo16[[#This Row],[Dersin Adı]]</f>
        <v>Akışkanlar Mekaniği</v>
      </c>
      <c r="F207" s="40" t="str">
        <f>Tablo16[[#This Row],[Dersi Veren Öğretim Üyesi]]</f>
        <v>Yavuz Hakan Özdemir</v>
      </c>
      <c r="G207" s="40" t="str">
        <f>Tablo16[[#This Row],[Dersi Veren. Öğr. Üyesi Bölmü.]]</f>
        <v>FD</v>
      </c>
      <c r="H207" s="40">
        <f>Tablo16[[#This Row],[Mevcut]]</f>
        <v>15</v>
      </c>
      <c r="I207" s="115">
        <f>Tablo16[[#This Row],[SINAV TARİHİ]]</f>
        <v>45673</v>
      </c>
      <c r="J207" s="116">
        <f>Tablo16[[#This Row],[SINAV SAATİ]]</f>
        <v>0.54166666666666663</v>
      </c>
      <c r="K207" s="40" t="str">
        <f>Tablo16[[#This Row],[SINIF - I -ZF-….]]</f>
        <v>01</v>
      </c>
      <c r="L207" s="40">
        <f>Tablo16[[#This Row],[SINIF - II  ZF-….]]</f>
        <v>0</v>
      </c>
      <c r="M207" s="40">
        <f>Tablo16[[#This Row],[G1]]</f>
        <v>0</v>
      </c>
      <c r="N207" s="40">
        <f>Tablo16[[#This Row],[G2]]</f>
        <v>0</v>
      </c>
      <c r="O207" s="40">
        <f>Tablo16[[#This Row],[Gözetmen 1]]</f>
        <v>0</v>
      </c>
      <c r="P207" s="40">
        <f>Tablo16[[#This Row],[Gözetmen 2]]</f>
        <v>0</v>
      </c>
      <c r="Q207" s="40">
        <f>Tablo16[[#This Row],[TÜM SINAVLARIMI GÖSTER]]</f>
        <v>0</v>
      </c>
      <c r="R207" s="40">
        <f>Tablo16[[#This Row],[Aynı ders sayısı]]</f>
        <v>2</v>
      </c>
      <c r="S207" s="40">
        <f>Tablo16[[#This Row],[Hocası aynı, aynı ders sayısı]]</f>
        <v>1</v>
      </c>
      <c r="T207" s="40">
        <f>Tablo16[[#This Row],[Aynı saatteki Sınav Sayısı]]</f>
        <v>2</v>
      </c>
    </row>
    <row r="208" spans="1:20" ht="15" hidden="1" x14ac:dyDescent="0.25">
      <c r="A208" s="38">
        <v>313</v>
      </c>
      <c r="B208" s="40" t="str">
        <f>Tablo16[[#This Row],[Bölüm]]</f>
        <v>TM</v>
      </c>
      <c r="C208" s="40">
        <f>Tablo16[[#This Row],[Sınıf]]</f>
        <v>4</v>
      </c>
      <c r="D208" s="40" t="str">
        <f>Tablo16[[#This Row],[Ders Kodu]]</f>
        <v>TMT-4001</v>
      </c>
      <c r="E208" s="40" t="str">
        <f>Tablo16[[#This Row],[Dersin Adı]]</f>
        <v>Hassas Tarım Teknolojileri</v>
      </c>
      <c r="F208" s="40" t="str">
        <f>Tablo16[[#This Row],[Dersi Veren Öğretim Üyesi]]</f>
        <v>Sakine Özpınar</v>
      </c>
      <c r="G208" s="40" t="str">
        <f>Tablo16[[#This Row],[Dersi Veren. Öğr. Üyesi Bölmü.]]</f>
        <v>TM</v>
      </c>
      <c r="H208" s="40">
        <f>Tablo16[[#This Row],[Mevcut]]</f>
        <v>21</v>
      </c>
      <c r="I208" s="115">
        <f>Tablo16[[#This Row],[SINAV TARİHİ]]</f>
        <v>45663</v>
      </c>
      <c r="J208" s="116">
        <f>Tablo16[[#This Row],[SINAV SAATİ]]</f>
        <v>0.61458333333333337</v>
      </c>
      <c r="K208" s="40" t="str">
        <f>Tablo16[[#This Row],[SINIF - I -ZF-….]]</f>
        <v>TM Çiz.Sln.</v>
      </c>
      <c r="L208" s="40">
        <f>Tablo16[[#This Row],[SINIF - II  ZF-….]]</f>
        <v>0</v>
      </c>
      <c r="M208" s="40">
        <f>Tablo16[[#This Row],[G1]]</f>
        <v>0</v>
      </c>
      <c r="N208" s="40">
        <f>Tablo16[[#This Row],[G2]]</f>
        <v>0</v>
      </c>
      <c r="O208" s="40">
        <f>Tablo16[[#This Row],[Gözetmen 1]]</f>
        <v>0</v>
      </c>
      <c r="P208" s="40">
        <f>Tablo16[[#This Row],[Gözetmen 2]]</f>
        <v>0</v>
      </c>
      <c r="Q208" s="40">
        <f>Tablo16[[#This Row],[TÜM SINAVLARIMI GÖSTER]]</f>
        <v>0</v>
      </c>
      <c r="R208" s="40">
        <f>Tablo16[[#This Row],[Aynı ders sayısı]]</f>
        <v>1</v>
      </c>
      <c r="S208" s="40">
        <f>Tablo16[[#This Row],[Hocası aynı, aynı ders sayısı]]</f>
        <v>1</v>
      </c>
      <c r="T208" s="40">
        <f>Tablo16[[#This Row],[Aynı saatteki Sınav Sayısı]]</f>
        <v>9</v>
      </c>
    </row>
    <row r="209" spans="1:20" ht="15" hidden="1" x14ac:dyDescent="0.25">
      <c r="A209" s="38">
        <v>70</v>
      </c>
      <c r="B209" s="40" t="str">
        <f>Tablo16[[#This Row],[Bölüm]]</f>
        <v>TM</v>
      </c>
      <c r="C209" s="40">
        <f>Tablo16[[#This Row],[Sınıf]]</f>
        <v>4</v>
      </c>
      <c r="D209" s="40" t="str">
        <f>Tablo16[[#This Row],[Ders Kodu]]</f>
        <v>TMT-4119</v>
      </c>
      <c r="E209" s="40" t="str">
        <f>Tablo16[[#This Row],[Dersin Adı]]</f>
        <v>Koruyucu Toprak İşleme ve Doğrudan Ekim</v>
      </c>
      <c r="F209" s="40" t="str">
        <f>Tablo16[[#This Row],[Dersi Veren Öğretim Üyesi]]</f>
        <v>Sakine Özpınar</v>
      </c>
      <c r="G209" s="40" t="str">
        <f>Tablo16[[#This Row],[Dersi Veren. Öğr. Üyesi Bölmü.]]</f>
        <v>TM</v>
      </c>
      <c r="H209" s="40">
        <f>Tablo16[[#This Row],[Mevcut]]</f>
        <v>12</v>
      </c>
      <c r="I209" s="115">
        <f>Tablo16[[#This Row],[SINAV TARİHİ]]</f>
        <v>45664</v>
      </c>
      <c r="J209" s="116">
        <f>Tablo16[[#This Row],[SINAV SAATİ]]</f>
        <v>0.65277777777777779</v>
      </c>
      <c r="K209" s="40" t="str">
        <f>Tablo16[[#This Row],[SINIF - I -ZF-….]]</f>
        <v>TM Çiz.Sln.</v>
      </c>
      <c r="L209" s="40">
        <f>Tablo16[[#This Row],[SINIF - II  ZF-….]]</f>
        <v>0</v>
      </c>
      <c r="M209" s="40">
        <f>Tablo16[[#This Row],[G1]]</f>
        <v>0</v>
      </c>
      <c r="N209" s="40">
        <f>Tablo16[[#This Row],[G2]]</f>
        <v>0</v>
      </c>
      <c r="O209" s="40">
        <f>Tablo16[[#This Row],[Gözetmen 1]]</f>
        <v>0</v>
      </c>
      <c r="P209" s="40">
        <f>Tablo16[[#This Row],[Gözetmen 2]]</f>
        <v>0</v>
      </c>
      <c r="Q209" s="40">
        <f>Tablo16[[#This Row],[TÜM SINAVLARIMI GÖSTER]]</f>
        <v>0</v>
      </c>
      <c r="R209" s="40">
        <f>Tablo16[[#This Row],[Aynı ders sayısı]]</f>
        <v>1</v>
      </c>
      <c r="S209" s="40">
        <f>Tablo16[[#This Row],[Hocası aynı, aynı ders sayısı]]</f>
        <v>1</v>
      </c>
      <c r="T209" s="40">
        <f>Tablo16[[#This Row],[Aynı saatteki Sınav Sayısı]]</f>
        <v>9</v>
      </c>
    </row>
    <row r="210" spans="1:20" ht="15" hidden="1" x14ac:dyDescent="0.25">
      <c r="A210" s="38">
        <v>89</v>
      </c>
      <c r="B210" s="40" t="str">
        <f>Tablo16[[#This Row],[Bölüm]]</f>
        <v>TM</v>
      </c>
      <c r="C210" s="40">
        <f>Tablo16[[#This Row],[Sınıf]]</f>
        <v>4</v>
      </c>
      <c r="D210" s="40" t="str">
        <f>Tablo16[[#This Row],[Ders Kodu]]</f>
        <v>TMT-4113</v>
      </c>
      <c r="E210" s="40" t="str">
        <f>Tablo16[[#This Row],[Dersin Adı]]</f>
        <v>Araş. Ve Sunum Teknikleri</v>
      </c>
      <c r="F210" s="40" t="str">
        <f>Tablo16[[#This Row],[Dersi Veren Öğretim Üyesi]]</f>
        <v>Mehmet Burak Büyükcan</v>
      </c>
      <c r="G210" s="40" t="str">
        <f>Tablo16[[#This Row],[Dersi Veren. Öğr. Üyesi Bölmü.]]</f>
        <v>TM</v>
      </c>
      <c r="H210" s="40">
        <f>Tablo16[[#This Row],[Mevcut]]</f>
        <v>0</v>
      </c>
      <c r="I210" s="115">
        <f>Tablo16[[#This Row],[SINAV TARİHİ]]</f>
        <v>45665</v>
      </c>
      <c r="J210" s="116">
        <f>Tablo16[[#This Row],[SINAV SAATİ]]</f>
        <v>0.625</v>
      </c>
      <c r="K210" s="40" t="str">
        <f>Tablo16[[#This Row],[SINIF - I -ZF-….]]</f>
        <v>TM Çiz.Sln.</v>
      </c>
      <c r="L210" s="40">
        <f>Tablo16[[#This Row],[SINIF - II  ZF-….]]</f>
        <v>0</v>
      </c>
      <c r="M210" s="40">
        <f>Tablo16[[#This Row],[G1]]</f>
        <v>0</v>
      </c>
      <c r="N210" s="40">
        <f>Tablo16[[#This Row],[G2]]</f>
        <v>0</v>
      </c>
      <c r="O210" s="40">
        <f>Tablo16[[#This Row],[Gözetmen 1]]</f>
        <v>0</v>
      </c>
      <c r="P210" s="40">
        <f>Tablo16[[#This Row],[Gözetmen 2]]</f>
        <v>0</v>
      </c>
      <c r="Q210" s="40">
        <f>Tablo16[[#This Row],[TÜM SINAVLARIMI GÖSTER]]</f>
        <v>0</v>
      </c>
      <c r="R210" s="40">
        <f>Tablo16[[#This Row],[Aynı ders sayısı]]</f>
        <v>1</v>
      </c>
      <c r="S210" s="40">
        <f>Tablo16[[#This Row],[Hocası aynı, aynı ders sayısı]]</f>
        <v>1</v>
      </c>
      <c r="T210" s="40">
        <f>Tablo16[[#This Row],[Aynı saatteki Sınav Sayısı]]</f>
        <v>9</v>
      </c>
    </row>
    <row r="211" spans="1:20" ht="15" hidden="1" x14ac:dyDescent="0.25">
      <c r="A211" s="38">
        <v>130</v>
      </c>
      <c r="B211" s="40" t="str">
        <f>Tablo16[[#This Row],[Bölüm]]</f>
        <v>TM</v>
      </c>
      <c r="C211" s="40">
        <f>Tablo16[[#This Row],[Sınıf]]</f>
        <v>4</v>
      </c>
      <c r="D211" s="40" t="str">
        <f>Tablo16[[#This Row],[Ders Kodu]]</f>
        <v>TMT-4123</v>
      </c>
      <c r="E211" s="40" t="str">
        <f>Tablo16[[#This Row],[Dersin Adı]]</f>
        <v>Tarımda Makina Kullanım Teknikleri</v>
      </c>
      <c r="F211" s="40" t="str">
        <f>Tablo16[[#This Row],[Dersi Veren Öğretim Üyesi]]</f>
        <v>Anıl Çay</v>
      </c>
      <c r="G211" s="40" t="str">
        <f>Tablo16[[#This Row],[Dersi Veren. Öğr. Üyesi Bölmü.]]</f>
        <v>TM</v>
      </c>
      <c r="H211" s="40">
        <f>Tablo16[[#This Row],[Mevcut]]</f>
        <v>18</v>
      </c>
      <c r="I211" s="115">
        <f>Tablo16[[#This Row],[SINAV TARİHİ]]</f>
        <v>45666</v>
      </c>
      <c r="J211" s="116">
        <f>Tablo16[[#This Row],[SINAV SAATİ]]</f>
        <v>0.61458333333333337</v>
      </c>
      <c r="K211" s="40" t="str">
        <f>Tablo16[[#This Row],[SINIF - I -ZF-….]]</f>
        <v>102</v>
      </c>
      <c r="L211" s="40">
        <f>Tablo16[[#This Row],[SINIF - II  ZF-….]]</f>
        <v>0</v>
      </c>
      <c r="M211" s="40">
        <f>Tablo16[[#This Row],[G1]]</f>
        <v>0</v>
      </c>
      <c r="N211" s="40">
        <f>Tablo16[[#This Row],[G2]]</f>
        <v>0</v>
      </c>
      <c r="O211" s="40">
        <f>Tablo16[[#This Row],[Gözetmen 1]]</f>
        <v>0</v>
      </c>
      <c r="P211" s="40">
        <f>Tablo16[[#This Row],[Gözetmen 2]]</f>
        <v>0</v>
      </c>
      <c r="Q211" s="40">
        <f>Tablo16[[#This Row],[TÜM SINAVLARIMI GÖSTER]]</f>
        <v>0</v>
      </c>
      <c r="R211" s="40">
        <f>Tablo16[[#This Row],[Aynı ders sayısı]]</f>
        <v>1</v>
      </c>
      <c r="S211" s="40">
        <f>Tablo16[[#This Row],[Hocası aynı, aynı ders sayısı]]</f>
        <v>1</v>
      </c>
      <c r="T211" s="40">
        <f>Tablo16[[#This Row],[Aynı saatteki Sınav Sayısı]]</f>
        <v>9</v>
      </c>
    </row>
    <row r="212" spans="1:20" ht="15" hidden="1" x14ac:dyDescent="0.25">
      <c r="A212" s="38">
        <v>212</v>
      </c>
      <c r="B212" s="40" t="str">
        <f>Tablo16[[#This Row],[Bölüm]]</f>
        <v>TM</v>
      </c>
      <c r="C212" s="40">
        <f>Tablo16[[#This Row],[Sınıf]]</f>
        <v>4</v>
      </c>
      <c r="D212" s="40" t="str">
        <f>Tablo16[[#This Row],[Ders Kodu]]</f>
        <v>TMT-4115</v>
      </c>
      <c r="E212" s="40" t="str">
        <f>Tablo16[[#This Row],[Dersin Adı]]</f>
        <v>Sulama Makinaları ve Teknolojileri</v>
      </c>
      <c r="F212" s="40" t="str">
        <f>Tablo16[[#This Row],[Dersi Veren Öğretim Üyesi]]</f>
        <v>İsmail Kavdır</v>
      </c>
      <c r="G212" s="40" t="str">
        <f>Tablo16[[#This Row],[Dersi Veren. Öğr. Üyesi Bölmü.]]</f>
        <v>TM</v>
      </c>
      <c r="H212" s="40">
        <f>Tablo16[[#This Row],[Mevcut]]</f>
        <v>18</v>
      </c>
      <c r="I212" s="115">
        <f>Tablo16[[#This Row],[SINAV TARİHİ]]</f>
        <v>45670</v>
      </c>
      <c r="J212" s="116">
        <f>Tablo16[[#This Row],[SINAV SAATİ]]</f>
        <v>0.625</v>
      </c>
      <c r="K212" s="40" t="str">
        <f>Tablo16[[#This Row],[SINIF - I -ZF-….]]</f>
        <v>103</v>
      </c>
      <c r="L212" s="40">
        <f>Tablo16[[#This Row],[SINIF - II  ZF-….]]</f>
        <v>0</v>
      </c>
      <c r="M212" s="40">
        <f>Tablo16[[#This Row],[G1]]</f>
        <v>0</v>
      </c>
      <c r="N212" s="40">
        <f>Tablo16[[#This Row],[G2]]</f>
        <v>0</v>
      </c>
      <c r="O212" s="40">
        <f>Tablo16[[#This Row],[Gözetmen 1]]</f>
        <v>0</v>
      </c>
      <c r="P212" s="40">
        <f>Tablo16[[#This Row],[Gözetmen 2]]</f>
        <v>0</v>
      </c>
      <c r="Q212" s="40">
        <f>Tablo16[[#This Row],[TÜM SINAVLARIMI GÖSTER]]</f>
        <v>0</v>
      </c>
      <c r="R212" s="40">
        <f>Tablo16[[#This Row],[Aynı ders sayısı]]</f>
        <v>1</v>
      </c>
      <c r="S212" s="40">
        <f>Tablo16[[#This Row],[Hocası aynı, aynı ders sayısı]]</f>
        <v>1</v>
      </c>
      <c r="T212" s="40">
        <f>Tablo16[[#This Row],[Aynı saatteki Sınav Sayısı]]</f>
        <v>8</v>
      </c>
    </row>
    <row r="213" spans="1:20" ht="15" hidden="1" x14ac:dyDescent="0.25">
      <c r="A213" s="38">
        <v>230</v>
      </c>
      <c r="B213" s="40" t="str">
        <f>Tablo16[[#This Row],[Bölüm]]</f>
        <v>TM</v>
      </c>
      <c r="C213" s="40">
        <f>Tablo16[[#This Row],[Sınıf]]</f>
        <v>4</v>
      </c>
      <c r="D213" s="40" t="str">
        <f>Tablo16[[#This Row],[Ders Kodu]]</f>
        <v>TMT-4103</v>
      </c>
      <c r="E213" s="40" t="str">
        <f>Tablo16[[#This Row],[Dersin Adı]]</f>
        <v>Mesleki Uygulama I</v>
      </c>
      <c r="F213" s="40" t="str">
        <f>Tablo16[[#This Row],[Dersi Veren Öğretim Üyesi]]</f>
        <v>Ünal Ürkmez</v>
      </c>
      <c r="G213" s="40" t="str">
        <f>Tablo16[[#This Row],[Dersi Veren. Öğr. Üyesi Bölmü.]]</f>
        <v>TM</v>
      </c>
      <c r="H213" s="40">
        <f>Tablo16[[#This Row],[Mevcut]]</f>
        <v>18</v>
      </c>
      <c r="I213" s="115">
        <f>Tablo16[[#This Row],[SINAV TARİHİ]]</f>
        <v>45671</v>
      </c>
      <c r="J213" s="116">
        <f>Tablo16[[#This Row],[SINAV SAATİ]]</f>
        <v>0.625</v>
      </c>
      <c r="K213" s="40" t="str">
        <f>Tablo16[[#This Row],[SINIF - I -ZF-….]]</f>
        <v>TM Çiz.Sln.</v>
      </c>
      <c r="L213" s="40">
        <f>Tablo16[[#This Row],[SINIF - II  ZF-….]]</f>
        <v>0</v>
      </c>
      <c r="M213" s="40">
        <f>Tablo16[[#This Row],[G1]]</f>
        <v>10</v>
      </c>
      <c r="N213" s="40">
        <f>Tablo16[[#This Row],[G2]]</f>
        <v>0</v>
      </c>
      <c r="O213" s="40" t="str">
        <f>Tablo16[[#This Row],[Gözetmen 1]]</f>
        <v>Ünal ÜRKMEZ</v>
      </c>
      <c r="P213" s="40">
        <f>Tablo16[[#This Row],[Gözetmen 2]]</f>
        <v>0</v>
      </c>
      <c r="Q213" s="40">
        <f>Tablo16[[#This Row],[TÜM SINAVLARIMI GÖSTER]]</f>
        <v>0</v>
      </c>
      <c r="R213" s="40">
        <f>Tablo16[[#This Row],[Aynı ders sayısı]]</f>
        <v>7</v>
      </c>
      <c r="S213" s="40">
        <f>Tablo16[[#This Row],[Hocası aynı, aynı ders sayısı]]</f>
        <v>1</v>
      </c>
      <c r="T213" s="40">
        <f>Tablo16[[#This Row],[Aynı saatteki Sınav Sayısı]]</f>
        <v>6</v>
      </c>
    </row>
    <row r="214" spans="1:20" ht="15" hidden="1" x14ac:dyDescent="0.25">
      <c r="A214" s="38">
        <v>248</v>
      </c>
      <c r="B214" s="40" t="str">
        <f>Tablo16[[#This Row],[Bölüm]]</f>
        <v>TM</v>
      </c>
      <c r="C214" s="40">
        <f>Tablo16[[#This Row],[Sınıf]]</f>
        <v>4</v>
      </c>
      <c r="D214" s="40" t="str">
        <f>Tablo16[[#This Row],[Ders Kodu]]</f>
        <v>TMT-4121</v>
      </c>
      <c r="E214" s="40" t="str">
        <f>Tablo16[[#This Row],[Dersin Adı]]</f>
        <v>Hayvansal Üretim Makinaları ve Teknolojileri</v>
      </c>
      <c r="F214" s="40" t="str">
        <f>Tablo16[[#This Row],[Dersi Veren Öğretim Üyesi]]</f>
        <v>Arda Aydın</v>
      </c>
      <c r="G214" s="40" t="str">
        <f>Tablo16[[#This Row],[Dersi Veren. Öğr. Üyesi Bölmü.]]</f>
        <v>TM</v>
      </c>
      <c r="H214" s="40">
        <f>Tablo16[[#This Row],[Mevcut]]</f>
        <v>17</v>
      </c>
      <c r="I214" s="115">
        <f>Tablo16[[#This Row],[SINAV TARİHİ]]</f>
        <v>45672</v>
      </c>
      <c r="J214" s="116">
        <f>Tablo16[[#This Row],[SINAV SAATİ]]</f>
        <v>0.625</v>
      </c>
      <c r="K214" s="40" t="str">
        <f>Tablo16[[#This Row],[SINIF - I -ZF-….]]</f>
        <v>205</v>
      </c>
      <c r="L214" s="40">
        <f>Tablo16[[#This Row],[SINIF - II  ZF-….]]</f>
        <v>0</v>
      </c>
      <c r="M214" s="40">
        <f>Tablo16[[#This Row],[G1]]</f>
        <v>0</v>
      </c>
      <c r="N214" s="40">
        <f>Tablo16[[#This Row],[G2]]</f>
        <v>0</v>
      </c>
      <c r="O214" s="40">
        <f>Tablo16[[#This Row],[Gözetmen 1]]</f>
        <v>0</v>
      </c>
      <c r="P214" s="40">
        <f>Tablo16[[#This Row],[Gözetmen 2]]</f>
        <v>0</v>
      </c>
      <c r="Q214" s="40">
        <f>Tablo16[[#This Row],[TÜM SINAVLARIMI GÖSTER]]</f>
        <v>0</v>
      </c>
      <c r="R214" s="40">
        <f>Tablo16[[#This Row],[Aynı ders sayısı]]</f>
        <v>1</v>
      </c>
      <c r="S214" s="40">
        <f>Tablo16[[#This Row],[Hocası aynı, aynı ders sayısı]]</f>
        <v>1</v>
      </c>
      <c r="T214" s="40">
        <f>Tablo16[[#This Row],[Aynı saatteki Sınav Sayısı]]</f>
        <v>7</v>
      </c>
    </row>
    <row r="215" spans="1:20" ht="15" hidden="1" x14ac:dyDescent="0.25">
      <c r="A215" s="38">
        <v>340</v>
      </c>
      <c r="B215" s="40" t="str">
        <f>Tablo16[[#This Row],[Bölüm]]</f>
        <v>TO</v>
      </c>
      <c r="C215" s="40">
        <f>Tablo16[[#This Row],[Sınıf]]</f>
        <v>1</v>
      </c>
      <c r="D215" s="40" t="str">
        <f>Tablo16[[#This Row],[Ders Kodu]]</f>
        <v>ZTO-1007</v>
      </c>
      <c r="E215" s="40" t="str">
        <f>Tablo16[[#This Row],[Dersin Adı]]</f>
        <v>Matematik</v>
      </c>
      <c r="F215" s="40" t="str">
        <f>Tablo16[[#This Row],[Dersi Veren Öğretim Üyesi]]</f>
        <v>Saniye Can</v>
      </c>
      <c r="G215" s="40" t="str">
        <f>Tablo16[[#This Row],[Dersi Veren. Öğr. Üyesi Bölmü.]]</f>
        <v>FD</v>
      </c>
      <c r="H215" s="40">
        <f>Tablo16[[#This Row],[Mevcut]]</f>
        <v>34</v>
      </c>
      <c r="I215" s="115">
        <f>Tablo16[[#This Row],[SINAV TARİHİ]]</f>
        <v>45663</v>
      </c>
      <c r="J215" s="116">
        <f>Tablo16[[#This Row],[SINAV SAATİ]]</f>
        <v>0.375</v>
      </c>
      <c r="K215" s="40" t="str">
        <f>Tablo16[[#This Row],[SINIF - I -ZF-….]]</f>
        <v>02</v>
      </c>
      <c r="L215" s="40">
        <f>Tablo16[[#This Row],[SINIF - II  ZF-….]]</f>
        <v>0</v>
      </c>
      <c r="M215" s="40">
        <f>Tablo16[[#This Row],[G1]]</f>
        <v>12</v>
      </c>
      <c r="N215" s="40">
        <f>Tablo16[[#This Row],[G2]]</f>
        <v>0</v>
      </c>
      <c r="O215" s="40" t="str">
        <f>Tablo16[[#This Row],[Gözetmen 1]]</f>
        <v>Çağrı KINIK</v>
      </c>
      <c r="P215" s="40">
        <f>Tablo16[[#This Row],[Gözetmen 2]]</f>
        <v>0</v>
      </c>
      <c r="Q215" s="40">
        <f>Tablo16[[#This Row],[TÜM SINAVLARIMI GÖSTER]]</f>
        <v>0</v>
      </c>
      <c r="R215" s="40">
        <f>Tablo16[[#This Row],[Aynı ders sayısı]]</f>
        <v>9</v>
      </c>
      <c r="S215" s="40">
        <f>Tablo16[[#This Row],[Hocası aynı, aynı ders sayısı]]</f>
        <v>5</v>
      </c>
      <c r="T215" s="40">
        <f>Tablo16[[#This Row],[Aynı saatteki Sınav Sayısı]]</f>
        <v>9</v>
      </c>
    </row>
    <row r="216" spans="1:20" ht="15" hidden="1" x14ac:dyDescent="0.25">
      <c r="A216" s="38">
        <v>274</v>
      </c>
      <c r="B216" s="40" t="str">
        <f>Tablo16[[#This Row],[Bölüm]]</f>
        <v>TO</v>
      </c>
      <c r="C216" s="40">
        <f>Tablo16[[#This Row],[Sınıf]]</f>
        <v>1</v>
      </c>
      <c r="D216" s="40" t="str">
        <f>Tablo16[[#This Row],[Ders Kodu]]</f>
        <v>TDİ-1101</v>
      </c>
      <c r="E216" s="40" t="str">
        <f>Tablo16[[#This Row],[Dersin Adı]]</f>
        <v>Türk Dili I</v>
      </c>
      <c r="F216" s="40" t="str">
        <f>Tablo16[[#This Row],[Dersi Veren Öğretim Üyesi]]</f>
        <v>Özgür ÜSTÜN</v>
      </c>
      <c r="G216" s="40" t="str">
        <f>Tablo16[[#This Row],[Dersi Veren. Öğr. Üyesi Bölmü.]]</f>
        <v>FD</v>
      </c>
      <c r="H216" s="40">
        <f>Tablo16[[#This Row],[Mevcut]]</f>
        <v>26</v>
      </c>
      <c r="I216" s="115">
        <f>Tablo16[[#This Row],[SINAV TARİHİ]]</f>
        <v>45664</v>
      </c>
      <c r="J216" s="116">
        <f>Tablo16[[#This Row],[SINAV SAATİ]]</f>
        <v>0.41666666666666669</v>
      </c>
      <c r="K216" s="40" t="str">
        <f>Tablo16[[#This Row],[SINIF - I -ZF-….]]</f>
        <v>113</v>
      </c>
      <c r="L216" s="40">
        <f>Tablo16[[#This Row],[SINIF - II  ZF-….]]</f>
        <v>0</v>
      </c>
      <c r="M216" s="40">
        <f>Tablo16[[#This Row],[G1]]</f>
        <v>7</v>
      </c>
      <c r="N216" s="40">
        <f>Tablo16[[#This Row],[G2]]</f>
        <v>0</v>
      </c>
      <c r="O216" s="40" t="str">
        <f>Tablo16[[#This Row],[Gözetmen 1]]</f>
        <v>C. Erdem BÜLBÜL</v>
      </c>
      <c r="P216" s="40">
        <f>Tablo16[[#This Row],[Gözetmen 2]]</f>
        <v>0</v>
      </c>
      <c r="Q216" s="40">
        <f>Tablo16[[#This Row],[TÜM SINAVLARIMI GÖSTER]]</f>
        <v>0</v>
      </c>
      <c r="R216" s="40">
        <f>Tablo16[[#This Row],[Aynı ders sayısı]]</f>
        <v>9</v>
      </c>
      <c r="S216" s="40">
        <f>Tablo16[[#This Row],[Hocası aynı, aynı ders sayısı]]</f>
        <v>9</v>
      </c>
      <c r="T216" s="40">
        <f>Tablo16[[#This Row],[Aynı saatteki Sınav Sayısı]]</f>
        <v>9</v>
      </c>
    </row>
    <row r="217" spans="1:20" ht="15" hidden="1" x14ac:dyDescent="0.25">
      <c r="A217" s="38">
        <v>88</v>
      </c>
      <c r="B217" s="40" t="str">
        <f>Tablo16[[#This Row],[Bölüm]]</f>
        <v>TO</v>
      </c>
      <c r="C217" s="40">
        <f>Tablo16[[#This Row],[Sınıf]]</f>
        <v>1</v>
      </c>
      <c r="D217" s="40" t="str">
        <f>Tablo16[[#This Row],[Ders Kodu]]</f>
        <v>ATA-1101</v>
      </c>
      <c r="E217" s="40" t="str">
        <f>Tablo16[[#This Row],[Dersin Adı]]</f>
        <v>Atatürk İlkeleri ve İnkılap Tarihi I</v>
      </c>
      <c r="F217" s="40" t="str">
        <f>Tablo16[[#This Row],[Dersi Veren Öğretim Üyesi]]</f>
        <v>Gökhan BAYRAM</v>
      </c>
      <c r="G217" s="40" t="str">
        <f>Tablo16[[#This Row],[Dersi Veren. Öğr. Üyesi Bölmü.]]</f>
        <v>FD</v>
      </c>
      <c r="H217" s="40">
        <f>Tablo16[[#This Row],[Mevcut]]</f>
        <v>261</v>
      </c>
      <c r="I217" s="115">
        <f>Tablo16[[#This Row],[SINAV TARİHİ]]</f>
        <v>45664</v>
      </c>
      <c r="J217" s="116">
        <f>Tablo16[[#This Row],[SINAV SAATİ]]</f>
        <v>0.45833333333333331</v>
      </c>
      <c r="K217" s="40" t="str">
        <f>Tablo16[[#This Row],[SINIF - I -ZF-….]]</f>
        <v>101</v>
      </c>
      <c r="L217" s="40">
        <f>Tablo16[[#This Row],[SINIF - II  ZF-….]]</f>
        <v>0</v>
      </c>
      <c r="M217" s="40">
        <f>Tablo16[[#This Row],[G1]]</f>
        <v>11</v>
      </c>
      <c r="N217" s="40">
        <f>Tablo16[[#This Row],[G2]]</f>
        <v>0</v>
      </c>
      <c r="O217" s="40" t="str">
        <f>Tablo16[[#This Row],[Gözetmen 1]]</f>
        <v>Serkan ÖZDEMİR</v>
      </c>
      <c r="P217" s="40">
        <f>Tablo16[[#This Row],[Gözetmen 2]]</f>
        <v>0</v>
      </c>
      <c r="Q217" s="40">
        <f>Tablo16[[#This Row],[TÜM SINAVLARIMI GÖSTER]]</f>
        <v>0</v>
      </c>
      <c r="R217" s="40">
        <f>Tablo16[[#This Row],[Aynı ders sayısı]]</f>
        <v>9</v>
      </c>
      <c r="S217" s="40">
        <f>Tablo16[[#This Row],[Hocası aynı, aynı ders sayısı]]</f>
        <v>6</v>
      </c>
      <c r="T217" s="40">
        <f>Tablo16[[#This Row],[Aynı saatteki Sınav Sayısı]]</f>
        <v>9</v>
      </c>
    </row>
    <row r="218" spans="1:20" ht="15" hidden="1" x14ac:dyDescent="0.25">
      <c r="A218" s="38">
        <v>135</v>
      </c>
      <c r="B218" s="40" t="str">
        <f>Tablo16[[#This Row],[Bölüm]]</f>
        <v>TO</v>
      </c>
      <c r="C218" s="40">
        <f>Tablo16[[#This Row],[Sınıf]]</f>
        <v>1</v>
      </c>
      <c r="D218" s="40" t="str">
        <f>Tablo16[[#This Row],[Ders Kodu]]</f>
        <v>TBB-1001</v>
      </c>
      <c r="E218" s="40" t="str">
        <f>Tablo16[[#This Row],[Dersin Adı]]</f>
        <v>Fizik</v>
      </c>
      <c r="F218" s="40" t="str">
        <f>Tablo16[[#This Row],[Dersi Veren Öğretim Üyesi]]</f>
        <v>Oktay Yılmaz</v>
      </c>
      <c r="G218" s="40" t="str">
        <f>Tablo16[[#This Row],[Dersi Veren. Öğr. Üyesi Bölmü.]]</f>
        <v>FD</v>
      </c>
      <c r="H218" s="40">
        <f>Tablo16[[#This Row],[Mevcut]]</f>
        <v>32</v>
      </c>
      <c r="I218" s="115">
        <f>Tablo16[[#This Row],[SINAV TARİHİ]]</f>
        <v>45665</v>
      </c>
      <c r="J218" s="116">
        <f>Tablo16[[#This Row],[SINAV SAATİ]]</f>
        <v>0.375</v>
      </c>
      <c r="K218" s="40" t="str">
        <f>Tablo16[[#This Row],[SINIF - I -ZF-….]]</f>
        <v>Amfi</v>
      </c>
      <c r="L218" s="40">
        <f>Tablo16[[#This Row],[SINIF - II  ZF-….]]</f>
        <v>0</v>
      </c>
      <c r="M218" s="40">
        <f>Tablo16[[#This Row],[G1]]</f>
        <v>12</v>
      </c>
      <c r="N218" s="40">
        <f>Tablo16[[#This Row],[G2]]</f>
        <v>0</v>
      </c>
      <c r="O218" s="40" t="str">
        <f>Tablo16[[#This Row],[Gözetmen 1]]</f>
        <v>Çağrı KINIK</v>
      </c>
      <c r="P218" s="40">
        <f>Tablo16[[#This Row],[Gözetmen 2]]</f>
        <v>0</v>
      </c>
      <c r="Q218" s="40">
        <f>Tablo16[[#This Row],[TÜM SINAVLARIMI GÖSTER]]</f>
        <v>0</v>
      </c>
      <c r="R218" s="40">
        <f>Tablo16[[#This Row],[Aynı ders sayısı]]</f>
        <v>9</v>
      </c>
      <c r="S218" s="40">
        <f>Tablo16[[#This Row],[Hocası aynı, aynı ders sayısı]]</f>
        <v>3</v>
      </c>
      <c r="T218" s="40">
        <f>Tablo16[[#This Row],[Aynı saatteki Sınav Sayısı]]</f>
        <v>9</v>
      </c>
    </row>
    <row r="219" spans="1:20" ht="15" hidden="1" x14ac:dyDescent="0.25">
      <c r="A219" s="38">
        <v>196</v>
      </c>
      <c r="B219" s="40" t="str">
        <f>Tablo16[[#This Row],[Bölüm]]</f>
        <v>TO</v>
      </c>
      <c r="C219" s="40">
        <f>Tablo16[[#This Row],[Sınıf]]</f>
        <v>1</v>
      </c>
      <c r="D219" s="40" t="str">
        <f>Tablo16[[#This Row],[Ders Kodu]]</f>
        <v>ZTO-1009</v>
      </c>
      <c r="E219" s="40" t="str">
        <f>Tablo16[[#This Row],[Dersin Adı]]</f>
        <v>Meteoroloji</v>
      </c>
      <c r="F219" s="40" t="str">
        <f>Tablo16[[#This Row],[Dersi Veren Öğretim Üyesi]]</f>
        <v>İsmail Taş</v>
      </c>
      <c r="G219" s="40" t="str">
        <f>Tablo16[[#This Row],[Dersi Veren. Öğr. Üyesi Bölmü.]]</f>
        <v>TYS</v>
      </c>
      <c r="H219" s="40">
        <f>Tablo16[[#This Row],[Mevcut]]</f>
        <v>29</v>
      </c>
      <c r="I219" s="115">
        <f>Tablo16[[#This Row],[SINAV TARİHİ]]</f>
        <v>45666</v>
      </c>
      <c r="J219" s="116">
        <f>Tablo16[[#This Row],[SINAV SAATİ]]</f>
        <v>0.375</v>
      </c>
      <c r="K219" s="40" t="str">
        <f>Tablo16[[#This Row],[SINIF - I -ZF-….]]</f>
        <v>202</v>
      </c>
      <c r="L219" s="40">
        <f>Tablo16[[#This Row],[SINIF - II  ZF-….]]</f>
        <v>0</v>
      </c>
      <c r="M219" s="40">
        <f>Tablo16[[#This Row],[G1]]</f>
        <v>0</v>
      </c>
      <c r="N219" s="40">
        <f>Tablo16[[#This Row],[G2]]</f>
        <v>0</v>
      </c>
      <c r="O219" s="40">
        <f>Tablo16[[#This Row],[Gözetmen 1]]</f>
        <v>0</v>
      </c>
      <c r="P219" s="40">
        <f>Tablo16[[#This Row],[Gözetmen 2]]</f>
        <v>0</v>
      </c>
      <c r="Q219" s="40">
        <f>Tablo16[[#This Row],[TÜM SINAVLARIMI GÖSTER]]</f>
        <v>0</v>
      </c>
      <c r="R219" s="40">
        <f>Tablo16[[#This Row],[Aynı ders sayısı]]</f>
        <v>5</v>
      </c>
      <c r="S219" s="40">
        <f>Tablo16[[#This Row],[Hocası aynı, aynı ders sayısı]]</f>
        <v>1</v>
      </c>
      <c r="T219" s="40">
        <f>Tablo16[[#This Row],[Aynı saatteki Sınav Sayısı]]</f>
        <v>8</v>
      </c>
    </row>
    <row r="220" spans="1:20" ht="15" hidden="1" x14ac:dyDescent="0.25">
      <c r="A220" s="38">
        <v>214</v>
      </c>
      <c r="B220" s="40" t="str">
        <f>Tablo16[[#This Row],[Bölüm]]</f>
        <v>TO</v>
      </c>
      <c r="C220" s="40">
        <f>Tablo16[[#This Row],[Sınıf]]</f>
        <v>1</v>
      </c>
      <c r="D220" s="40" t="str">
        <f>Tablo16[[#This Row],[Ders Kodu]]</f>
        <v>TBB-1009</v>
      </c>
      <c r="E220" s="40" t="str">
        <f>Tablo16[[#This Row],[Dersin Adı]]</f>
        <v>Botanik</v>
      </c>
      <c r="F220" s="40" t="str">
        <f>Tablo16[[#This Row],[Dersi Veren Öğretim Üyesi]]</f>
        <v>Tülay Tütenocaklı</v>
      </c>
      <c r="G220" s="40" t="str">
        <f>Tablo16[[#This Row],[Dersi Veren. Öğr. Üyesi Bölmü.]]</f>
        <v>FD</v>
      </c>
      <c r="H220" s="40">
        <f>Tablo16[[#This Row],[Mevcut]]</f>
        <v>29</v>
      </c>
      <c r="I220" s="115">
        <f>Tablo16[[#This Row],[SINAV TARİHİ]]</f>
        <v>45670</v>
      </c>
      <c r="J220" s="116">
        <f>Tablo16[[#This Row],[SINAV SAATİ]]</f>
        <v>0.375</v>
      </c>
      <c r="K220" s="40" t="str">
        <f>Tablo16[[#This Row],[SINIF - I -ZF-….]]</f>
        <v>Amfi</v>
      </c>
      <c r="L220" s="40">
        <f>Tablo16[[#This Row],[SINIF - II  ZF-….]]</f>
        <v>0</v>
      </c>
      <c r="M220" s="40">
        <f>Tablo16[[#This Row],[G1]]</f>
        <v>2</v>
      </c>
      <c r="N220" s="40">
        <f>Tablo16[[#This Row],[G2]]</f>
        <v>0</v>
      </c>
      <c r="O220" s="40" t="str">
        <f>Tablo16[[#This Row],[Gözetmen 1]]</f>
        <v>Esra ŞAHİN</v>
      </c>
      <c r="P220" s="40">
        <f>Tablo16[[#This Row],[Gözetmen 2]]</f>
        <v>0</v>
      </c>
      <c r="Q220" s="40">
        <f>Tablo16[[#This Row],[TÜM SINAVLARIMI GÖSTER]]</f>
        <v>0</v>
      </c>
      <c r="R220" s="40">
        <f>Tablo16[[#This Row],[Aynı ders sayısı]]</f>
        <v>8</v>
      </c>
      <c r="S220" s="40">
        <f>Tablo16[[#This Row],[Hocası aynı, aynı ders sayısı]]</f>
        <v>3</v>
      </c>
      <c r="T220" s="40">
        <f>Tablo16[[#This Row],[Aynı saatteki Sınav Sayısı]]</f>
        <v>9</v>
      </c>
    </row>
    <row r="221" spans="1:20" ht="15" hidden="1" x14ac:dyDescent="0.25">
      <c r="A221" s="38">
        <v>218</v>
      </c>
      <c r="B221" s="40" t="str">
        <f>Tablo16[[#This Row],[Bölüm]]</f>
        <v>TO</v>
      </c>
      <c r="C221" s="40">
        <f>Tablo16[[#This Row],[Sınıf]]</f>
        <v>1</v>
      </c>
      <c r="D221" s="40" t="str">
        <f>Tablo16[[#This Row],[Ders Kodu]]</f>
        <v>ZTO-1003</v>
      </c>
      <c r="E221" s="40" t="str">
        <f>Tablo16[[#This Row],[Dersin Adı]]</f>
        <v>Kimya I</v>
      </c>
      <c r="F221" s="40" t="str">
        <f>Tablo16[[#This Row],[Dersi Veren Öğretim Üyesi]]</f>
        <v>Elif Karacan Yeldir</v>
      </c>
      <c r="G221" s="40" t="str">
        <f>Tablo16[[#This Row],[Dersi Veren. Öğr. Üyesi Bölmü.]]</f>
        <v>FD</v>
      </c>
      <c r="H221" s="40">
        <f>Tablo16[[#This Row],[Mevcut]]</f>
        <v>53</v>
      </c>
      <c r="I221" s="115">
        <f>Tablo16[[#This Row],[SINAV TARİHİ]]</f>
        <v>45671</v>
      </c>
      <c r="J221" s="116">
        <f>Tablo16[[#This Row],[SINAV SAATİ]]</f>
        <v>0.375</v>
      </c>
      <c r="K221" s="40" t="str">
        <f>Tablo16[[#This Row],[SINIF - I -ZF-….]]</f>
        <v>Amfi</v>
      </c>
      <c r="L221" s="40">
        <f>Tablo16[[#This Row],[SINIF - II  ZF-….]]</f>
        <v>0</v>
      </c>
      <c r="M221" s="40">
        <f>Tablo16[[#This Row],[G1]]</f>
        <v>8</v>
      </c>
      <c r="N221" s="40">
        <f>Tablo16[[#This Row],[G2]]</f>
        <v>0</v>
      </c>
      <c r="O221" s="40" t="str">
        <f>Tablo16[[#This Row],[Gözetmen 1]]</f>
        <v>Sema Ezgi YÜCEER</v>
      </c>
      <c r="P221" s="40">
        <f>Tablo16[[#This Row],[Gözetmen 2]]</f>
        <v>0</v>
      </c>
      <c r="Q221" s="40">
        <f>Tablo16[[#This Row],[TÜM SINAVLARIMI GÖSTER]]</f>
        <v>0</v>
      </c>
      <c r="R221" s="40">
        <f>Tablo16[[#This Row],[Aynı ders sayısı]]</f>
        <v>8</v>
      </c>
      <c r="S221" s="40">
        <f>Tablo16[[#This Row],[Hocası aynı, aynı ders sayısı]]</f>
        <v>2</v>
      </c>
      <c r="T221" s="40">
        <f>Tablo16[[#This Row],[Aynı saatteki Sınav Sayısı]]</f>
        <v>8</v>
      </c>
    </row>
    <row r="222" spans="1:20" ht="15" hidden="1" x14ac:dyDescent="0.25">
      <c r="A222" s="38">
        <v>268</v>
      </c>
      <c r="B222" s="40" t="str">
        <f>Tablo16[[#This Row],[Bölüm]]</f>
        <v>TO</v>
      </c>
      <c r="C222" s="40">
        <f>Tablo16[[#This Row],[Sınıf]]</f>
        <v>1</v>
      </c>
      <c r="D222" s="40" t="str">
        <f>Tablo16[[#This Row],[Ders Kodu]]</f>
        <v>ZTO-1011</v>
      </c>
      <c r="E222" s="40" t="str">
        <f>Tablo16[[#This Row],[Dersin Adı]]</f>
        <v>Temel Bilgisayar Programları</v>
      </c>
      <c r="F222" s="40" t="str">
        <f>Tablo16[[#This Row],[Dersi Veren Öğretim Üyesi]]</f>
        <v>Fatih Cem Kuzucu</v>
      </c>
      <c r="G222" s="40" t="str">
        <f>Tablo16[[#This Row],[Dersi Veren. Öğr. Üyesi Bölmü.]]</f>
        <v>BB</v>
      </c>
      <c r="H222" s="40">
        <f>Tablo16[[#This Row],[Mevcut]]</f>
        <v>20</v>
      </c>
      <c r="I222" s="115">
        <f>Tablo16[[#This Row],[SINAV TARİHİ]]</f>
        <v>45672</v>
      </c>
      <c r="J222" s="116">
        <f>Tablo16[[#This Row],[SINAV SAATİ]]</f>
        <v>0.375</v>
      </c>
      <c r="K222" s="40" t="str">
        <f>Tablo16[[#This Row],[SINIF - I -ZF-….]]</f>
        <v>Bilgisayar Lab.</v>
      </c>
      <c r="L222" s="40">
        <f>Tablo16[[#This Row],[SINIF - II  ZF-….]]</f>
        <v>0</v>
      </c>
      <c r="M222" s="40">
        <f>Tablo16[[#This Row],[G1]]</f>
        <v>0</v>
      </c>
      <c r="N222" s="40">
        <f>Tablo16[[#This Row],[G2]]</f>
        <v>0</v>
      </c>
      <c r="O222" s="40">
        <f>Tablo16[[#This Row],[Gözetmen 1]]</f>
        <v>0</v>
      </c>
      <c r="P222" s="40">
        <f>Tablo16[[#This Row],[Gözetmen 2]]</f>
        <v>0</v>
      </c>
      <c r="Q222" s="40">
        <f>Tablo16[[#This Row],[TÜM SINAVLARIMI GÖSTER]]</f>
        <v>0</v>
      </c>
      <c r="R222" s="40">
        <f>Tablo16[[#This Row],[Aynı ders sayısı]]</f>
        <v>1</v>
      </c>
      <c r="S222" s="40">
        <f>Tablo16[[#This Row],[Hocası aynı, aynı ders sayısı]]</f>
        <v>1</v>
      </c>
      <c r="T222" s="40">
        <f>Tablo16[[#This Row],[Aynı saatteki Sınav Sayısı]]</f>
        <v>9</v>
      </c>
    </row>
    <row r="223" spans="1:20" ht="15" hidden="1" x14ac:dyDescent="0.25">
      <c r="A223" s="38">
        <v>276</v>
      </c>
      <c r="B223" s="40" t="str">
        <f>Tablo16[[#This Row],[Bölüm]]</f>
        <v>TO</v>
      </c>
      <c r="C223" s="40">
        <f>Tablo16[[#This Row],[Sınıf]]</f>
        <v>1</v>
      </c>
      <c r="D223" s="40" t="str">
        <f>Tablo16[[#This Row],[Ders Kodu]]</f>
        <v>İSG-1001</v>
      </c>
      <c r="E223" s="40" t="str">
        <f>Tablo16[[#This Row],[Dersin Adı]]</f>
        <v>İş Sağlığı ve Güvenliği I</v>
      </c>
      <c r="F223" s="40" t="str">
        <f>Tablo16[[#This Row],[Dersi Veren Öğretim Üyesi]]</f>
        <v>Ulaş Çınar</v>
      </c>
      <c r="G223" s="40" t="str">
        <f>Tablo16[[#This Row],[Dersi Veren. Öğr. Üyesi Bölmü.]]</f>
        <v>FD</v>
      </c>
      <c r="H223" s="40">
        <f>Tablo16[[#This Row],[Mevcut]]</f>
        <v>23</v>
      </c>
      <c r="I223" s="115">
        <f>Tablo16[[#This Row],[SINAV TARİHİ]]</f>
        <v>45673</v>
      </c>
      <c r="J223" s="116">
        <f>Tablo16[[#This Row],[SINAV SAATİ]]</f>
        <v>0.375</v>
      </c>
      <c r="K223" s="40" t="str">
        <f>Tablo16[[#This Row],[SINIF - I -ZF-….]]</f>
        <v>Prof.Dr H. TURHAN</v>
      </c>
      <c r="L223" s="40">
        <f>Tablo16[[#This Row],[SINIF - II  ZF-….]]</f>
        <v>0</v>
      </c>
      <c r="M223" s="40">
        <f>Tablo16[[#This Row],[G1]]</f>
        <v>0</v>
      </c>
      <c r="N223" s="40">
        <f>Tablo16[[#This Row],[G2]]</f>
        <v>0</v>
      </c>
      <c r="O223" s="40">
        <f>Tablo16[[#This Row],[Gözetmen 1]]</f>
        <v>0</v>
      </c>
      <c r="P223" s="40">
        <f>Tablo16[[#This Row],[Gözetmen 2]]</f>
        <v>0</v>
      </c>
      <c r="Q223" s="40">
        <f>Tablo16[[#This Row],[TÜM SINAVLARIMI GÖSTER]]</f>
        <v>0</v>
      </c>
      <c r="R223" s="40">
        <f>Tablo16[[#This Row],[Aynı ders sayısı]]</f>
        <v>9</v>
      </c>
      <c r="S223" s="40">
        <f>Tablo16[[#This Row],[Hocası aynı, aynı ders sayısı]]</f>
        <v>8</v>
      </c>
      <c r="T223" s="40">
        <f>Tablo16[[#This Row],[Aynı saatteki Sınav Sayısı]]</f>
        <v>9</v>
      </c>
    </row>
    <row r="224" spans="1:20" ht="15" hidden="1" x14ac:dyDescent="0.25">
      <c r="A224" s="38">
        <v>290</v>
      </c>
      <c r="B224" s="40" t="str">
        <f>Tablo16[[#This Row],[Bölüm]]</f>
        <v>TO</v>
      </c>
      <c r="C224" s="40">
        <f>Tablo16[[#This Row],[Sınıf]]</f>
        <v>1</v>
      </c>
      <c r="D224" s="40" t="str">
        <f>Tablo16[[#This Row],[Ders Kodu]]</f>
        <v>TDİ-1101</v>
      </c>
      <c r="E224" s="40" t="str">
        <f>Tablo16[[#This Row],[Dersin Adı]]</f>
        <v>Yabancı Dil (ingilizce)</v>
      </c>
      <c r="F224" s="40" t="str">
        <f>Tablo16[[#This Row],[Dersi Veren Öğretim Üyesi]]</f>
        <v>Gökhan HINIZ</v>
      </c>
      <c r="G224" s="40" t="str">
        <f>Tablo16[[#This Row],[Dersi Veren. Öğr. Üyesi Bölmü.]]</f>
        <v>FD</v>
      </c>
      <c r="H224" s="40">
        <f>Tablo16[[#This Row],[Mevcut]]</f>
        <v>17</v>
      </c>
      <c r="I224" s="115">
        <f>Tablo16[[#This Row],[SINAV TARİHİ]]</f>
        <v>45674</v>
      </c>
      <c r="J224" s="116">
        <f>Tablo16[[#This Row],[SINAV SAATİ]]</f>
        <v>0.625</v>
      </c>
      <c r="K224" s="40" t="str">
        <f>Tablo16[[#This Row],[SINIF - I -ZF-….]]</f>
        <v>Prof.Dr H. TURHAN</v>
      </c>
      <c r="L224" s="40">
        <f>Tablo16[[#This Row],[SINIF - II  ZF-….]]</f>
        <v>0</v>
      </c>
      <c r="M224" s="40">
        <f>Tablo16[[#This Row],[G1]]</f>
        <v>0</v>
      </c>
      <c r="N224" s="40">
        <f>Tablo16[[#This Row],[G2]]</f>
        <v>0</v>
      </c>
      <c r="O224" s="40">
        <f>Tablo16[[#This Row],[Gözetmen 1]]</f>
        <v>0</v>
      </c>
      <c r="P224" s="40">
        <f>Tablo16[[#This Row],[Gözetmen 2]]</f>
        <v>0</v>
      </c>
      <c r="Q224" s="40">
        <f>Tablo16[[#This Row],[TÜM SINAVLARIMI GÖSTER]]</f>
        <v>0</v>
      </c>
      <c r="R224" s="40">
        <f>Tablo16[[#This Row],[Aynı ders sayısı]]</f>
        <v>0</v>
      </c>
      <c r="S224" s="40">
        <f>Tablo16[[#This Row],[Hocası aynı, aynı ders sayısı]]</f>
        <v>9</v>
      </c>
      <c r="T224" s="40">
        <f>Tablo16[[#This Row],[Aynı saatteki Sınav Sayısı]]</f>
        <v>9</v>
      </c>
    </row>
    <row r="225" spans="1:20" ht="15" hidden="1" x14ac:dyDescent="0.25">
      <c r="A225" s="38">
        <v>58</v>
      </c>
      <c r="B225" s="40" t="str">
        <f>Tablo16[[#This Row],[Bölüm]]</f>
        <v>TO</v>
      </c>
      <c r="C225" s="40">
        <f>Tablo16[[#This Row],[Sınıf]]</f>
        <v>2</v>
      </c>
      <c r="D225" s="40" t="str">
        <f>Tablo16[[#This Row],[Ders Kodu]]</f>
        <v>TBB-2001</v>
      </c>
      <c r="E225" s="40" t="str">
        <f>Tablo16[[#This Row],[Dersin Adı]]</f>
        <v>Analitik Kimya</v>
      </c>
      <c r="F225" s="40" t="str">
        <f>Tablo16[[#This Row],[Dersi Veren Öğretim Üyesi]]</f>
        <v>N. Mücella Müftüoğlu</v>
      </c>
      <c r="G225" s="40" t="str">
        <f>Tablo16[[#This Row],[Dersi Veren. Öğr. Üyesi Bölmü.]]</f>
        <v>TO</v>
      </c>
      <c r="H225" s="40">
        <f>Tablo16[[#This Row],[Mevcut]]</f>
        <v>37</v>
      </c>
      <c r="I225" s="115">
        <f>Tablo16[[#This Row],[SINAV TARİHİ]]</f>
        <v>45663</v>
      </c>
      <c r="J225" s="116">
        <f>Tablo16[[#This Row],[SINAV SAATİ]]</f>
        <v>0.45833333333333331</v>
      </c>
      <c r="K225" s="40" t="str">
        <f>Tablo16[[#This Row],[SINIF - I -ZF-….]]</f>
        <v>201</v>
      </c>
      <c r="L225" s="40">
        <f>Tablo16[[#This Row],[SINIF - II  ZF-….]]</f>
        <v>0</v>
      </c>
      <c r="M225" s="40">
        <f>Tablo16[[#This Row],[G1]]</f>
        <v>0</v>
      </c>
      <c r="N225" s="40">
        <f>Tablo16[[#This Row],[G2]]</f>
        <v>0</v>
      </c>
      <c r="O225" s="40">
        <f>Tablo16[[#This Row],[Gözetmen 1]]</f>
        <v>0</v>
      </c>
      <c r="P225" s="40">
        <f>Tablo16[[#This Row],[Gözetmen 2]]</f>
        <v>0</v>
      </c>
      <c r="Q225" s="40">
        <f>Tablo16[[#This Row],[TÜM SINAVLARIMI GÖSTER]]</f>
        <v>0</v>
      </c>
      <c r="R225" s="40">
        <f>Tablo16[[#This Row],[Aynı ders sayısı]]</f>
        <v>1</v>
      </c>
      <c r="S225" s="40">
        <f>Tablo16[[#This Row],[Hocası aynı, aynı ders sayısı]]</f>
        <v>1</v>
      </c>
      <c r="T225" s="40">
        <f>Tablo16[[#This Row],[Aynı saatteki Sınav Sayısı]]</f>
        <v>9</v>
      </c>
    </row>
    <row r="226" spans="1:20" ht="15" hidden="1" x14ac:dyDescent="0.25">
      <c r="A226" s="38">
        <v>169</v>
      </c>
      <c r="B226" s="40" t="str">
        <f>Tablo16[[#This Row],[Bölüm]]</f>
        <v>TO</v>
      </c>
      <c r="C226" s="40">
        <f>Tablo16[[#This Row],[Sınıf]]</f>
        <v>2</v>
      </c>
      <c r="D226" s="40" t="str">
        <f>Tablo16[[#This Row],[Ders Kodu]]</f>
        <v>TBB-2015</v>
      </c>
      <c r="E226" s="40" t="str">
        <f>Tablo16[[#This Row],[Dersin Adı]]</f>
        <v>Hayvan Yetiştirme</v>
      </c>
      <c r="F226" s="40" t="str">
        <f>Tablo16[[#This Row],[Dersi Veren Öğretim Üyesi]]</f>
        <v>Feyzi Uğur</v>
      </c>
      <c r="G226" s="40" t="str">
        <f>Tablo16[[#This Row],[Dersi Veren. Öğr. Üyesi Bölmü.]]</f>
        <v>ZO</v>
      </c>
      <c r="H226" s="40">
        <f>Tablo16[[#This Row],[Mevcut]]</f>
        <v>34</v>
      </c>
      <c r="I226" s="115">
        <f>Tablo16[[#This Row],[SINAV TARİHİ]]</f>
        <v>45663</v>
      </c>
      <c r="J226" s="116">
        <f>Tablo16[[#This Row],[SINAV SAATİ]]</f>
        <v>0.67708333333333337</v>
      </c>
      <c r="K226" s="40" t="str">
        <f>Tablo16[[#This Row],[SINIF - I -ZF-….]]</f>
        <v>Amfi</v>
      </c>
      <c r="L226" s="40">
        <f>Tablo16[[#This Row],[SINIF - II  ZF-….]]</f>
        <v>0</v>
      </c>
      <c r="M226" s="40">
        <f>Tablo16[[#This Row],[G1]]</f>
        <v>14</v>
      </c>
      <c r="N226" s="40">
        <f>Tablo16[[#This Row],[G2]]</f>
        <v>0</v>
      </c>
      <c r="O226" s="40" t="str">
        <f>Tablo16[[#This Row],[Gözetmen 1]]</f>
        <v>Hakan ERDEM</v>
      </c>
      <c r="P226" s="40">
        <f>Tablo16[[#This Row],[Gözetmen 2]]</f>
        <v>0</v>
      </c>
      <c r="Q226" s="40">
        <f>Tablo16[[#This Row],[TÜM SINAVLARIMI GÖSTER]]</f>
        <v>0</v>
      </c>
      <c r="R226" s="40">
        <f>Tablo16[[#This Row],[Aynı ders sayısı]]</f>
        <v>2</v>
      </c>
      <c r="S226" s="40">
        <f>Tablo16[[#This Row],[Hocası aynı, aynı ders sayısı]]</f>
        <v>2</v>
      </c>
      <c r="T226" s="40">
        <f>Tablo16[[#This Row],[Aynı saatteki Sınav Sayısı]]</f>
        <v>4</v>
      </c>
    </row>
    <row r="227" spans="1:20" ht="15" hidden="1" x14ac:dyDescent="0.25">
      <c r="A227" s="38">
        <v>185</v>
      </c>
      <c r="B227" s="40" t="str">
        <f>Tablo16[[#This Row],[Bölüm]]</f>
        <v>TO</v>
      </c>
      <c r="C227" s="40">
        <f>Tablo16[[#This Row],[Sınıf]]</f>
        <v>2</v>
      </c>
      <c r="D227" s="40" t="str">
        <f>Tablo16[[#This Row],[Ders Kodu]]</f>
        <v>TBB-2003</v>
      </c>
      <c r="E227" s="40" t="str">
        <f>Tablo16[[#This Row],[Dersin Adı]]</f>
        <v>Tarım Ekonomisi</v>
      </c>
      <c r="F227" s="40" t="str">
        <f>Tablo16[[#This Row],[Dersi Veren Öğretim Üyesi]]</f>
        <v>Sibel Tan</v>
      </c>
      <c r="G227" s="40" t="str">
        <f>Tablo16[[#This Row],[Dersi Veren. Öğr. Üyesi Bölmü.]]</f>
        <v>TE</v>
      </c>
      <c r="H227" s="40">
        <f>Tablo16[[#This Row],[Mevcut]]</f>
        <v>33</v>
      </c>
      <c r="I227" s="115">
        <f>Tablo16[[#This Row],[SINAV TARİHİ]]</f>
        <v>45664</v>
      </c>
      <c r="J227" s="116">
        <f>Tablo16[[#This Row],[SINAV SAATİ]]</f>
        <v>0.4861111111111111</v>
      </c>
      <c r="K227" s="40" t="str">
        <f>Tablo16[[#This Row],[SINIF - I -ZF-….]]</f>
        <v>02</v>
      </c>
      <c r="L227" s="40">
        <f>Tablo16[[#This Row],[SINIF - II  ZF-….]]</f>
        <v>0</v>
      </c>
      <c r="M227" s="40">
        <f>Tablo16[[#This Row],[G1]]</f>
        <v>9</v>
      </c>
      <c r="N227" s="40">
        <f>Tablo16[[#This Row],[G2]]</f>
        <v>0</v>
      </c>
      <c r="O227" s="40" t="str">
        <f>Tablo16[[#This Row],[Gözetmen 1]]</f>
        <v>Eylem DURMUŞ</v>
      </c>
      <c r="P227" s="40">
        <f>Tablo16[[#This Row],[Gözetmen 2]]</f>
        <v>0</v>
      </c>
      <c r="Q227" s="40">
        <f>Tablo16[[#This Row],[TÜM SINAVLARIMI GÖSTER]]</f>
        <v>0</v>
      </c>
      <c r="R227" s="40">
        <f>Tablo16[[#This Row],[Aynı ders sayısı]]</f>
        <v>6</v>
      </c>
      <c r="S227" s="40">
        <f>Tablo16[[#This Row],[Hocası aynı, aynı ders sayısı]]</f>
        <v>2</v>
      </c>
      <c r="T227" s="40">
        <f>Tablo16[[#This Row],[Aynı saatteki Sınav Sayısı]]</f>
        <v>9</v>
      </c>
    </row>
    <row r="228" spans="1:20" ht="15" hidden="1" x14ac:dyDescent="0.25">
      <c r="A228" s="38">
        <v>186</v>
      </c>
      <c r="B228" s="40" t="str">
        <f>Tablo16[[#This Row],[Bölüm]]</f>
        <v>TO</v>
      </c>
      <c r="C228" s="40">
        <f>Tablo16[[#This Row],[Sınıf]]</f>
        <v>2</v>
      </c>
      <c r="D228" s="40" t="str">
        <f>Tablo16[[#This Row],[Ders Kodu]]</f>
        <v>TBB-2005</v>
      </c>
      <c r="E228" s="40" t="str">
        <f>Tablo16[[#This Row],[Dersin Adı]]</f>
        <v>Gıda Bilimi ve Güvenliği</v>
      </c>
      <c r="F228" s="40" t="str">
        <f>Tablo16[[#This Row],[Dersi Veren Öğretim Üyesi]]</f>
        <v>Murat Zorba</v>
      </c>
      <c r="G228" s="40" t="str">
        <f>Tablo16[[#This Row],[Dersi Veren. Öğr. Üyesi Bölmü.]]</f>
        <v>FD</v>
      </c>
      <c r="H228" s="40">
        <f>Tablo16[[#This Row],[Mevcut]]</f>
        <v>35</v>
      </c>
      <c r="I228" s="115">
        <f>Tablo16[[#This Row],[SINAV TARİHİ]]</f>
        <v>45665</v>
      </c>
      <c r="J228" s="116">
        <f>Tablo16[[#This Row],[SINAV SAATİ]]</f>
        <v>0.45833333333333331</v>
      </c>
      <c r="K228" s="40" t="str">
        <f>Tablo16[[#This Row],[SINIF - I -ZF-….]]</f>
        <v>01</v>
      </c>
      <c r="L228" s="40">
        <f>Tablo16[[#This Row],[SINIF - II  ZF-….]]</f>
        <v>0</v>
      </c>
      <c r="M228" s="40">
        <f>Tablo16[[#This Row],[G1]]</f>
        <v>2</v>
      </c>
      <c r="N228" s="40">
        <f>Tablo16[[#This Row],[G2]]</f>
        <v>0</v>
      </c>
      <c r="O228" s="40" t="str">
        <f>Tablo16[[#This Row],[Gözetmen 1]]</f>
        <v>Esra ŞAHİN</v>
      </c>
      <c r="P228" s="40">
        <f>Tablo16[[#This Row],[Gözetmen 2]]</f>
        <v>0</v>
      </c>
      <c r="Q228" s="40">
        <f>Tablo16[[#This Row],[TÜM SINAVLARIMI GÖSTER]]</f>
        <v>0</v>
      </c>
      <c r="R228" s="40">
        <f>Tablo16[[#This Row],[Aynı ders sayısı]]</f>
        <v>6</v>
      </c>
      <c r="S228" s="40">
        <f>Tablo16[[#This Row],[Hocası aynı, aynı ders sayısı]]</f>
        <v>5</v>
      </c>
      <c r="T228" s="40">
        <f>Tablo16[[#This Row],[Aynı saatteki Sınav Sayısı]]</f>
        <v>9</v>
      </c>
    </row>
    <row r="229" spans="1:20" ht="15" hidden="1" x14ac:dyDescent="0.25">
      <c r="A229" s="38">
        <v>187</v>
      </c>
      <c r="B229" s="40" t="str">
        <f>Tablo16[[#This Row],[Bölüm]]</f>
        <v>TO</v>
      </c>
      <c r="C229" s="40">
        <f>Tablo16[[#This Row],[Sınıf]]</f>
        <v>2</v>
      </c>
      <c r="D229" s="40" t="str">
        <f>Tablo16[[#This Row],[Ders Kodu]]</f>
        <v>TBB-2013</v>
      </c>
      <c r="E229" s="40" t="str">
        <f>Tablo16[[#This Row],[Dersin Adı]]</f>
        <v>Genel Sebzecilik</v>
      </c>
      <c r="F229" s="40" t="str">
        <f>Tablo16[[#This Row],[Dersi Veren Öğretim Üyesi]]</f>
        <v>Seçkin Kaya</v>
      </c>
      <c r="G229" s="40" t="str">
        <f>Tablo16[[#This Row],[Dersi Veren. Öğr. Üyesi Bölmü.]]</f>
        <v>BB</v>
      </c>
      <c r="H229" s="40">
        <f>Tablo16[[#This Row],[Mevcut]]</f>
        <v>33</v>
      </c>
      <c r="I229" s="115">
        <f>Tablo16[[#This Row],[SINAV TARİHİ]]</f>
        <v>45666</v>
      </c>
      <c r="J229" s="116">
        <f>Tablo16[[#This Row],[SINAV SAATİ]]</f>
        <v>0.45833333333333331</v>
      </c>
      <c r="K229" s="40" t="str">
        <f>Tablo16[[#This Row],[SINIF - I -ZF-….]]</f>
        <v>202</v>
      </c>
      <c r="L229" s="40">
        <f>Tablo16[[#This Row],[SINIF - II  ZF-….]]</f>
        <v>0</v>
      </c>
      <c r="M229" s="40">
        <f>Tablo16[[#This Row],[G1]]</f>
        <v>11</v>
      </c>
      <c r="N229" s="40">
        <f>Tablo16[[#This Row],[G2]]</f>
        <v>0</v>
      </c>
      <c r="O229" s="40" t="str">
        <f>Tablo16[[#This Row],[Gözetmen 1]]</f>
        <v>Serkan ÖZDEMİR</v>
      </c>
      <c r="P229" s="40">
        <f>Tablo16[[#This Row],[Gözetmen 2]]</f>
        <v>0</v>
      </c>
      <c r="Q229" s="40">
        <f>Tablo16[[#This Row],[TÜM SINAVLARIMI GÖSTER]]</f>
        <v>0</v>
      </c>
      <c r="R229" s="40">
        <f>Tablo16[[#This Row],[Aynı ders sayısı]]</f>
        <v>3</v>
      </c>
      <c r="S229" s="40">
        <f>Tablo16[[#This Row],[Hocası aynı, aynı ders sayısı]]</f>
        <v>2</v>
      </c>
      <c r="T229" s="40">
        <f>Tablo16[[#This Row],[Aynı saatteki Sınav Sayısı]]</f>
        <v>9</v>
      </c>
    </row>
    <row r="230" spans="1:20" ht="15" hidden="1" x14ac:dyDescent="0.25">
      <c r="A230" s="38">
        <v>204</v>
      </c>
      <c r="B230" s="40" t="str">
        <f>Tablo16[[#This Row],[Bölüm]]</f>
        <v>TO</v>
      </c>
      <c r="C230" s="40">
        <f>Tablo16[[#This Row],[Sınıf]]</f>
        <v>2</v>
      </c>
      <c r="D230" s="40" t="str">
        <f>Tablo16[[#This Row],[Ders Kodu]]</f>
        <v>TBB-2009</v>
      </c>
      <c r="E230" s="40" t="str">
        <f>Tablo16[[#This Row],[Dersin Adı]]</f>
        <v>Tarımsal Yapılar ve Sulama</v>
      </c>
      <c r="F230" s="40" t="str">
        <f>Tablo16[[#This Row],[Dersi Veren Öğretim Üyesi]]</f>
        <v>Muharrem Yetiş Yavuz</v>
      </c>
      <c r="G230" s="40" t="str">
        <f>Tablo16[[#This Row],[Dersi Veren. Öğr. Üyesi Bölmü.]]</f>
        <v>TYS</v>
      </c>
      <c r="H230" s="40">
        <f>Tablo16[[#This Row],[Mevcut]]</f>
        <v>47</v>
      </c>
      <c r="I230" s="115">
        <f>Tablo16[[#This Row],[SINAV TARİHİ]]</f>
        <v>45670</v>
      </c>
      <c r="J230" s="116">
        <f>Tablo16[[#This Row],[SINAV SAATİ]]</f>
        <v>0.45833333333333331</v>
      </c>
      <c r="K230" s="40" t="str">
        <f>Tablo16[[#This Row],[SINIF - I -ZF-….]]</f>
        <v>201</v>
      </c>
      <c r="L230" s="40" t="str">
        <f>Tablo16[[#This Row],[SINIF - II  ZF-….]]</f>
        <v>203</v>
      </c>
      <c r="M230" s="40">
        <f>Tablo16[[#This Row],[G1]]</f>
        <v>4</v>
      </c>
      <c r="N230" s="40">
        <f>Tablo16[[#This Row],[G2]]</f>
        <v>5</v>
      </c>
      <c r="O230" s="40" t="str">
        <f>Tablo16[[#This Row],[Gözetmen 1]]</f>
        <v>İpek YAŞAR</v>
      </c>
      <c r="P230" s="40" t="str">
        <f>Tablo16[[#This Row],[Gözetmen 2]]</f>
        <v>İrem POYRAZ</v>
      </c>
      <c r="Q230" s="40" t="e">
        <f>Tablo16[[#This Row],[TÜM SINAVLARIMI GÖSTER]]</f>
        <v>#N/A</v>
      </c>
      <c r="R230" s="40">
        <f>Tablo16[[#This Row],[Aynı ders sayısı]]</f>
        <v>6</v>
      </c>
      <c r="S230" s="40">
        <f>Tablo16[[#This Row],[Hocası aynı, aynı ders sayısı]]</f>
        <v>1</v>
      </c>
      <c r="T230" s="40">
        <f>Tablo16[[#This Row],[Aynı saatteki Sınav Sayısı]]</f>
        <v>8</v>
      </c>
    </row>
    <row r="231" spans="1:20" ht="15" hidden="1" x14ac:dyDescent="0.25">
      <c r="A231" s="38">
        <v>325</v>
      </c>
      <c r="B231" s="40" t="str">
        <f>Tablo16[[#This Row],[Bölüm]]</f>
        <v>TO</v>
      </c>
      <c r="C231" s="40">
        <f>Tablo16[[#This Row],[Sınıf]]</f>
        <v>2</v>
      </c>
      <c r="D231" s="40" t="str">
        <f>Tablo16[[#This Row],[Ders Kodu]]</f>
        <v>TBB-2011</v>
      </c>
      <c r="E231" s="40" t="str">
        <f>Tablo16[[#This Row],[Dersin Adı]]</f>
        <v>Tarımsal Mekanizasyon</v>
      </c>
      <c r="F231" s="40" t="str">
        <f>Tablo16[[#This Row],[Dersi Veren Öğretim Üyesi]]</f>
        <v>Ünal Ürkmez</v>
      </c>
      <c r="G231" s="40" t="str">
        <f>Tablo16[[#This Row],[Dersi Veren. Öğr. Üyesi Bölmü.]]</f>
        <v>TM</v>
      </c>
      <c r="H231" s="40">
        <f>Tablo16[[#This Row],[Mevcut]]</f>
        <v>34</v>
      </c>
      <c r="I231" s="115">
        <f>Tablo16[[#This Row],[SINAV TARİHİ]]</f>
        <v>45671</v>
      </c>
      <c r="J231" s="116">
        <f>Tablo16[[#This Row],[SINAV SAATİ]]</f>
        <v>0.45833333333333331</v>
      </c>
      <c r="K231" s="40" t="str">
        <f>Tablo16[[#This Row],[SINIF - I -ZF-….]]</f>
        <v>201</v>
      </c>
      <c r="L231" s="40">
        <f>Tablo16[[#This Row],[SINIF - II  ZF-….]]</f>
        <v>0</v>
      </c>
      <c r="M231" s="40">
        <f>Tablo16[[#This Row],[G1]]</f>
        <v>0</v>
      </c>
      <c r="N231" s="40">
        <f>Tablo16[[#This Row],[G2]]</f>
        <v>0</v>
      </c>
      <c r="O231" s="40">
        <f>Tablo16[[#This Row],[Gözetmen 1]]</f>
        <v>0</v>
      </c>
      <c r="P231" s="40">
        <f>Tablo16[[#This Row],[Gözetmen 2]]</f>
        <v>0</v>
      </c>
      <c r="Q231" s="40">
        <f>Tablo16[[#This Row],[TÜM SINAVLARIMI GÖSTER]]</f>
        <v>0</v>
      </c>
      <c r="R231" s="40">
        <f>Tablo16[[#This Row],[Aynı ders sayısı]]</f>
        <v>5</v>
      </c>
      <c r="S231" s="40">
        <f>Tablo16[[#This Row],[Hocası aynı, aynı ders sayısı]]</f>
        <v>1</v>
      </c>
      <c r="T231" s="40">
        <f>Tablo16[[#This Row],[Aynı saatteki Sınav Sayısı]]</f>
        <v>7</v>
      </c>
    </row>
    <row r="232" spans="1:20" ht="15" hidden="1" x14ac:dyDescent="0.25">
      <c r="A232" s="38">
        <v>363</v>
      </c>
      <c r="B232" s="40" t="str">
        <f>Tablo16[[#This Row],[Bölüm]]</f>
        <v>TO</v>
      </c>
      <c r="C232" s="40">
        <f>Tablo16[[#This Row],[Sınıf]]</f>
        <v>3</v>
      </c>
      <c r="D232" s="40" t="str">
        <f>Tablo16[[#This Row],[Ders Kodu]]</f>
        <v>TBB-3005</v>
      </c>
      <c r="E232" s="40" t="str">
        <f>Tablo16[[#This Row],[Dersin Adı]]</f>
        <v>Araştırma ve Deneme Metotları</v>
      </c>
      <c r="F232" s="40" t="str">
        <f>Tablo16[[#This Row],[Dersi Veren Öğretim Üyesi]]</f>
        <v>Mevlüt Akçura</v>
      </c>
      <c r="G232" s="40" t="str">
        <f>Tablo16[[#This Row],[Dersi Veren. Öğr. Üyesi Bölmü.]]</f>
        <v>TB</v>
      </c>
      <c r="H232" s="40">
        <f>Tablo16[[#This Row],[Mevcut]]</f>
        <v>0</v>
      </c>
      <c r="I232" s="115">
        <f>Tablo16[[#This Row],[SINAV TARİHİ]]</f>
        <v>45663</v>
      </c>
      <c r="J232" s="116">
        <f>Tablo16[[#This Row],[SINAV SAATİ]]</f>
        <v>0.54166666666666663</v>
      </c>
      <c r="K232" s="40" t="str">
        <f>Tablo16[[#This Row],[SINIF - I -ZF-….]]</f>
        <v>Amfi</v>
      </c>
      <c r="L232" s="40">
        <f>Tablo16[[#This Row],[SINIF - II  ZF-….]]</f>
        <v>0</v>
      </c>
      <c r="M232" s="40">
        <f>Tablo16[[#This Row],[G1]]</f>
        <v>0</v>
      </c>
      <c r="N232" s="40">
        <f>Tablo16[[#This Row],[G2]]</f>
        <v>0</v>
      </c>
      <c r="O232" s="40">
        <f>Tablo16[[#This Row],[Gözetmen 1]]</f>
        <v>0</v>
      </c>
      <c r="P232" s="40">
        <f>Tablo16[[#This Row],[Gözetmen 2]]</f>
        <v>0</v>
      </c>
      <c r="Q232" s="40">
        <f>Tablo16[[#This Row],[TÜM SINAVLARIMI GÖSTER]]</f>
        <v>0</v>
      </c>
      <c r="R232" s="40">
        <f>Tablo16[[#This Row],[Aynı ders sayısı]]</f>
        <v>2</v>
      </c>
      <c r="S232" s="40">
        <f>Tablo16[[#This Row],[Hocası aynı, aynı ders sayısı]]</f>
        <v>1</v>
      </c>
      <c r="T232" s="40">
        <f>Tablo16[[#This Row],[Aynı saatteki Sınav Sayısı]]</f>
        <v>9</v>
      </c>
    </row>
    <row r="233" spans="1:20" ht="15" hidden="1" x14ac:dyDescent="0.25">
      <c r="A233" s="38">
        <v>109</v>
      </c>
      <c r="B233" s="40" t="str">
        <f>Tablo16[[#This Row],[Bölüm]]</f>
        <v>TO</v>
      </c>
      <c r="C233" s="40">
        <f>Tablo16[[#This Row],[Sınıf]]</f>
        <v>3</v>
      </c>
      <c r="D233" s="40" t="str">
        <f>Tablo16[[#This Row],[Ders Kodu]]</f>
        <v>TBB-3007</v>
      </c>
      <c r="E233" s="40" t="str">
        <f>Tablo16[[#This Row],[Dersin Adı]]</f>
        <v>Bitki Fizyolojisi</v>
      </c>
      <c r="F233" s="40" t="str">
        <f>Tablo16[[#This Row],[Dersi Veren Öğretim Üyesi]]</f>
        <v>Yakup Çıkılı</v>
      </c>
      <c r="G233" s="40" t="str">
        <f>Tablo16[[#This Row],[Dersi Veren. Öğr. Üyesi Bölmü.]]</f>
        <v>TO</v>
      </c>
      <c r="H233" s="40">
        <f>Tablo16[[#This Row],[Mevcut]]</f>
        <v>27</v>
      </c>
      <c r="I233" s="115">
        <f>Tablo16[[#This Row],[SINAV TARİHİ]]</f>
        <v>45664</v>
      </c>
      <c r="J233" s="116">
        <f>Tablo16[[#This Row],[SINAV SAATİ]]</f>
        <v>0.56944444444444442</v>
      </c>
      <c r="K233" s="40" t="str">
        <f>Tablo16[[#This Row],[SINIF - I -ZF-….]]</f>
        <v>101</v>
      </c>
      <c r="L233" s="40">
        <f>Tablo16[[#This Row],[SINIF - II  ZF-….]]</f>
        <v>0</v>
      </c>
      <c r="M233" s="40">
        <f>Tablo16[[#This Row],[G1]]</f>
        <v>0</v>
      </c>
      <c r="N233" s="40">
        <f>Tablo16[[#This Row],[G2]]</f>
        <v>0</v>
      </c>
      <c r="O233" s="40">
        <f>Tablo16[[#This Row],[Gözetmen 1]]</f>
        <v>0</v>
      </c>
      <c r="P233" s="40">
        <f>Tablo16[[#This Row],[Gözetmen 2]]</f>
        <v>0</v>
      </c>
      <c r="Q233" s="40">
        <f>Tablo16[[#This Row],[TÜM SINAVLARIMI GÖSTER]]</f>
        <v>0</v>
      </c>
      <c r="R233" s="40">
        <f>Tablo16[[#This Row],[Aynı ders sayısı]]</f>
        <v>7</v>
      </c>
      <c r="S233" s="40">
        <f>Tablo16[[#This Row],[Hocası aynı, aynı ders sayısı]]</f>
        <v>1</v>
      </c>
      <c r="T233" s="40">
        <f>Tablo16[[#This Row],[Aynı saatteki Sınav Sayısı]]</f>
        <v>9</v>
      </c>
    </row>
    <row r="234" spans="1:20" ht="15" hidden="1" x14ac:dyDescent="0.25">
      <c r="A234" s="38">
        <v>156</v>
      </c>
      <c r="B234" s="40" t="str">
        <f>Tablo16[[#This Row],[Bölüm]]</f>
        <v>TO</v>
      </c>
      <c r="C234" s="40">
        <f>Tablo16[[#This Row],[Sınıf]]</f>
        <v>3</v>
      </c>
      <c r="D234" s="40" t="str">
        <f>Tablo16[[#This Row],[Ders Kodu]]</f>
        <v>TBB-3003</v>
      </c>
      <c r="E234" s="40" t="str">
        <f>Tablo16[[#This Row],[Dersin Adı]]</f>
        <v>Toprak Biyolojisi</v>
      </c>
      <c r="F234" s="40" t="str">
        <f>Tablo16[[#This Row],[Dersi Veren Öğretim Üyesi]]</f>
        <v>Cafer Türkmen</v>
      </c>
      <c r="G234" s="40" t="str">
        <f>Tablo16[[#This Row],[Dersi Veren. Öğr. Üyesi Bölmü.]]</f>
        <v>TO</v>
      </c>
      <c r="H234" s="40">
        <f>Tablo16[[#This Row],[Mevcut]]</f>
        <v>29</v>
      </c>
      <c r="I234" s="115">
        <f>Tablo16[[#This Row],[SINAV TARİHİ]]</f>
        <v>45665</v>
      </c>
      <c r="J234" s="116">
        <f>Tablo16[[#This Row],[SINAV SAATİ]]</f>
        <v>0.54166666666666663</v>
      </c>
      <c r="K234" s="40" t="str">
        <f>Tablo16[[#This Row],[SINIF - I -ZF-….]]</f>
        <v>01</v>
      </c>
      <c r="L234" s="40">
        <f>Tablo16[[#This Row],[SINIF - II  ZF-….]]</f>
        <v>0</v>
      </c>
      <c r="M234" s="40">
        <f>Tablo16[[#This Row],[G1]]</f>
        <v>0</v>
      </c>
      <c r="N234" s="40">
        <f>Tablo16[[#This Row],[G2]]</f>
        <v>0</v>
      </c>
      <c r="O234" s="40">
        <f>Tablo16[[#This Row],[Gözetmen 1]]</f>
        <v>0</v>
      </c>
      <c r="P234" s="40">
        <f>Tablo16[[#This Row],[Gözetmen 2]]</f>
        <v>0</v>
      </c>
      <c r="Q234" s="40">
        <f>Tablo16[[#This Row],[TÜM SINAVLARIMI GÖSTER]]</f>
        <v>0</v>
      </c>
      <c r="R234" s="40">
        <f>Tablo16[[#This Row],[Aynı ders sayısı]]</f>
        <v>1</v>
      </c>
      <c r="S234" s="40">
        <f>Tablo16[[#This Row],[Hocası aynı, aynı ders sayısı]]</f>
        <v>1</v>
      </c>
      <c r="T234" s="40">
        <f>Tablo16[[#This Row],[Aynı saatteki Sınav Sayısı]]</f>
        <v>10</v>
      </c>
    </row>
    <row r="235" spans="1:20" ht="15" hidden="1" x14ac:dyDescent="0.25">
      <c r="A235" s="38">
        <v>237</v>
      </c>
      <c r="B235" s="40" t="str">
        <f>Tablo16[[#This Row],[Bölüm]]</f>
        <v>TO</v>
      </c>
      <c r="C235" s="40">
        <f>Tablo16[[#This Row],[Sınıf]]</f>
        <v>3</v>
      </c>
      <c r="D235" s="40" t="str">
        <f>Tablo16[[#This Row],[Ders Kodu]]</f>
        <v>TBB-3009</v>
      </c>
      <c r="E235" s="40" t="str">
        <f>Tablo16[[#This Row],[Dersin Adı]]</f>
        <v>Kartoğrafya</v>
      </c>
      <c r="F235" s="40" t="str">
        <f>Tablo16[[#This Row],[Dersi Veren Öğretim Üyesi]]</f>
        <v>Hasan Özcan</v>
      </c>
      <c r="G235" s="40" t="str">
        <f>Tablo16[[#This Row],[Dersi Veren. Öğr. Üyesi Bölmü.]]</f>
        <v>TO</v>
      </c>
      <c r="H235" s="40">
        <f>Tablo16[[#This Row],[Mevcut]]</f>
        <v>26</v>
      </c>
      <c r="I235" s="115">
        <f>Tablo16[[#This Row],[SINAV TARİHİ]]</f>
        <v>45666</v>
      </c>
      <c r="J235" s="116">
        <f>Tablo16[[#This Row],[SINAV SAATİ]]</f>
        <v>0.54166666666666663</v>
      </c>
      <c r="K235" s="40" t="str">
        <f>Tablo16[[#This Row],[SINIF - I -ZF-….]]</f>
        <v>102</v>
      </c>
      <c r="L235" s="40">
        <f>Tablo16[[#This Row],[SINIF - II  ZF-….]]</f>
        <v>0</v>
      </c>
      <c r="M235" s="40">
        <f>Tablo16[[#This Row],[G1]]</f>
        <v>0</v>
      </c>
      <c r="N235" s="40">
        <f>Tablo16[[#This Row],[G2]]</f>
        <v>0</v>
      </c>
      <c r="O235" s="40">
        <f>Tablo16[[#This Row],[Gözetmen 1]]</f>
        <v>0</v>
      </c>
      <c r="P235" s="40">
        <f>Tablo16[[#This Row],[Gözetmen 2]]</f>
        <v>0</v>
      </c>
      <c r="Q235" s="40">
        <f>Tablo16[[#This Row],[TÜM SINAVLARIMI GÖSTER]]</f>
        <v>0</v>
      </c>
      <c r="R235" s="40">
        <f>Tablo16[[#This Row],[Aynı ders sayısı]]</f>
        <v>1</v>
      </c>
      <c r="S235" s="40">
        <f>Tablo16[[#This Row],[Hocası aynı, aynı ders sayısı]]</f>
        <v>1</v>
      </c>
      <c r="T235" s="40">
        <f>Tablo16[[#This Row],[Aynı saatteki Sınav Sayısı]]</f>
        <v>7</v>
      </c>
    </row>
    <row r="236" spans="1:20" ht="15" hidden="1" x14ac:dyDescent="0.25">
      <c r="A236" s="38">
        <v>279</v>
      </c>
      <c r="B236" s="40" t="str">
        <f>Tablo16[[#This Row],[Bölüm]]</f>
        <v>TO</v>
      </c>
      <c r="C236" s="40">
        <f>Tablo16[[#This Row],[Sınıf]]</f>
        <v>3</v>
      </c>
      <c r="D236" s="40" t="str">
        <f>Tablo16[[#This Row],[Ders Kodu]]</f>
        <v>TBB-3011</v>
      </c>
      <c r="E236" s="40" t="str">
        <f>Tablo16[[#This Row],[Dersin Adı]]</f>
        <v>Toprak Kimyası</v>
      </c>
      <c r="F236" s="40" t="str">
        <f>Tablo16[[#This Row],[Dersi Veren Öğretim Üyesi]]</f>
        <v>Ali Sungur</v>
      </c>
      <c r="G236" s="40" t="str">
        <f>Tablo16[[#This Row],[Dersi Veren. Öğr. Üyesi Bölmü.]]</f>
        <v>TO</v>
      </c>
      <c r="H236" s="40">
        <f>Tablo16[[#This Row],[Mevcut]]</f>
        <v>27</v>
      </c>
      <c r="I236" s="115">
        <f>Tablo16[[#This Row],[SINAV TARİHİ]]</f>
        <v>45670</v>
      </c>
      <c r="J236" s="116">
        <f>Tablo16[[#This Row],[SINAV SAATİ]]</f>
        <v>0.54166666666666663</v>
      </c>
      <c r="K236" s="40" t="str">
        <f>Tablo16[[#This Row],[SINIF - I -ZF-….]]</f>
        <v>Prof.Dr H. TURHAN</v>
      </c>
      <c r="L236" s="40">
        <f>Tablo16[[#This Row],[SINIF - II  ZF-….]]</f>
        <v>0</v>
      </c>
      <c r="M236" s="40">
        <f>Tablo16[[#This Row],[G1]]</f>
        <v>0</v>
      </c>
      <c r="N236" s="40">
        <f>Tablo16[[#This Row],[G2]]</f>
        <v>0</v>
      </c>
      <c r="O236" s="40">
        <f>Tablo16[[#This Row],[Gözetmen 1]]</f>
        <v>0</v>
      </c>
      <c r="P236" s="40">
        <f>Tablo16[[#This Row],[Gözetmen 2]]</f>
        <v>0</v>
      </c>
      <c r="Q236" s="40">
        <f>Tablo16[[#This Row],[TÜM SINAVLARIMI GÖSTER]]</f>
        <v>0</v>
      </c>
      <c r="R236" s="40">
        <f>Tablo16[[#This Row],[Aynı ders sayısı]]</f>
        <v>1</v>
      </c>
      <c r="S236" s="40">
        <f>Tablo16[[#This Row],[Hocası aynı, aynı ders sayısı]]</f>
        <v>1</v>
      </c>
      <c r="T236" s="40">
        <f>Tablo16[[#This Row],[Aynı saatteki Sınav Sayısı]]</f>
        <v>7</v>
      </c>
    </row>
    <row r="237" spans="1:20" ht="15" hidden="1" x14ac:dyDescent="0.25">
      <c r="A237" s="38">
        <v>295</v>
      </c>
      <c r="B237" s="40" t="str">
        <f>Tablo16[[#This Row],[Bölüm]]</f>
        <v>TO</v>
      </c>
      <c r="C237" s="40">
        <f>Tablo16[[#This Row],[Sınıf]]</f>
        <v>3</v>
      </c>
      <c r="D237" s="40" t="str">
        <f>Tablo16[[#This Row],[Ders Kodu]]</f>
        <v>TBB-3001</v>
      </c>
      <c r="E237" s="40" t="str">
        <f>Tablo16[[#This Row],[Dersin Adı]]</f>
        <v>Toprak Fiziği</v>
      </c>
      <c r="F237" s="40" t="str">
        <f>Tablo16[[#This Row],[Dersi Veren Öğretim Üyesi]]</f>
        <v>Yasemin Kavdır</v>
      </c>
      <c r="G237" s="40" t="str">
        <f>Tablo16[[#This Row],[Dersi Veren. Öğr. Üyesi Bölmü.]]</f>
        <v>TO</v>
      </c>
      <c r="H237" s="40">
        <f>Tablo16[[#This Row],[Mevcut]]</f>
        <v>29</v>
      </c>
      <c r="I237" s="115">
        <f>Tablo16[[#This Row],[SINAV TARİHİ]]</f>
        <v>45671</v>
      </c>
      <c r="J237" s="116">
        <f>Tablo16[[#This Row],[SINAV SAATİ]]</f>
        <v>0.54166666666666663</v>
      </c>
      <c r="K237" s="40" t="str">
        <f>Tablo16[[#This Row],[SINIF - I -ZF-….]]</f>
        <v>206</v>
      </c>
      <c r="L237" s="40">
        <f>Tablo16[[#This Row],[SINIF - II  ZF-….]]</f>
        <v>0</v>
      </c>
      <c r="M237" s="40">
        <f>Tablo16[[#This Row],[G1]]</f>
        <v>0</v>
      </c>
      <c r="N237" s="40">
        <f>Tablo16[[#This Row],[G2]]</f>
        <v>0</v>
      </c>
      <c r="O237" s="40">
        <f>Tablo16[[#This Row],[Gözetmen 1]]</f>
        <v>0</v>
      </c>
      <c r="P237" s="40">
        <f>Tablo16[[#This Row],[Gözetmen 2]]</f>
        <v>0</v>
      </c>
      <c r="Q237" s="40">
        <f>Tablo16[[#This Row],[TÜM SINAVLARIMI GÖSTER]]</f>
        <v>0</v>
      </c>
      <c r="R237" s="40">
        <f>Tablo16[[#This Row],[Aynı ders sayısı]]</f>
        <v>1</v>
      </c>
      <c r="S237" s="40">
        <f>Tablo16[[#This Row],[Hocası aynı, aynı ders sayısı]]</f>
        <v>1</v>
      </c>
      <c r="T237" s="40">
        <f>Tablo16[[#This Row],[Aynı saatteki Sınav Sayısı]]</f>
        <v>8</v>
      </c>
    </row>
    <row r="238" spans="1:20" ht="15" hidden="1" x14ac:dyDescent="0.25">
      <c r="A238" s="38">
        <v>302</v>
      </c>
      <c r="B238" s="40" t="str">
        <f>Tablo16[[#This Row],[Bölüm]]</f>
        <v>TO</v>
      </c>
      <c r="C238" s="40">
        <f>Tablo16[[#This Row],[Sınıf]]</f>
        <v>4</v>
      </c>
      <c r="D238" s="40" t="str">
        <f>Tablo16[[#This Row],[Ders Kodu]]</f>
        <v>TBB-4009</v>
      </c>
      <c r="E238" s="40" t="str">
        <f>Tablo16[[#This Row],[Dersin Adı]]</f>
        <v>Arazi Kullanım Planlaması</v>
      </c>
      <c r="F238" s="40" t="str">
        <f>Tablo16[[#This Row],[Dersi Veren Öğretim Üyesi]]</f>
        <v>Hasan Özcan</v>
      </c>
      <c r="G238" s="40" t="str">
        <f>Tablo16[[#This Row],[Dersi Veren. Öğr. Üyesi Bölmü.]]</f>
        <v>TO</v>
      </c>
      <c r="H238" s="40">
        <f>Tablo16[[#This Row],[Mevcut]]</f>
        <v>9</v>
      </c>
      <c r="I238" s="115">
        <f>Tablo16[[#This Row],[SINAV TARİHİ]]</f>
        <v>45663</v>
      </c>
      <c r="J238" s="116">
        <f>Tablo16[[#This Row],[SINAV SAATİ]]</f>
        <v>0.61458333333333337</v>
      </c>
      <c r="K238" s="40" t="str">
        <f>Tablo16[[#This Row],[SINIF - I -ZF-….]]</f>
        <v>103</v>
      </c>
      <c r="L238" s="40">
        <f>Tablo16[[#This Row],[SINIF - II  ZF-….]]</f>
        <v>0</v>
      </c>
      <c r="M238" s="40">
        <f>Tablo16[[#This Row],[G1]]</f>
        <v>0</v>
      </c>
      <c r="N238" s="40">
        <f>Tablo16[[#This Row],[G2]]</f>
        <v>0</v>
      </c>
      <c r="O238" s="40">
        <f>Tablo16[[#This Row],[Gözetmen 1]]</f>
        <v>0</v>
      </c>
      <c r="P238" s="40">
        <f>Tablo16[[#This Row],[Gözetmen 2]]</f>
        <v>0</v>
      </c>
      <c r="Q238" s="40">
        <f>Tablo16[[#This Row],[TÜM SINAVLARIMI GÖSTER]]</f>
        <v>0</v>
      </c>
      <c r="R238" s="40">
        <f>Tablo16[[#This Row],[Aynı ders sayısı]]</f>
        <v>1</v>
      </c>
      <c r="S238" s="40">
        <f>Tablo16[[#This Row],[Hocası aynı, aynı ders sayısı]]</f>
        <v>1</v>
      </c>
      <c r="T238" s="40">
        <f>Tablo16[[#This Row],[Aynı saatteki Sınav Sayısı]]</f>
        <v>9</v>
      </c>
    </row>
    <row r="239" spans="1:20" ht="15" hidden="1" x14ac:dyDescent="0.25">
      <c r="A239" s="38">
        <v>311</v>
      </c>
      <c r="B239" s="40" t="str">
        <f>Tablo16[[#This Row],[Bölüm]]</f>
        <v>TO</v>
      </c>
      <c r="C239" s="40">
        <f>Tablo16[[#This Row],[Sınıf]]</f>
        <v>4</v>
      </c>
      <c r="D239" s="40" t="str">
        <f>Tablo16[[#This Row],[Ders Kodu]]</f>
        <v>TBB-4011</v>
      </c>
      <c r="E239" s="40" t="str">
        <f>Tablo16[[#This Row],[Dersin Adı]]</f>
        <v>Jeomorfoloji</v>
      </c>
      <c r="F239" s="40" t="str">
        <f>Tablo16[[#This Row],[Dersi Veren Öğretim Üyesi]]</f>
        <v>Hüseyin Ekinci</v>
      </c>
      <c r="G239" s="40" t="str">
        <f>Tablo16[[#This Row],[Dersi Veren. Öğr. Üyesi Bölmü.]]</f>
        <v>TO</v>
      </c>
      <c r="H239" s="40">
        <f>Tablo16[[#This Row],[Mevcut]]</f>
        <v>9</v>
      </c>
      <c r="I239" s="115">
        <f>Tablo16[[#This Row],[SINAV TARİHİ]]</f>
        <v>45664</v>
      </c>
      <c r="J239" s="116">
        <f>Tablo16[[#This Row],[SINAV SAATİ]]</f>
        <v>0.65277777777777779</v>
      </c>
      <c r="K239" s="40" t="str">
        <f>Tablo16[[#This Row],[SINIF - I -ZF-….]]</f>
        <v>104</v>
      </c>
      <c r="L239" s="40">
        <f>Tablo16[[#This Row],[SINIF - II  ZF-….]]</f>
        <v>0</v>
      </c>
      <c r="M239" s="40">
        <f>Tablo16[[#This Row],[G1]]</f>
        <v>0</v>
      </c>
      <c r="N239" s="40">
        <f>Tablo16[[#This Row],[G2]]</f>
        <v>0</v>
      </c>
      <c r="O239" s="40">
        <f>Tablo16[[#This Row],[Gözetmen 1]]</f>
        <v>0</v>
      </c>
      <c r="P239" s="40">
        <f>Tablo16[[#This Row],[Gözetmen 2]]</f>
        <v>0</v>
      </c>
      <c r="Q239" s="40">
        <f>Tablo16[[#This Row],[TÜM SINAVLARIMI GÖSTER]]</f>
        <v>0</v>
      </c>
      <c r="R239" s="40">
        <f>Tablo16[[#This Row],[Aynı ders sayısı]]</f>
        <v>1</v>
      </c>
      <c r="S239" s="40">
        <f>Tablo16[[#This Row],[Hocası aynı, aynı ders sayısı]]</f>
        <v>1</v>
      </c>
      <c r="T239" s="40">
        <f>Tablo16[[#This Row],[Aynı saatteki Sınav Sayısı]]</f>
        <v>9</v>
      </c>
    </row>
    <row r="240" spans="1:20" ht="15" hidden="1" x14ac:dyDescent="0.25">
      <c r="A240" s="38">
        <v>333</v>
      </c>
      <c r="B240" s="40" t="str">
        <f>Tablo16[[#This Row],[Bölüm]]</f>
        <v>TO</v>
      </c>
      <c r="C240" s="40">
        <f>Tablo16[[#This Row],[Sınıf]]</f>
        <v>4</v>
      </c>
      <c r="D240" s="40" t="str">
        <f>Tablo16[[#This Row],[Ders Kodu]]</f>
        <v>TBB-4017</v>
      </c>
      <c r="E240" s="40" t="str">
        <f>Tablo16[[#This Row],[Dersin Adı]]</f>
        <v>Bitki Besin Maddesi Semptomları</v>
      </c>
      <c r="F240" s="40" t="str">
        <f>Tablo16[[#This Row],[Dersi Veren Öğretim Üyesi]]</f>
        <v>Ali Sümer</v>
      </c>
      <c r="G240" s="40" t="str">
        <f>Tablo16[[#This Row],[Dersi Veren. Öğr. Üyesi Bölmü.]]</f>
        <v>TO</v>
      </c>
      <c r="H240" s="40">
        <f>Tablo16[[#This Row],[Mevcut]]</f>
        <v>9</v>
      </c>
      <c r="I240" s="115">
        <f>Tablo16[[#This Row],[SINAV TARİHİ]]</f>
        <v>45665</v>
      </c>
      <c r="J240" s="116">
        <f>Tablo16[[#This Row],[SINAV SAATİ]]</f>
        <v>0.625</v>
      </c>
      <c r="K240" s="40" t="str">
        <f>Tablo16[[#This Row],[SINIF - I -ZF-….]]</f>
        <v>205</v>
      </c>
      <c r="L240" s="40">
        <f>Tablo16[[#This Row],[SINIF - II  ZF-….]]</f>
        <v>0</v>
      </c>
      <c r="M240" s="40">
        <f>Tablo16[[#This Row],[G1]]</f>
        <v>0</v>
      </c>
      <c r="N240" s="40">
        <f>Tablo16[[#This Row],[G2]]</f>
        <v>0</v>
      </c>
      <c r="O240" s="40">
        <f>Tablo16[[#This Row],[Gözetmen 1]]</f>
        <v>0</v>
      </c>
      <c r="P240" s="40">
        <f>Tablo16[[#This Row],[Gözetmen 2]]</f>
        <v>0</v>
      </c>
      <c r="Q240" s="40">
        <f>Tablo16[[#This Row],[TÜM SINAVLARIMI GÖSTER]]</f>
        <v>0</v>
      </c>
      <c r="R240" s="40">
        <f>Tablo16[[#This Row],[Aynı ders sayısı]]</f>
        <v>1</v>
      </c>
      <c r="S240" s="40">
        <f>Tablo16[[#This Row],[Hocası aynı, aynı ders sayısı]]</f>
        <v>1</v>
      </c>
      <c r="T240" s="40">
        <f>Tablo16[[#This Row],[Aynı saatteki Sınav Sayısı]]</f>
        <v>9</v>
      </c>
    </row>
    <row r="241" spans="1:20" ht="15" hidden="1" x14ac:dyDescent="0.25">
      <c r="A241" s="38">
        <v>71</v>
      </c>
      <c r="B241" s="40" t="str">
        <f>Tablo16[[#This Row],[Bölüm]]</f>
        <v>TO</v>
      </c>
      <c r="C241" s="40">
        <f>Tablo16[[#This Row],[Sınıf]]</f>
        <v>4</v>
      </c>
      <c r="D241" s="40" t="str">
        <f>Tablo16[[#This Row],[Ders Kodu]]</f>
        <v>TBB-4001</v>
      </c>
      <c r="E241" s="40" t="str">
        <f>Tablo16[[#This Row],[Dersin Adı]]</f>
        <v>Toprak Genesisi ve Sınıflandırma</v>
      </c>
      <c r="F241" s="40" t="str">
        <f>Tablo16[[#This Row],[Dersi Veren Öğretim Üyesi]]</f>
        <v>Hüseyin Ekinci</v>
      </c>
      <c r="G241" s="40" t="str">
        <f>Tablo16[[#This Row],[Dersi Veren. Öğr. Üyesi Bölmü.]]</f>
        <v>TO</v>
      </c>
      <c r="H241" s="40">
        <f>Tablo16[[#This Row],[Mevcut]]</f>
        <v>9</v>
      </c>
      <c r="I241" s="115">
        <f>Tablo16[[#This Row],[SINAV TARİHİ]]</f>
        <v>45666</v>
      </c>
      <c r="J241" s="116">
        <f>Tablo16[[#This Row],[SINAV SAATİ]]</f>
        <v>0.61458333333333337</v>
      </c>
      <c r="K241" s="40" t="str">
        <f>Tablo16[[#This Row],[SINIF - I -ZF-….]]</f>
        <v>06</v>
      </c>
      <c r="L241" s="40">
        <f>Tablo16[[#This Row],[SINIF - II  ZF-….]]</f>
        <v>0</v>
      </c>
      <c r="M241" s="40">
        <f>Tablo16[[#This Row],[G1]]</f>
        <v>0</v>
      </c>
      <c r="N241" s="40">
        <f>Tablo16[[#This Row],[G2]]</f>
        <v>0</v>
      </c>
      <c r="O241" s="40">
        <f>Tablo16[[#This Row],[Gözetmen 1]]</f>
        <v>0</v>
      </c>
      <c r="P241" s="40">
        <f>Tablo16[[#This Row],[Gözetmen 2]]</f>
        <v>0</v>
      </c>
      <c r="Q241" s="40">
        <f>Tablo16[[#This Row],[TÜM SINAVLARIMI GÖSTER]]</f>
        <v>0</v>
      </c>
      <c r="R241" s="40">
        <f>Tablo16[[#This Row],[Aynı ders sayısı]]</f>
        <v>1</v>
      </c>
      <c r="S241" s="40">
        <f>Tablo16[[#This Row],[Hocası aynı, aynı ders sayısı]]</f>
        <v>1</v>
      </c>
      <c r="T241" s="40">
        <f>Tablo16[[#This Row],[Aynı saatteki Sınav Sayısı]]</f>
        <v>9</v>
      </c>
    </row>
    <row r="242" spans="1:20" ht="15" hidden="1" x14ac:dyDescent="0.25">
      <c r="A242" s="38">
        <v>131</v>
      </c>
      <c r="B242" s="40" t="str">
        <f>Tablo16[[#This Row],[Bölüm]]</f>
        <v>TO</v>
      </c>
      <c r="C242" s="40">
        <f>Tablo16[[#This Row],[Sınıf]]</f>
        <v>4</v>
      </c>
      <c r="D242" s="40" t="str">
        <f>Tablo16[[#This Row],[Ders Kodu]]</f>
        <v>TBB-4007</v>
      </c>
      <c r="E242" s="40" t="str">
        <f>Tablo16[[#This Row],[Dersin Adı]]</f>
        <v>Mesleki Uygulama I</v>
      </c>
      <c r="F242" s="40" t="str">
        <f>Tablo16[[#This Row],[Dersi Veren Öğretim Üyesi]]</f>
        <v>Cafer Türkmen</v>
      </c>
      <c r="G242" s="40" t="str">
        <f>Tablo16[[#This Row],[Dersi Veren. Öğr. Üyesi Bölmü.]]</f>
        <v>TO</v>
      </c>
      <c r="H242" s="40">
        <f>Tablo16[[#This Row],[Mevcut]]</f>
        <v>7</v>
      </c>
      <c r="I242" s="115">
        <f>Tablo16[[#This Row],[SINAV TARİHİ]]</f>
        <v>45670</v>
      </c>
      <c r="J242" s="116">
        <f>Tablo16[[#This Row],[SINAV SAATİ]]</f>
        <v>0.625</v>
      </c>
      <c r="K242" s="40" t="str">
        <f>Tablo16[[#This Row],[SINIF - I -ZF-….]]</f>
        <v>204</v>
      </c>
      <c r="L242" s="40">
        <f>Tablo16[[#This Row],[SINIF - II  ZF-….]]</f>
        <v>0</v>
      </c>
      <c r="M242" s="40">
        <f>Tablo16[[#This Row],[G1]]</f>
        <v>0</v>
      </c>
      <c r="N242" s="40">
        <f>Tablo16[[#This Row],[G2]]</f>
        <v>0</v>
      </c>
      <c r="O242" s="40">
        <f>Tablo16[[#This Row],[Gözetmen 1]]</f>
        <v>0</v>
      </c>
      <c r="P242" s="40">
        <f>Tablo16[[#This Row],[Gözetmen 2]]</f>
        <v>0</v>
      </c>
      <c r="Q242" s="40">
        <f>Tablo16[[#This Row],[TÜM SINAVLARIMI GÖSTER]]</f>
        <v>0</v>
      </c>
      <c r="R242" s="40">
        <f>Tablo16[[#This Row],[Aynı ders sayısı]]</f>
        <v>7</v>
      </c>
      <c r="S242" s="40">
        <f>Tablo16[[#This Row],[Hocası aynı, aynı ders sayısı]]</f>
        <v>1</v>
      </c>
      <c r="T242" s="40">
        <f>Tablo16[[#This Row],[Aynı saatteki Sınav Sayısı]]</f>
        <v>8</v>
      </c>
    </row>
    <row r="243" spans="1:20" ht="15" hidden="1" x14ac:dyDescent="0.25">
      <c r="A243" s="38">
        <v>217</v>
      </c>
      <c r="B243" s="40" t="str">
        <f>Tablo16[[#This Row],[Bölüm]]</f>
        <v>TO</v>
      </c>
      <c r="C243" s="40">
        <f>Tablo16[[#This Row],[Sınıf]]</f>
        <v>4</v>
      </c>
      <c r="D243" s="40" t="str">
        <f>Tablo16[[#This Row],[Ders Kodu]]</f>
        <v>TBB-4003</v>
      </c>
      <c r="E243" s="40" t="str">
        <f>Tablo16[[#This Row],[Dersin Adı]]</f>
        <v>Sürdürülebilir Toprak Verimliliği</v>
      </c>
      <c r="F243" s="40" t="str">
        <f>Tablo16[[#This Row],[Dersi Veren Öğretim Üyesi]]</f>
        <v>Yakup Çıkılı</v>
      </c>
      <c r="G243" s="40" t="str">
        <f>Tablo16[[#This Row],[Dersi Veren. Öğr. Üyesi Bölmü.]]</f>
        <v>TO</v>
      </c>
      <c r="H243" s="40">
        <f>Tablo16[[#This Row],[Mevcut]]</f>
        <v>9</v>
      </c>
      <c r="I243" s="115">
        <f>Tablo16[[#This Row],[SINAV TARİHİ]]</f>
        <v>45671</v>
      </c>
      <c r="J243" s="116">
        <f>Tablo16[[#This Row],[SINAV SAATİ]]</f>
        <v>0.625</v>
      </c>
      <c r="K243" s="40" t="str">
        <f>Tablo16[[#This Row],[SINIF - I -ZF-….]]</f>
        <v>204</v>
      </c>
      <c r="L243" s="40">
        <f>Tablo16[[#This Row],[SINIF - II  ZF-….]]</f>
        <v>0</v>
      </c>
      <c r="M243" s="40">
        <f>Tablo16[[#This Row],[G1]]</f>
        <v>0</v>
      </c>
      <c r="N243" s="40">
        <f>Tablo16[[#This Row],[G2]]</f>
        <v>0</v>
      </c>
      <c r="O243" s="40">
        <f>Tablo16[[#This Row],[Gözetmen 1]]</f>
        <v>0</v>
      </c>
      <c r="P243" s="40">
        <f>Tablo16[[#This Row],[Gözetmen 2]]</f>
        <v>0</v>
      </c>
      <c r="Q243" s="40">
        <f>Tablo16[[#This Row],[TÜM SINAVLARIMI GÖSTER]]</f>
        <v>0</v>
      </c>
      <c r="R243" s="40">
        <f>Tablo16[[#This Row],[Aynı ders sayısı]]</f>
        <v>1</v>
      </c>
      <c r="S243" s="40">
        <f>Tablo16[[#This Row],[Hocası aynı, aynı ders sayısı]]</f>
        <v>1</v>
      </c>
      <c r="T243" s="40">
        <f>Tablo16[[#This Row],[Aynı saatteki Sınav Sayısı]]</f>
        <v>6</v>
      </c>
    </row>
    <row r="244" spans="1:20" ht="15" hidden="1" x14ac:dyDescent="0.25">
      <c r="A244" s="38">
        <v>233</v>
      </c>
      <c r="B244" s="40" t="str">
        <f>Tablo16[[#This Row],[Bölüm]]</f>
        <v>TO</v>
      </c>
      <c r="C244" s="40">
        <f>Tablo16[[#This Row],[Sınıf]]</f>
        <v>4</v>
      </c>
      <c r="D244" s="40" t="str">
        <f>Tablo16[[#This Row],[Ders Kodu]]</f>
        <v>TBB-4025</v>
      </c>
      <c r="E244" s="40" t="str">
        <f>Tablo16[[#This Row],[Dersin Adı]]</f>
        <v>Toprak Ekosistemi</v>
      </c>
      <c r="F244" s="40" t="str">
        <f>Tablo16[[#This Row],[Dersi Veren Öğretim Üyesi]]</f>
        <v>Cafer Türkmen</v>
      </c>
      <c r="G244" s="40" t="str">
        <f>Tablo16[[#This Row],[Dersi Veren. Öğr. Üyesi Bölmü.]]</f>
        <v>TO</v>
      </c>
      <c r="H244" s="40">
        <f>Tablo16[[#This Row],[Mevcut]]</f>
        <v>3</v>
      </c>
      <c r="I244" s="115">
        <f>Tablo16[[#This Row],[SINAV TARİHİ]]</f>
        <v>45672</v>
      </c>
      <c r="J244" s="116">
        <f>Tablo16[[#This Row],[SINAV SAATİ]]</f>
        <v>0.625</v>
      </c>
      <c r="K244" s="40" t="str">
        <f>Tablo16[[#This Row],[SINIF - I -ZF-….]]</f>
        <v>03</v>
      </c>
      <c r="L244" s="40">
        <f>Tablo16[[#This Row],[SINIF - II  ZF-….]]</f>
        <v>0</v>
      </c>
      <c r="M244" s="40">
        <f>Tablo16[[#This Row],[G1]]</f>
        <v>0</v>
      </c>
      <c r="N244" s="40">
        <f>Tablo16[[#This Row],[G2]]</f>
        <v>0</v>
      </c>
      <c r="O244" s="40">
        <f>Tablo16[[#This Row],[Gözetmen 1]]</f>
        <v>0</v>
      </c>
      <c r="P244" s="40">
        <f>Tablo16[[#This Row],[Gözetmen 2]]</f>
        <v>0</v>
      </c>
      <c r="Q244" s="40">
        <f>Tablo16[[#This Row],[TÜM SINAVLARIMI GÖSTER]]</f>
        <v>0</v>
      </c>
      <c r="R244" s="40">
        <f>Tablo16[[#This Row],[Aynı ders sayısı]]</f>
        <v>1</v>
      </c>
      <c r="S244" s="40">
        <f>Tablo16[[#This Row],[Hocası aynı, aynı ders sayısı]]</f>
        <v>1</v>
      </c>
      <c r="T244" s="40">
        <f>Tablo16[[#This Row],[Aynı saatteki Sınav Sayısı]]</f>
        <v>7</v>
      </c>
    </row>
    <row r="245" spans="1:20" ht="15" hidden="1" x14ac:dyDescent="0.25">
      <c r="A245" s="38">
        <v>246</v>
      </c>
      <c r="B245" s="40" t="str">
        <f>Tablo16[[#This Row],[Bölüm]]</f>
        <v>TYS</v>
      </c>
      <c r="C245" s="40">
        <f>Tablo16[[#This Row],[Sınıf]]</f>
        <v>1</v>
      </c>
      <c r="D245" s="40" t="str">
        <f>Tablo16[[#This Row],[Ders Kodu]]</f>
        <v>ZTY-1009</v>
      </c>
      <c r="E245" s="40" t="str">
        <f>Tablo16[[#This Row],[Dersin Adı]]</f>
        <v>Matematik</v>
      </c>
      <c r="F245" s="40" t="str">
        <f>Tablo16[[#This Row],[Dersi Veren Öğretim Üyesi]]</f>
        <v>Saniye Can</v>
      </c>
      <c r="G245" s="40" t="str">
        <f>Tablo16[[#This Row],[Dersi Veren. Öğr. Üyesi Bölmü.]]</f>
        <v>FD</v>
      </c>
      <c r="H245" s="40">
        <f>Tablo16[[#This Row],[Mevcut]]</f>
        <v>40</v>
      </c>
      <c r="I245" s="115">
        <f>Tablo16[[#This Row],[SINAV TARİHİ]]</f>
        <v>45663</v>
      </c>
      <c r="J245" s="116">
        <f>Tablo16[[#This Row],[SINAV SAATİ]]</f>
        <v>0.375</v>
      </c>
      <c r="K245" s="40" t="str">
        <f>Tablo16[[#This Row],[SINIF - I -ZF-….]]</f>
        <v>113</v>
      </c>
      <c r="L245" s="40">
        <f>Tablo16[[#This Row],[SINIF - II  ZF-….]]</f>
        <v>0</v>
      </c>
      <c r="M245" s="40">
        <f>Tablo16[[#This Row],[G1]]</f>
        <v>5</v>
      </c>
      <c r="N245" s="40">
        <f>Tablo16[[#This Row],[G2]]</f>
        <v>0</v>
      </c>
      <c r="O245" s="40" t="str">
        <f>Tablo16[[#This Row],[Gözetmen 1]]</f>
        <v>İrem POYRAZ</v>
      </c>
      <c r="P245" s="40">
        <f>Tablo16[[#This Row],[Gözetmen 2]]</f>
        <v>0</v>
      </c>
      <c r="Q245" s="40">
        <f>Tablo16[[#This Row],[TÜM SINAVLARIMI GÖSTER]]</f>
        <v>0</v>
      </c>
      <c r="R245" s="40">
        <f>Tablo16[[#This Row],[Aynı ders sayısı]]</f>
        <v>9</v>
      </c>
      <c r="S245" s="40">
        <f>Tablo16[[#This Row],[Hocası aynı, aynı ders sayısı]]</f>
        <v>5</v>
      </c>
      <c r="T245" s="40">
        <f>Tablo16[[#This Row],[Aynı saatteki Sınav Sayısı]]</f>
        <v>9</v>
      </c>
    </row>
    <row r="246" spans="1:20" ht="15" hidden="1" x14ac:dyDescent="0.25">
      <c r="A246" s="38">
        <v>297</v>
      </c>
      <c r="B246" s="40" t="str">
        <f>Tablo16[[#This Row],[Bölüm]]</f>
        <v>TYS</v>
      </c>
      <c r="C246" s="40">
        <f>Tablo16[[#This Row],[Sınıf]]</f>
        <v>1</v>
      </c>
      <c r="D246" s="40" t="str">
        <f>Tablo16[[#This Row],[Ders Kodu]]</f>
        <v>TDİ-1101</v>
      </c>
      <c r="E246" s="40" t="str">
        <f>Tablo16[[#This Row],[Dersin Adı]]</f>
        <v>Türk Dili I</v>
      </c>
      <c r="F246" s="40" t="str">
        <f>Tablo16[[#This Row],[Dersi Veren Öğretim Üyesi]]</f>
        <v>Özgür ÜSTÜN</v>
      </c>
      <c r="G246" s="40" t="str">
        <f>Tablo16[[#This Row],[Dersi Veren. Öğr. Üyesi Bölmü.]]</f>
        <v>FD</v>
      </c>
      <c r="H246" s="40">
        <f>Tablo16[[#This Row],[Mevcut]]</f>
        <v>34</v>
      </c>
      <c r="I246" s="115">
        <f>Tablo16[[#This Row],[SINAV TARİHİ]]</f>
        <v>45664</v>
      </c>
      <c r="J246" s="116">
        <f>Tablo16[[#This Row],[SINAV SAATİ]]</f>
        <v>0.41666666666666669</v>
      </c>
      <c r="K246" s="40" t="str">
        <f>Tablo16[[#This Row],[SINIF - I -ZF-….]]</f>
        <v>113</v>
      </c>
      <c r="L246" s="40">
        <f>Tablo16[[#This Row],[SINIF - II  ZF-….]]</f>
        <v>0</v>
      </c>
      <c r="M246" s="40">
        <f>Tablo16[[#This Row],[G1]]</f>
        <v>0</v>
      </c>
      <c r="N246" s="40">
        <f>Tablo16[[#This Row],[G2]]</f>
        <v>0</v>
      </c>
      <c r="O246" s="40">
        <f>Tablo16[[#This Row],[Gözetmen 1]]</f>
        <v>0</v>
      </c>
      <c r="P246" s="40">
        <f>Tablo16[[#This Row],[Gözetmen 2]]</f>
        <v>0</v>
      </c>
      <c r="Q246" s="40">
        <f>Tablo16[[#This Row],[TÜM SINAVLARIMI GÖSTER]]</f>
        <v>0</v>
      </c>
      <c r="R246" s="40">
        <f>Tablo16[[#This Row],[Aynı ders sayısı]]</f>
        <v>9</v>
      </c>
      <c r="S246" s="40">
        <f>Tablo16[[#This Row],[Hocası aynı, aynı ders sayısı]]</f>
        <v>9</v>
      </c>
      <c r="T246" s="40">
        <f>Tablo16[[#This Row],[Aynı saatteki Sınav Sayısı]]</f>
        <v>9</v>
      </c>
    </row>
    <row r="247" spans="1:20" ht="15" hidden="1" x14ac:dyDescent="0.25">
      <c r="A247" s="38">
        <v>337</v>
      </c>
      <c r="B247" s="40" t="str">
        <f>Tablo16[[#This Row],[Bölüm]]</f>
        <v>TYS</v>
      </c>
      <c r="C247" s="40">
        <f>Tablo16[[#This Row],[Sınıf]]</f>
        <v>1</v>
      </c>
      <c r="D247" s="40" t="str">
        <f>Tablo16[[#This Row],[Ders Kodu]]</f>
        <v>ATA-1101</v>
      </c>
      <c r="E247" s="40" t="str">
        <f>Tablo16[[#This Row],[Dersin Adı]]</f>
        <v>Atatürk İlkeleri ve İnkılap Tarihi I</v>
      </c>
      <c r="F247" s="40" t="str">
        <f>Tablo16[[#This Row],[Dersi Veren Öğretim Üyesi]]</f>
        <v>Gökhan BAYRAM</v>
      </c>
      <c r="G247" s="40" t="str">
        <f>Tablo16[[#This Row],[Dersi Veren. Öğr. Üyesi Bölmü.]]</f>
        <v>FD</v>
      </c>
      <c r="H247" s="40">
        <f>Tablo16[[#This Row],[Mevcut]]</f>
        <v>261</v>
      </c>
      <c r="I247" s="115">
        <f>Tablo16[[#This Row],[SINAV TARİHİ]]</f>
        <v>45664</v>
      </c>
      <c r="J247" s="116">
        <f>Tablo16[[#This Row],[SINAV SAATİ]]</f>
        <v>0.45833333333333331</v>
      </c>
      <c r="K247" s="40" t="str">
        <f>Tablo16[[#This Row],[SINIF - I -ZF-….]]</f>
        <v>102</v>
      </c>
      <c r="L247" s="40">
        <f>Tablo16[[#This Row],[SINIF - II  ZF-….]]</f>
        <v>0</v>
      </c>
      <c r="M247" s="40">
        <f>Tablo16[[#This Row],[G1]]</f>
        <v>8</v>
      </c>
      <c r="N247" s="40">
        <f>Tablo16[[#This Row],[G2]]</f>
        <v>0</v>
      </c>
      <c r="O247" s="40" t="str">
        <f>Tablo16[[#This Row],[Gözetmen 1]]</f>
        <v>Sema Ezgi YÜCEER</v>
      </c>
      <c r="P247" s="40">
        <f>Tablo16[[#This Row],[Gözetmen 2]]</f>
        <v>0</v>
      </c>
      <c r="Q247" s="40">
        <f>Tablo16[[#This Row],[TÜM SINAVLARIMI GÖSTER]]</f>
        <v>0</v>
      </c>
      <c r="R247" s="40">
        <f>Tablo16[[#This Row],[Aynı ders sayısı]]</f>
        <v>9</v>
      </c>
      <c r="S247" s="40">
        <f>Tablo16[[#This Row],[Hocası aynı, aynı ders sayısı]]</f>
        <v>6</v>
      </c>
      <c r="T247" s="40">
        <f>Tablo16[[#This Row],[Aynı saatteki Sınav Sayısı]]</f>
        <v>9</v>
      </c>
    </row>
    <row r="248" spans="1:20" ht="15" hidden="1" x14ac:dyDescent="0.25">
      <c r="A248" s="38">
        <v>344</v>
      </c>
      <c r="B248" s="40" t="str">
        <f>Tablo16[[#This Row],[Bölüm]]</f>
        <v>TYS</v>
      </c>
      <c r="C248" s="40">
        <f>Tablo16[[#This Row],[Sınıf]]</f>
        <v>1</v>
      </c>
      <c r="D248" s="40" t="str">
        <f>Tablo16[[#This Row],[Ders Kodu]]</f>
        <v>ZTY-1013</v>
      </c>
      <c r="E248" s="40" t="str">
        <f>Tablo16[[#This Row],[Dersin Adı]]</f>
        <v>Peyzaj Mimarlığı</v>
      </c>
      <c r="F248" s="40" t="str">
        <f>Tablo16[[#This Row],[Dersi Veren Öğretim Üyesi]]</f>
        <v>Kürşat Demirer</v>
      </c>
      <c r="G248" s="40" t="str">
        <f>Tablo16[[#This Row],[Dersi Veren. Öğr. Üyesi Bölmü.]]</f>
        <v>FD</v>
      </c>
      <c r="H248" s="40">
        <f>Tablo16[[#This Row],[Mevcut]]</f>
        <v>24</v>
      </c>
      <c r="I248" s="115">
        <f>Tablo16[[#This Row],[SINAV TARİHİ]]</f>
        <v>45665</v>
      </c>
      <c r="J248" s="116">
        <f>Tablo16[[#This Row],[SINAV SAATİ]]</f>
        <v>0.375</v>
      </c>
      <c r="K248" s="40" t="str">
        <f>Tablo16[[#This Row],[SINIF - I -ZF-….]]</f>
        <v>202</v>
      </c>
      <c r="L248" s="40">
        <f>Tablo16[[#This Row],[SINIF - II  ZF-….]]</f>
        <v>0</v>
      </c>
      <c r="M248" s="40">
        <f>Tablo16[[#This Row],[G1]]</f>
        <v>0</v>
      </c>
      <c r="N248" s="40">
        <f>Tablo16[[#This Row],[G2]]</f>
        <v>0</v>
      </c>
      <c r="O248" s="40">
        <f>Tablo16[[#This Row],[Gözetmen 1]]</f>
        <v>0</v>
      </c>
      <c r="P248" s="40">
        <f>Tablo16[[#This Row],[Gözetmen 2]]</f>
        <v>0</v>
      </c>
      <c r="Q248" s="40">
        <f>Tablo16[[#This Row],[TÜM SINAVLARIMI GÖSTER]]</f>
        <v>0</v>
      </c>
      <c r="R248" s="40">
        <f>Tablo16[[#This Row],[Aynı ders sayısı]]</f>
        <v>1</v>
      </c>
      <c r="S248" s="40">
        <f>Tablo16[[#This Row],[Hocası aynı, aynı ders sayısı]]</f>
        <v>1</v>
      </c>
      <c r="T248" s="40">
        <f>Tablo16[[#This Row],[Aynı saatteki Sınav Sayısı]]</f>
        <v>9</v>
      </c>
    </row>
    <row r="249" spans="1:20" ht="15" hidden="1" x14ac:dyDescent="0.25">
      <c r="A249" s="38">
        <v>347</v>
      </c>
      <c r="B249" s="40" t="str">
        <f>Tablo16[[#This Row],[Bölüm]]</f>
        <v>TYS</v>
      </c>
      <c r="C249" s="40">
        <f>Tablo16[[#This Row],[Sınıf]]</f>
        <v>1</v>
      </c>
      <c r="D249" s="40" t="str">
        <f>Tablo16[[#This Row],[Ders Kodu]]</f>
        <v>ZTY-1007</v>
      </c>
      <c r="E249" s="40" t="str">
        <f>Tablo16[[#This Row],[Dersin Adı]]</f>
        <v>Kariyer Planlama</v>
      </c>
      <c r="F249" s="40" t="str">
        <f>Tablo16[[#This Row],[Dersi Veren Öğretim Üyesi]]</f>
        <v>Muharrem Yetiş Yavuz</v>
      </c>
      <c r="G249" s="40" t="str">
        <f>Tablo16[[#This Row],[Dersi Veren. Öğr. Üyesi Bölmü.]]</f>
        <v>TYS</v>
      </c>
      <c r="H249" s="40">
        <f>Tablo16[[#This Row],[Mevcut]]</f>
        <v>31</v>
      </c>
      <c r="I249" s="115">
        <f>Tablo16[[#This Row],[SINAV TARİHİ]]</f>
        <v>45665</v>
      </c>
      <c r="J249" s="116">
        <f>Tablo16[[#This Row],[SINAV SAATİ]]</f>
        <v>0.54166666666666663</v>
      </c>
      <c r="K249" s="40" t="str">
        <f>Tablo16[[#This Row],[SINIF - I -ZF-….]]</f>
        <v>201</v>
      </c>
      <c r="L249" s="40">
        <f>Tablo16[[#This Row],[SINIF - II  ZF-….]]</f>
        <v>0</v>
      </c>
      <c r="M249" s="40">
        <f>Tablo16[[#This Row],[G1]]</f>
        <v>0</v>
      </c>
      <c r="N249" s="40">
        <f>Tablo16[[#This Row],[G2]]</f>
        <v>0</v>
      </c>
      <c r="O249" s="40">
        <f>Tablo16[[#This Row],[Gözetmen 1]]</f>
        <v>0</v>
      </c>
      <c r="P249" s="40">
        <f>Tablo16[[#This Row],[Gözetmen 2]]</f>
        <v>0</v>
      </c>
      <c r="Q249" s="40">
        <f>Tablo16[[#This Row],[TÜM SINAVLARIMI GÖSTER]]</f>
        <v>0</v>
      </c>
      <c r="R249" s="40">
        <f>Tablo16[[#This Row],[Aynı ders sayısı]]</f>
        <v>7</v>
      </c>
      <c r="S249" s="40">
        <f>Tablo16[[#This Row],[Hocası aynı, aynı ders sayısı]]</f>
        <v>1</v>
      </c>
      <c r="T249" s="40">
        <f>Tablo16[[#This Row],[Aynı saatteki Sınav Sayısı]]</f>
        <v>10</v>
      </c>
    </row>
    <row r="250" spans="1:20" ht="15" hidden="1" x14ac:dyDescent="0.25">
      <c r="A250" s="38">
        <v>215</v>
      </c>
      <c r="B250" s="40" t="str">
        <f>Tablo16[[#This Row],[Bölüm]]</f>
        <v>TYS</v>
      </c>
      <c r="C250" s="40">
        <f>Tablo16[[#This Row],[Sınıf]]</f>
        <v>1</v>
      </c>
      <c r="D250" s="40" t="str">
        <f>Tablo16[[#This Row],[Ders Kodu]]</f>
        <v>TYS-1007</v>
      </c>
      <c r="E250" s="40" t="str">
        <f>Tablo16[[#This Row],[Dersin Adı]]</f>
        <v>Fizik</v>
      </c>
      <c r="F250" s="40" t="str">
        <f>Tablo16[[#This Row],[Dersi Veren Öğretim Üyesi]]</f>
        <v>Sibel Şen</v>
      </c>
      <c r="G250" s="40" t="str">
        <f>Tablo16[[#This Row],[Dersi Veren. Öğr. Üyesi Bölmü.]]</f>
        <v>FD</v>
      </c>
      <c r="H250" s="40">
        <f>Tablo16[[#This Row],[Mevcut]]</f>
        <v>37</v>
      </c>
      <c r="I250" s="115">
        <f>Tablo16[[#This Row],[SINAV TARİHİ]]</f>
        <v>45666</v>
      </c>
      <c r="J250" s="116">
        <f>Tablo16[[#This Row],[SINAV SAATİ]]</f>
        <v>0.375</v>
      </c>
      <c r="K250" s="40" t="str">
        <f>Tablo16[[#This Row],[SINIF - I -ZF-….]]</f>
        <v>101</v>
      </c>
      <c r="L250" s="40">
        <f>Tablo16[[#This Row],[SINIF - II  ZF-….]]</f>
        <v>0</v>
      </c>
      <c r="M250" s="40">
        <f>Tablo16[[#This Row],[G1]]</f>
        <v>9</v>
      </c>
      <c r="N250" s="40">
        <f>Tablo16[[#This Row],[G2]]</f>
        <v>0</v>
      </c>
      <c r="O250" s="40" t="str">
        <f>Tablo16[[#This Row],[Gözetmen 1]]</f>
        <v>Eylem DURMUŞ</v>
      </c>
      <c r="P250" s="40">
        <f>Tablo16[[#This Row],[Gözetmen 2]]</f>
        <v>0</v>
      </c>
      <c r="Q250" s="40">
        <f>Tablo16[[#This Row],[TÜM SINAVLARIMI GÖSTER]]</f>
        <v>0</v>
      </c>
      <c r="R250" s="40">
        <f>Tablo16[[#This Row],[Aynı ders sayısı]]</f>
        <v>9</v>
      </c>
      <c r="S250" s="40">
        <f>Tablo16[[#This Row],[Hocası aynı, aynı ders sayısı]]</f>
        <v>2</v>
      </c>
      <c r="T250" s="40">
        <f>Tablo16[[#This Row],[Aynı saatteki Sınav Sayısı]]</f>
        <v>8</v>
      </c>
    </row>
    <row r="251" spans="1:20" ht="15" hidden="1" x14ac:dyDescent="0.25">
      <c r="A251" s="38">
        <v>220</v>
      </c>
      <c r="B251" s="40" t="str">
        <f>Tablo16[[#This Row],[Bölüm]]</f>
        <v>TYS</v>
      </c>
      <c r="C251" s="40">
        <f>Tablo16[[#This Row],[Sınıf]]</f>
        <v>1</v>
      </c>
      <c r="D251" s="40" t="str">
        <f>Tablo16[[#This Row],[Ders Kodu]]</f>
        <v>ZTY-1005</v>
      </c>
      <c r="E251" s="40" t="str">
        <f>Tablo16[[#This Row],[Dersin Adı]]</f>
        <v>Temel Bilgisayar Uygulamaları</v>
      </c>
      <c r="F251" s="40" t="str">
        <f>Tablo16[[#This Row],[Dersi Veren Öğretim Üyesi]]</f>
        <v>Umut Mucan</v>
      </c>
      <c r="G251" s="40" t="str">
        <f>Tablo16[[#This Row],[Dersi Veren. Öğr. Üyesi Bölmü.]]</f>
        <v>TYS</v>
      </c>
      <c r="H251" s="40">
        <f>Tablo16[[#This Row],[Mevcut]]</f>
        <v>30</v>
      </c>
      <c r="I251" s="115">
        <f>Tablo16[[#This Row],[SINAV TARİHİ]]</f>
        <v>45666</v>
      </c>
      <c r="J251" s="116">
        <f>Tablo16[[#This Row],[SINAV SAATİ]]</f>
        <v>0.67708333333333337</v>
      </c>
      <c r="K251" s="40" t="str">
        <f>Tablo16[[#This Row],[SINIF - I -ZF-….]]</f>
        <v>Bilgisayar Lab.</v>
      </c>
      <c r="L251" s="40">
        <f>Tablo16[[#This Row],[SINIF - II  ZF-….]]</f>
        <v>0</v>
      </c>
      <c r="M251" s="40">
        <f>Tablo16[[#This Row],[G1]]</f>
        <v>0</v>
      </c>
      <c r="N251" s="40">
        <f>Tablo16[[#This Row],[G2]]</f>
        <v>0</v>
      </c>
      <c r="O251" s="40">
        <f>Tablo16[[#This Row],[Gözetmen 1]]</f>
        <v>0</v>
      </c>
      <c r="P251" s="40">
        <f>Tablo16[[#This Row],[Gözetmen 2]]</f>
        <v>0</v>
      </c>
      <c r="Q251" s="40">
        <f>Tablo16[[#This Row],[TÜM SINAVLARIMI GÖSTER]]</f>
        <v>0</v>
      </c>
      <c r="R251" s="40">
        <f>Tablo16[[#This Row],[Aynı ders sayısı]]</f>
        <v>4</v>
      </c>
      <c r="S251" s="40">
        <f>Tablo16[[#This Row],[Hocası aynı, aynı ders sayısı]]</f>
        <v>1</v>
      </c>
      <c r="T251" s="40">
        <f>Tablo16[[#This Row],[Aynı saatteki Sınav Sayısı]]</f>
        <v>7</v>
      </c>
    </row>
    <row r="252" spans="1:20" ht="15" hidden="1" x14ac:dyDescent="0.25">
      <c r="A252" s="38">
        <v>264</v>
      </c>
      <c r="B252" s="40" t="str">
        <f>Tablo16[[#This Row],[Bölüm]]</f>
        <v>TYS</v>
      </c>
      <c r="C252" s="40">
        <f>Tablo16[[#This Row],[Sınıf]]</f>
        <v>1</v>
      </c>
      <c r="D252" s="40" t="str">
        <f>Tablo16[[#This Row],[Ders Kodu]]</f>
        <v>TYS-1015</v>
      </c>
      <c r="E252" s="40" t="str">
        <f>Tablo16[[#This Row],[Dersin Adı]]</f>
        <v>Botanik</v>
      </c>
      <c r="F252" s="40" t="str">
        <f>Tablo16[[#This Row],[Dersi Veren Öğretim Üyesi]]</f>
        <v>Tülay Tütenocaklı</v>
      </c>
      <c r="G252" s="40" t="str">
        <f>Tablo16[[#This Row],[Dersi Veren. Öğr. Üyesi Bölmü.]]</f>
        <v>FD</v>
      </c>
      <c r="H252" s="40">
        <f>Tablo16[[#This Row],[Mevcut]]</f>
        <v>13</v>
      </c>
      <c r="I252" s="115">
        <f>Tablo16[[#This Row],[SINAV TARİHİ]]</f>
        <v>45670</v>
      </c>
      <c r="J252" s="116">
        <f>Tablo16[[#This Row],[SINAV SAATİ]]</f>
        <v>0.375</v>
      </c>
      <c r="K252" s="40" t="str">
        <f>Tablo16[[#This Row],[SINIF - I -ZF-….]]</f>
        <v>Amfi</v>
      </c>
      <c r="L252" s="40">
        <f>Tablo16[[#This Row],[SINIF - II  ZF-….]]</f>
        <v>0</v>
      </c>
      <c r="M252" s="40">
        <f>Tablo16[[#This Row],[G1]]</f>
        <v>5</v>
      </c>
      <c r="N252" s="40">
        <f>Tablo16[[#This Row],[G2]]</f>
        <v>0</v>
      </c>
      <c r="O252" s="40" t="str">
        <f>Tablo16[[#This Row],[Gözetmen 1]]</f>
        <v>İrem POYRAZ</v>
      </c>
      <c r="P252" s="40">
        <f>Tablo16[[#This Row],[Gözetmen 2]]</f>
        <v>0</v>
      </c>
      <c r="Q252" s="40">
        <f>Tablo16[[#This Row],[TÜM SINAVLARIMI GÖSTER]]</f>
        <v>0</v>
      </c>
      <c r="R252" s="40">
        <f>Tablo16[[#This Row],[Aynı ders sayısı]]</f>
        <v>8</v>
      </c>
      <c r="S252" s="40">
        <f>Tablo16[[#This Row],[Hocası aynı, aynı ders sayısı]]</f>
        <v>3</v>
      </c>
      <c r="T252" s="40">
        <f>Tablo16[[#This Row],[Aynı saatteki Sınav Sayısı]]</f>
        <v>9</v>
      </c>
    </row>
    <row r="253" spans="1:20" ht="15" hidden="1" x14ac:dyDescent="0.25">
      <c r="A253" s="38">
        <v>272</v>
      </c>
      <c r="B253" s="40" t="str">
        <f>Tablo16[[#This Row],[Bölüm]]</f>
        <v>TYS</v>
      </c>
      <c r="C253" s="40">
        <f>Tablo16[[#This Row],[Sınıf]]</f>
        <v>1</v>
      </c>
      <c r="D253" s="40" t="str">
        <f>Tablo16[[#This Row],[Ders Kodu]]</f>
        <v>TYS-1003</v>
      </c>
      <c r="E253" s="40" t="str">
        <f>Tablo16[[#This Row],[Dersin Adı]]</f>
        <v>Jeoloji</v>
      </c>
      <c r="F253" s="40" t="str">
        <f>Tablo16[[#This Row],[Dersi Veren Öğretim Üyesi]]</f>
        <v>Hüseyin Ekinci</v>
      </c>
      <c r="G253" s="40" t="str">
        <f>Tablo16[[#This Row],[Dersi Veren. Öğr. Üyesi Bölmü.]]</f>
        <v>TO</v>
      </c>
      <c r="H253" s="40">
        <f>Tablo16[[#This Row],[Mevcut]]</f>
        <v>11</v>
      </c>
      <c r="I253" s="115">
        <f>Tablo16[[#This Row],[SINAV TARİHİ]]</f>
        <v>45671</v>
      </c>
      <c r="J253" s="116">
        <f>Tablo16[[#This Row],[SINAV SAATİ]]</f>
        <v>0.375</v>
      </c>
      <c r="K253" s="40" t="str">
        <f>Tablo16[[#This Row],[SINIF - I -ZF-….]]</f>
        <v>101</v>
      </c>
      <c r="L253" s="40">
        <f>Tablo16[[#This Row],[SINIF - II  ZF-….]]</f>
        <v>0</v>
      </c>
      <c r="M253" s="40">
        <f>Tablo16[[#This Row],[G1]]</f>
        <v>0</v>
      </c>
      <c r="N253" s="40">
        <f>Tablo16[[#This Row],[G2]]</f>
        <v>0</v>
      </c>
      <c r="O253" s="40">
        <f>Tablo16[[#This Row],[Gözetmen 1]]</f>
        <v>0</v>
      </c>
      <c r="P253" s="40">
        <f>Tablo16[[#This Row],[Gözetmen 2]]</f>
        <v>0</v>
      </c>
      <c r="Q253" s="40">
        <f>Tablo16[[#This Row],[TÜM SINAVLARIMI GÖSTER]]</f>
        <v>0</v>
      </c>
      <c r="R253" s="40">
        <f>Tablo16[[#This Row],[Aynı ders sayısı]]</f>
        <v>1</v>
      </c>
      <c r="S253" s="40">
        <f>Tablo16[[#This Row],[Hocası aynı, aynı ders sayısı]]</f>
        <v>1</v>
      </c>
      <c r="T253" s="40">
        <f>Tablo16[[#This Row],[Aynı saatteki Sınav Sayısı]]</f>
        <v>8</v>
      </c>
    </row>
    <row r="254" spans="1:20" ht="15" hidden="1" x14ac:dyDescent="0.25">
      <c r="A254" s="38">
        <v>273</v>
      </c>
      <c r="B254" s="40" t="str">
        <f>Tablo16[[#This Row],[Bölüm]]</f>
        <v>TYS</v>
      </c>
      <c r="C254" s="40">
        <f>Tablo16[[#This Row],[Sınıf]]</f>
        <v>1</v>
      </c>
      <c r="D254" s="40" t="str">
        <f>Tablo16[[#This Row],[Ders Kodu]]</f>
        <v>ZTY-1003</v>
      </c>
      <c r="E254" s="40" t="str">
        <f>Tablo16[[#This Row],[Dersin Adı]]</f>
        <v>Kimya I</v>
      </c>
      <c r="F254" s="40" t="str">
        <f>Tablo16[[#This Row],[Dersi Veren Öğretim Üyesi]]</f>
        <v>Gülşen Sağlıkoğlu</v>
      </c>
      <c r="G254" s="40" t="str">
        <f>Tablo16[[#This Row],[Dersi Veren. Öğr. Üyesi Bölmü.]]</f>
        <v>FD</v>
      </c>
      <c r="H254" s="40">
        <f>Tablo16[[#This Row],[Mevcut]]</f>
        <v>51</v>
      </c>
      <c r="I254" s="115">
        <f>Tablo16[[#This Row],[SINAV TARİHİ]]</f>
        <v>45672</v>
      </c>
      <c r="J254" s="116">
        <f>Tablo16[[#This Row],[SINAV SAATİ]]</f>
        <v>0.375</v>
      </c>
      <c r="K254" s="40" t="str">
        <f>Tablo16[[#This Row],[SINIF - I -ZF-….]]</f>
        <v>Prof.Dr H. TURHAN</v>
      </c>
      <c r="L254" s="40">
        <f>Tablo16[[#This Row],[SINIF - II  ZF-….]]</f>
        <v>0</v>
      </c>
      <c r="M254" s="40">
        <f>Tablo16[[#This Row],[G1]]</f>
        <v>0</v>
      </c>
      <c r="N254" s="40">
        <f>Tablo16[[#This Row],[G2]]</f>
        <v>0</v>
      </c>
      <c r="O254" s="40">
        <f>Tablo16[[#This Row],[Gözetmen 1]]</f>
        <v>0</v>
      </c>
      <c r="P254" s="40">
        <f>Tablo16[[#This Row],[Gözetmen 2]]</f>
        <v>0</v>
      </c>
      <c r="Q254" s="40">
        <f>Tablo16[[#This Row],[TÜM SINAVLARIMI GÖSTER]]</f>
        <v>0</v>
      </c>
      <c r="R254" s="40">
        <f>Tablo16[[#This Row],[Aynı ders sayısı]]</f>
        <v>8</v>
      </c>
      <c r="S254" s="40">
        <f>Tablo16[[#This Row],[Hocası aynı, aynı ders sayısı]]</f>
        <v>1</v>
      </c>
      <c r="T254" s="40">
        <f>Tablo16[[#This Row],[Aynı saatteki Sınav Sayısı]]</f>
        <v>9</v>
      </c>
    </row>
    <row r="255" spans="1:20" ht="15" hidden="1" x14ac:dyDescent="0.25">
      <c r="A255" s="38">
        <v>330</v>
      </c>
      <c r="B255" s="40" t="str">
        <f>Tablo16[[#This Row],[Bölüm]]</f>
        <v>TYS</v>
      </c>
      <c r="C255" s="40">
        <f>Tablo16[[#This Row],[Sınıf]]</f>
        <v>1</v>
      </c>
      <c r="D255" s="40" t="str">
        <f>Tablo16[[#This Row],[Ders Kodu]]</f>
        <v>İSG-1001</v>
      </c>
      <c r="E255" s="40" t="str">
        <f>Tablo16[[#This Row],[Dersin Adı]]</f>
        <v>İş Sağlığı ve Güvenliği I</v>
      </c>
      <c r="F255" s="40" t="str">
        <f>Tablo16[[#This Row],[Dersi Veren Öğretim Üyesi]]</f>
        <v>Ulaş Çınar</v>
      </c>
      <c r="G255" s="40" t="str">
        <f>Tablo16[[#This Row],[Dersi Veren. Öğr. Üyesi Bölmü.]]</f>
        <v>FD</v>
      </c>
      <c r="H255" s="40">
        <f>Tablo16[[#This Row],[Mevcut]]</f>
        <v>29</v>
      </c>
      <c r="I255" s="115">
        <f>Tablo16[[#This Row],[SINAV TARİHİ]]</f>
        <v>45673</v>
      </c>
      <c r="J255" s="116">
        <f>Tablo16[[#This Row],[SINAV SAATİ]]</f>
        <v>0.375</v>
      </c>
      <c r="K255" s="40" t="str">
        <f>Tablo16[[#This Row],[SINIF - I -ZF-….]]</f>
        <v>113</v>
      </c>
      <c r="L255" s="40">
        <f>Tablo16[[#This Row],[SINIF - II  ZF-….]]</f>
        <v>0</v>
      </c>
      <c r="M255" s="40">
        <f>Tablo16[[#This Row],[G1]]</f>
        <v>11</v>
      </c>
      <c r="N255" s="40">
        <f>Tablo16[[#This Row],[G2]]</f>
        <v>0</v>
      </c>
      <c r="O255" s="40" t="str">
        <f>Tablo16[[#This Row],[Gözetmen 1]]</f>
        <v>Serkan ÖZDEMİR</v>
      </c>
      <c r="P255" s="40">
        <f>Tablo16[[#This Row],[Gözetmen 2]]</f>
        <v>0</v>
      </c>
      <c r="Q255" s="40">
        <f>Tablo16[[#This Row],[TÜM SINAVLARIMI GÖSTER]]</f>
        <v>0</v>
      </c>
      <c r="R255" s="40">
        <f>Tablo16[[#This Row],[Aynı ders sayısı]]</f>
        <v>9</v>
      </c>
      <c r="S255" s="40">
        <f>Tablo16[[#This Row],[Hocası aynı, aynı ders sayısı]]</f>
        <v>8</v>
      </c>
      <c r="T255" s="40">
        <f>Tablo16[[#This Row],[Aynı saatteki Sınav Sayısı]]</f>
        <v>9</v>
      </c>
    </row>
    <row r="256" spans="1:20" ht="15" hidden="1" x14ac:dyDescent="0.25">
      <c r="A256" s="38">
        <v>61</v>
      </c>
      <c r="B256" s="40" t="str">
        <f>Tablo16[[#This Row],[Bölüm]]</f>
        <v>TYS</v>
      </c>
      <c r="C256" s="40">
        <f>Tablo16[[#This Row],[Sınıf]]</f>
        <v>1</v>
      </c>
      <c r="D256" s="40" t="str">
        <f>Tablo16[[#This Row],[Ders Kodu]]</f>
        <v>ZTY-1011</v>
      </c>
      <c r="E256" s="40" t="str">
        <f>Tablo16[[#This Row],[Dersin Adı]]</f>
        <v>Meteoroloji</v>
      </c>
      <c r="F256" s="40" t="str">
        <f>Tablo16[[#This Row],[Dersi Veren Öğretim Üyesi]]</f>
        <v>Okan Erken</v>
      </c>
      <c r="G256" s="40" t="str">
        <f>Tablo16[[#This Row],[Dersi Veren. Öğr. Üyesi Bölmü.]]</f>
        <v>TYS</v>
      </c>
      <c r="H256" s="40">
        <f>Tablo16[[#This Row],[Mevcut]]</f>
        <v>38</v>
      </c>
      <c r="I256" s="115">
        <f>Tablo16[[#This Row],[SINAV TARİHİ]]</f>
        <v>45674</v>
      </c>
      <c r="J256" s="116">
        <f>Tablo16[[#This Row],[SINAV SAATİ]]</f>
        <v>0.375</v>
      </c>
      <c r="K256" s="40" t="str">
        <f>Tablo16[[#This Row],[SINIF - I -ZF-….]]</f>
        <v>113</v>
      </c>
      <c r="L256" s="40">
        <f>Tablo16[[#This Row],[SINIF - II  ZF-….]]</f>
        <v>0</v>
      </c>
      <c r="M256" s="40">
        <f>Tablo16[[#This Row],[G1]]</f>
        <v>0</v>
      </c>
      <c r="N256" s="40">
        <f>Tablo16[[#This Row],[G2]]</f>
        <v>0</v>
      </c>
      <c r="O256" s="40">
        <f>Tablo16[[#This Row],[Gözetmen 1]]</f>
        <v>0</v>
      </c>
      <c r="P256" s="40">
        <f>Tablo16[[#This Row],[Gözetmen 2]]</f>
        <v>0</v>
      </c>
      <c r="Q256" s="40">
        <f>Tablo16[[#This Row],[TÜM SINAVLARIMI GÖSTER]]</f>
        <v>0</v>
      </c>
      <c r="R256" s="40">
        <f>Tablo16[[#This Row],[Aynı ders sayısı]]</f>
        <v>5</v>
      </c>
      <c r="S256" s="40">
        <f>Tablo16[[#This Row],[Hocası aynı, aynı ders sayısı]]</f>
        <v>2</v>
      </c>
      <c r="T256" s="40">
        <f>Tablo16[[#This Row],[Aynı saatteki Sınav Sayısı]]</f>
        <v>4</v>
      </c>
    </row>
    <row r="257" spans="1:20" ht="15" hidden="1" x14ac:dyDescent="0.25">
      <c r="A257" s="38">
        <v>68</v>
      </c>
      <c r="B257" s="40" t="str">
        <f>Tablo16[[#This Row],[Bölüm]]</f>
        <v>TYS</v>
      </c>
      <c r="C257" s="40">
        <f>Tablo16[[#This Row],[Sınıf]]</f>
        <v>1</v>
      </c>
      <c r="D257" s="40" t="str">
        <f>Tablo16[[#This Row],[Ders Kodu]]</f>
        <v>TDİ-1101</v>
      </c>
      <c r="E257" s="40" t="str">
        <f>Tablo16[[#This Row],[Dersin Adı]]</f>
        <v>Yabancı Dil (ingilizce)</v>
      </c>
      <c r="F257" s="40" t="str">
        <f>Tablo16[[#This Row],[Dersi Veren Öğretim Üyesi]]</f>
        <v>Gökhan HINIZ</v>
      </c>
      <c r="G257" s="40" t="str">
        <f>Tablo16[[#This Row],[Dersi Veren. Öğr. Üyesi Bölmü.]]</f>
        <v>FD</v>
      </c>
      <c r="H257" s="40">
        <f>Tablo16[[#This Row],[Mevcut]]</f>
        <v>23</v>
      </c>
      <c r="I257" s="115">
        <f>Tablo16[[#This Row],[SINAV TARİHİ]]</f>
        <v>45674</v>
      </c>
      <c r="J257" s="116">
        <f>Tablo16[[#This Row],[SINAV SAATİ]]</f>
        <v>0.625</v>
      </c>
      <c r="K257" s="40" t="str">
        <f>Tablo16[[#This Row],[SINIF - I -ZF-….]]</f>
        <v>Amfi</v>
      </c>
      <c r="L257" s="40">
        <f>Tablo16[[#This Row],[SINIF - II  ZF-….]]</f>
        <v>0</v>
      </c>
      <c r="M257" s="40">
        <f>Tablo16[[#This Row],[G1]]</f>
        <v>0</v>
      </c>
      <c r="N257" s="40">
        <f>Tablo16[[#This Row],[G2]]</f>
        <v>0</v>
      </c>
      <c r="O257" s="40">
        <f>Tablo16[[#This Row],[Gözetmen 1]]</f>
        <v>0</v>
      </c>
      <c r="P257" s="40">
        <f>Tablo16[[#This Row],[Gözetmen 2]]</f>
        <v>0</v>
      </c>
      <c r="Q257" s="40">
        <f>Tablo16[[#This Row],[TÜM SINAVLARIMI GÖSTER]]</f>
        <v>0</v>
      </c>
      <c r="R257" s="40">
        <f>Tablo16[[#This Row],[Aynı ders sayısı]]</f>
        <v>0</v>
      </c>
      <c r="S257" s="40">
        <f>Tablo16[[#This Row],[Hocası aynı, aynı ders sayısı]]</f>
        <v>9</v>
      </c>
      <c r="T257" s="40">
        <f>Tablo16[[#This Row],[Aynı saatteki Sınav Sayısı]]</f>
        <v>9</v>
      </c>
    </row>
    <row r="258" spans="1:20" ht="15" hidden="1" x14ac:dyDescent="0.25">
      <c r="A258" s="38">
        <v>62</v>
      </c>
      <c r="B258" s="40" t="str">
        <f>Tablo16[[#This Row],[Bölüm]]</f>
        <v>TYS</v>
      </c>
      <c r="C258" s="40">
        <f>Tablo16[[#This Row],[Sınıf]]</f>
        <v>2</v>
      </c>
      <c r="D258" s="40" t="str">
        <f>Tablo16[[#This Row],[Ders Kodu]]</f>
        <v>TYS-2005</v>
      </c>
      <c r="E258" s="40" t="str">
        <f>Tablo16[[#This Row],[Dersin Adı]]</f>
        <v>Akışkanlar Mekaniği</v>
      </c>
      <c r="F258" s="40" t="str">
        <f>Tablo16[[#This Row],[Dersi Veren Öğretim Üyesi]]</f>
        <v>Muharrem Yetiş Yavuz</v>
      </c>
      <c r="G258" s="40" t="str">
        <f>Tablo16[[#This Row],[Dersi Veren. Öğr. Üyesi Bölmü.]]</f>
        <v>TYS</v>
      </c>
      <c r="H258" s="40">
        <f>Tablo16[[#This Row],[Mevcut]]</f>
        <v>36</v>
      </c>
      <c r="I258" s="115">
        <f>Tablo16[[#This Row],[SINAV TARİHİ]]</f>
        <v>45663</v>
      </c>
      <c r="J258" s="116">
        <f>Tablo16[[#This Row],[SINAV SAATİ]]</f>
        <v>0.45833333333333331</v>
      </c>
      <c r="K258" s="40" t="str">
        <f>Tablo16[[#This Row],[SINIF - I -ZF-….]]</f>
        <v>01</v>
      </c>
      <c r="L258" s="40">
        <f>Tablo16[[#This Row],[SINIF - II  ZF-….]]</f>
        <v>0</v>
      </c>
      <c r="M258" s="40">
        <f>Tablo16[[#This Row],[G1]]</f>
        <v>0</v>
      </c>
      <c r="N258" s="40">
        <f>Tablo16[[#This Row],[G2]]</f>
        <v>0</v>
      </c>
      <c r="O258" s="40">
        <f>Tablo16[[#This Row],[Gözetmen 1]]</f>
        <v>0</v>
      </c>
      <c r="P258" s="40">
        <f>Tablo16[[#This Row],[Gözetmen 2]]</f>
        <v>0</v>
      </c>
      <c r="Q258" s="40">
        <f>Tablo16[[#This Row],[TÜM SINAVLARIMI GÖSTER]]</f>
        <v>0</v>
      </c>
      <c r="R258" s="40">
        <f>Tablo16[[#This Row],[Aynı ders sayısı]]</f>
        <v>2</v>
      </c>
      <c r="S258" s="40">
        <f>Tablo16[[#This Row],[Hocası aynı, aynı ders sayısı]]</f>
        <v>1</v>
      </c>
      <c r="T258" s="40">
        <f>Tablo16[[#This Row],[Aynı saatteki Sınav Sayısı]]</f>
        <v>9</v>
      </c>
    </row>
    <row r="259" spans="1:20" ht="15" hidden="1" x14ac:dyDescent="0.25">
      <c r="A259" s="38">
        <v>174</v>
      </c>
      <c r="B259" s="40" t="str">
        <f>Tablo16[[#This Row],[Bölüm]]</f>
        <v>TYS</v>
      </c>
      <c r="C259" s="40">
        <f>Tablo16[[#This Row],[Sınıf]]</f>
        <v>2</v>
      </c>
      <c r="D259" s="40" t="str">
        <f>Tablo16[[#This Row],[Ders Kodu]]</f>
        <v>TYS-2009</v>
      </c>
      <c r="E259" s="40" t="str">
        <f>Tablo16[[#This Row],[Dersin Adı]]</f>
        <v>Hayvansal Üretim</v>
      </c>
      <c r="F259" s="40" t="str">
        <f>Tablo16[[#This Row],[Dersi Veren Öğretim Üyesi]]</f>
        <v>Feyzi Uğur</v>
      </c>
      <c r="G259" s="40" t="str">
        <f>Tablo16[[#This Row],[Dersi Veren. Öğr. Üyesi Bölmü.]]</f>
        <v>ZO</v>
      </c>
      <c r="H259" s="40">
        <f>Tablo16[[#This Row],[Mevcut]]</f>
        <v>22</v>
      </c>
      <c r="I259" s="115">
        <f>Tablo16[[#This Row],[SINAV TARİHİ]]</f>
        <v>45663</v>
      </c>
      <c r="J259" s="116">
        <f>Tablo16[[#This Row],[SINAV SAATİ]]</f>
        <v>0.67708333333333337</v>
      </c>
      <c r="K259" s="40" t="str">
        <f>Tablo16[[#This Row],[SINIF - I -ZF-….]]</f>
        <v>Amfi</v>
      </c>
      <c r="L259" s="40">
        <f>Tablo16[[#This Row],[SINIF - II  ZF-….]]</f>
        <v>0</v>
      </c>
      <c r="M259" s="40">
        <f>Tablo16[[#This Row],[G1]]</f>
        <v>0</v>
      </c>
      <c r="N259" s="40">
        <f>Tablo16[[#This Row],[G2]]</f>
        <v>0</v>
      </c>
      <c r="O259" s="40">
        <f>Tablo16[[#This Row],[Gözetmen 1]]</f>
        <v>0</v>
      </c>
      <c r="P259" s="40">
        <f>Tablo16[[#This Row],[Gözetmen 2]]</f>
        <v>0</v>
      </c>
      <c r="Q259" s="40">
        <f>Tablo16[[#This Row],[TÜM SINAVLARIMI GÖSTER]]</f>
        <v>0</v>
      </c>
      <c r="R259" s="40">
        <f>Tablo16[[#This Row],[Aynı ders sayısı]]</f>
        <v>1</v>
      </c>
      <c r="S259" s="40">
        <f>Tablo16[[#This Row],[Hocası aynı, aynı ders sayısı]]</f>
        <v>1</v>
      </c>
      <c r="T259" s="40">
        <f>Tablo16[[#This Row],[Aynı saatteki Sınav Sayısı]]</f>
        <v>4</v>
      </c>
    </row>
    <row r="260" spans="1:20" ht="15" hidden="1" x14ac:dyDescent="0.25">
      <c r="A260" s="38">
        <v>188</v>
      </c>
      <c r="B260" s="40" t="str">
        <f>Tablo16[[#This Row],[Bölüm]]</f>
        <v>TYS</v>
      </c>
      <c r="C260" s="40">
        <f>Tablo16[[#This Row],[Sınıf]]</f>
        <v>2</v>
      </c>
      <c r="D260" s="40" t="str">
        <f>Tablo16[[#This Row],[Ders Kodu]]</f>
        <v>TYS-2019</v>
      </c>
      <c r="E260" s="40" t="str">
        <f>Tablo16[[#This Row],[Dersin Adı]]</f>
        <v>Statik</v>
      </c>
      <c r="F260" s="40" t="str">
        <f>Tablo16[[#This Row],[Dersi Veren Öğretim Üyesi]]</f>
        <v>Ünal Kızıl</v>
      </c>
      <c r="G260" s="40" t="str">
        <f>Tablo16[[#This Row],[Dersi Veren. Öğr. Üyesi Bölmü.]]</f>
        <v>TYS</v>
      </c>
      <c r="H260" s="40">
        <f>Tablo16[[#This Row],[Mevcut]]</f>
        <v>35</v>
      </c>
      <c r="I260" s="115">
        <f>Tablo16[[#This Row],[SINAV TARİHİ]]</f>
        <v>45664</v>
      </c>
      <c r="J260" s="116">
        <f>Tablo16[[#This Row],[SINAV SAATİ]]</f>
        <v>0.4861111111111111</v>
      </c>
      <c r="K260" s="40" t="str">
        <f>Tablo16[[#This Row],[SINIF - I -ZF-….]]</f>
        <v>101</v>
      </c>
      <c r="L260" s="40">
        <f>Tablo16[[#This Row],[SINIF - II  ZF-….]]</f>
        <v>0</v>
      </c>
      <c r="M260" s="40">
        <f>Tablo16[[#This Row],[G1]]</f>
        <v>0</v>
      </c>
      <c r="N260" s="40">
        <f>Tablo16[[#This Row],[G2]]</f>
        <v>0</v>
      </c>
      <c r="O260" s="40">
        <f>Tablo16[[#This Row],[Gözetmen 1]]</f>
        <v>0</v>
      </c>
      <c r="P260" s="40">
        <f>Tablo16[[#This Row],[Gözetmen 2]]</f>
        <v>0</v>
      </c>
      <c r="Q260" s="40">
        <f>Tablo16[[#This Row],[TÜM SINAVLARIMI GÖSTER]]</f>
        <v>0</v>
      </c>
      <c r="R260" s="40">
        <f>Tablo16[[#This Row],[Aynı ders sayısı]]</f>
        <v>1</v>
      </c>
      <c r="S260" s="40">
        <f>Tablo16[[#This Row],[Hocası aynı, aynı ders sayısı]]</f>
        <v>1</v>
      </c>
      <c r="T260" s="40">
        <f>Tablo16[[#This Row],[Aynı saatteki Sınav Sayısı]]</f>
        <v>9</v>
      </c>
    </row>
    <row r="261" spans="1:20" ht="15" hidden="1" x14ac:dyDescent="0.25">
      <c r="A261" s="38">
        <v>191</v>
      </c>
      <c r="B261" s="40" t="str">
        <f>Tablo16[[#This Row],[Bölüm]]</f>
        <v>TYS</v>
      </c>
      <c r="C261" s="40">
        <f>Tablo16[[#This Row],[Sınıf]]</f>
        <v>2</v>
      </c>
      <c r="D261" s="40" t="str">
        <f>Tablo16[[#This Row],[Ders Kodu]]</f>
        <v>TYS-2011</v>
      </c>
      <c r="E261" s="40" t="str">
        <f>Tablo16[[#This Row],[Dersin Adı]]</f>
        <v>Tarımsal Mekanizasyon</v>
      </c>
      <c r="F261" s="40" t="str">
        <f>Tablo16[[#This Row],[Dersi Veren Öğretim Üyesi]]</f>
        <v>Gıyasettin Çiçek</v>
      </c>
      <c r="G261" s="40" t="str">
        <f>Tablo16[[#This Row],[Dersi Veren. Öğr. Üyesi Bölmü.]]</f>
        <v>TM</v>
      </c>
      <c r="H261" s="40">
        <f>Tablo16[[#This Row],[Mevcut]]</f>
        <v>27</v>
      </c>
      <c r="I261" s="115">
        <f>Tablo16[[#This Row],[SINAV TARİHİ]]</f>
        <v>45665</v>
      </c>
      <c r="J261" s="116">
        <f>Tablo16[[#This Row],[SINAV SAATİ]]</f>
        <v>0.45833333333333331</v>
      </c>
      <c r="K261" s="40" t="str">
        <f>Tablo16[[#This Row],[SINIF - I -ZF-….]]</f>
        <v>202</v>
      </c>
      <c r="L261" s="40">
        <f>Tablo16[[#This Row],[SINIF - II  ZF-….]]</f>
        <v>0</v>
      </c>
      <c r="M261" s="40">
        <f>Tablo16[[#This Row],[G1]]</f>
        <v>0</v>
      </c>
      <c r="N261" s="40">
        <f>Tablo16[[#This Row],[G2]]</f>
        <v>0</v>
      </c>
      <c r="O261" s="40">
        <f>Tablo16[[#This Row],[Gözetmen 1]]</f>
        <v>0</v>
      </c>
      <c r="P261" s="40">
        <f>Tablo16[[#This Row],[Gözetmen 2]]</f>
        <v>0</v>
      </c>
      <c r="Q261" s="40">
        <f>Tablo16[[#This Row],[TÜM SINAVLARIMI GÖSTER]]</f>
        <v>0</v>
      </c>
      <c r="R261" s="40">
        <f>Tablo16[[#This Row],[Aynı ders sayısı]]</f>
        <v>5</v>
      </c>
      <c r="S261" s="40">
        <f>Tablo16[[#This Row],[Hocası aynı, aynı ders sayısı]]</f>
        <v>1</v>
      </c>
      <c r="T261" s="40">
        <f>Tablo16[[#This Row],[Aynı saatteki Sınav Sayısı]]</f>
        <v>9</v>
      </c>
    </row>
    <row r="262" spans="1:20" ht="15" hidden="1" x14ac:dyDescent="0.25">
      <c r="A262" s="38">
        <v>202</v>
      </c>
      <c r="B262" s="40" t="str">
        <f>Tablo16[[#This Row],[Bölüm]]</f>
        <v>TYS</v>
      </c>
      <c r="C262" s="40">
        <f>Tablo16[[#This Row],[Sınıf]]</f>
        <v>2</v>
      </c>
      <c r="D262" s="40" t="str">
        <f>Tablo16[[#This Row],[Ders Kodu]]</f>
        <v>TYS-2003</v>
      </c>
      <c r="E262" s="40" t="str">
        <f>Tablo16[[#This Row],[Dersin Adı]]</f>
        <v>Sulama Gübreleme İlişkileri</v>
      </c>
      <c r="F262" s="40" t="str">
        <f>Tablo16[[#This Row],[Dersi Veren Öğretim Üyesi]]</f>
        <v>İsmail Taş</v>
      </c>
      <c r="G262" s="40" t="str">
        <f>Tablo16[[#This Row],[Dersi Veren. Öğr. Üyesi Bölmü.]]</f>
        <v>TYS</v>
      </c>
      <c r="H262" s="40">
        <f>Tablo16[[#This Row],[Mevcut]]</f>
        <v>24</v>
      </c>
      <c r="I262" s="115">
        <f>Tablo16[[#This Row],[SINAV TARİHİ]]</f>
        <v>45665</v>
      </c>
      <c r="J262" s="116">
        <f>Tablo16[[#This Row],[SINAV SAATİ]]</f>
        <v>0.6875</v>
      </c>
      <c r="K262" s="40" t="str">
        <f>Tablo16[[#This Row],[SINIF - I -ZF-….]]</f>
        <v>04</v>
      </c>
      <c r="L262" s="40">
        <f>Tablo16[[#This Row],[SINIF - II  ZF-….]]</f>
        <v>0</v>
      </c>
      <c r="M262" s="40">
        <f>Tablo16[[#This Row],[G1]]</f>
        <v>0</v>
      </c>
      <c r="N262" s="40">
        <f>Tablo16[[#This Row],[G2]]</f>
        <v>0</v>
      </c>
      <c r="O262" s="40">
        <f>Tablo16[[#This Row],[Gözetmen 1]]</f>
        <v>0</v>
      </c>
      <c r="P262" s="40">
        <f>Tablo16[[#This Row],[Gözetmen 2]]</f>
        <v>0</v>
      </c>
      <c r="Q262" s="40">
        <f>Tablo16[[#This Row],[TÜM SINAVLARIMI GÖSTER]]</f>
        <v>0</v>
      </c>
      <c r="R262" s="40">
        <f>Tablo16[[#This Row],[Aynı ders sayısı]]</f>
        <v>1</v>
      </c>
      <c r="S262" s="40">
        <f>Tablo16[[#This Row],[Hocası aynı, aynı ders sayısı]]</f>
        <v>1</v>
      </c>
      <c r="T262" s="40">
        <f>Tablo16[[#This Row],[Aynı saatteki Sınav Sayısı]]</f>
        <v>7</v>
      </c>
    </row>
    <row r="263" spans="1:20" ht="15" hidden="1" x14ac:dyDescent="0.25">
      <c r="A263" s="38">
        <v>285</v>
      </c>
      <c r="B263" s="40" t="str">
        <f>Tablo16[[#This Row],[Bölüm]]</f>
        <v>TYS</v>
      </c>
      <c r="C263" s="40">
        <f>Tablo16[[#This Row],[Sınıf]]</f>
        <v>2</v>
      </c>
      <c r="D263" s="40" t="str">
        <f>Tablo16[[#This Row],[Ders Kodu]]</f>
        <v>TYS-2015</v>
      </c>
      <c r="E263" s="40" t="str">
        <f>Tablo16[[#This Row],[Dersin Adı]]</f>
        <v>Bahçe Bitkileri</v>
      </c>
      <c r="F263" s="40" t="str">
        <f>Tablo16[[#This Row],[Dersi Veren Öğretim Üyesi]]</f>
        <v>Tolga Sarıyer</v>
      </c>
      <c r="G263" s="40" t="str">
        <f>Tablo16[[#This Row],[Dersi Veren. Öğr. Üyesi Bölmü.]]</f>
        <v>BB</v>
      </c>
      <c r="H263" s="40">
        <f>Tablo16[[#This Row],[Mevcut]]</f>
        <v>29</v>
      </c>
      <c r="I263" s="115">
        <f>Tablo16[[#This Row],[SINAV TARİHİ]]</f>
        <v>45666</v>
      </c>
      <c r="J263" s="116">
        <f>Tablo16[[#This Row],[SINAV SAATİ]]</f>
        <v>0.45833333333333331</v>
      </c>
      <c r="K263" s="40" t="str">
        <f>Tablo16[[#This Row],[SINIF - I -ZF-….]]</f>
        <v>102</v>
      </c>
      <c r="L263" s="40">
        <f>Tablo16[[#This Row],[SINIF - II  ZF-….]]</f>
        <v>0</v>
      </c>
      <c r="M263" s="40">
        <f>Tablo16[[#This Row],[G1]]</f>
        <v>0</v>
      </c>
      <c r="N263" s="40">
        <f>Tablo16[[#This Row],[G2]]</f>
        <v>0</v>
      </c>
      <c r="O263" s="40">
        <f>Tablo16[[#This Row],[Gözetmen 1]]</f>
        <v>0</v>
      </c>
      <c r="P263" s="40">
        <f>Tablo16[[#This Row],[Gözetmen 2]]</f>
        <v>0</v>
      </c>
      <c r="Q263" s="40">
        <f>Tablo16[[#This Row],[TÜM SINAVLARIMI GÖSTER]]</f>
        <v>0</v>
      </c>
      <c r="R263" s="40">
        <f>Tablo16[[#This Row],[Aynı ders sayısı]]</f>
        <v>1</v>
      </c>
      <c r="S263" s="40">
        <f>Tablo16[[#This Row],[Hocası aynı, aynı ders sayısı]]</f>
        <v>1</v>
      </c>
      <c r="T263" s="40">
        <f>Tablo16[[#This Row],[Aynı saatteki Sınav Sayısı]]</f>
        <v>9</v>
      </c>
    </row>
    <row r="264" spans="1:20" ht="15" hidden="1" x14ac:dyDescent="0.25">
      <c r="A264" s="38">
        <v>322</v>
      </c>
      <c r="B264" s="40" t="str">
        <f>Tablo16[[#This Row],[Bölüm]]</f>
        <v>TYS</v>
      </c>
      <c r="C264" s="40">
        <f>Tablo16[[#This Row],[Sınıf]]</f>
        <v>2</v>
      </c>
      <c r="D264" s="40" t="str">
        <f>Tablo16[[#This Row],[Ders Kodu]]</f>
        <v>TYS-2013</v>
      </c>
      <c r="E264" s="40" t="str">
        <f>Tablo16[[#This Row],[Dersin Adı]]</f>
        <v>Diferansiyel Denklemler</v>
      </c>
      <c r="F264" s="40" t="str">
        <f>Tablo16[[#This Row],[Dersi Veren Öğretim Üyesi]]</f>
        <v>Mehmet Gümüş</v>
      </c>
      <c r="G264" s="40" t="str">
        <f>Tablo16[[#This Row],[Dersi Veren. Öğr. Üyesi Bölmü.]]</f>
        <v>FD</v>
      </c>
      <c r="H264" s="40">
        <f>Tablo16[[#This Row],[Mevcut]]</f>
        <v>44</v>
      </c>
      <c r="I264" s="115">
        <f>Tablo16[[#This Row],[SINAV TARİHİ]]</f>
        <v>45670</v>
      </c>
      <c r="J264" s="116">
        <f>Tablo16[[#This Row],[SINAV SAATİ]]</f>
        <v>0.45833333333333331</v>
      </c>
      <c r="K264" s="40" t="str">
        <f>Tablo16[[#This Row],[SINIF - I -ZF-….]]</f>
        <v>Amfi</v>
      </c>
      <c r="L264" s="40">
        <f>Tablo16[[#This Row],[SINIF - II  ZF-….]]</f>
        <v>0</v>
      </c>
      <c r="M264" s="40">
        <f>Tablo16[[#This Row],[G1]]</f>
        <v>8</v>
      </c>
      <c r="N264" s="40">
        <f>Tablo16[[#This Row],[G2]]</f>
        <v>0</v>
      </c>
      <c r="O264" s="40" t="str">
        <f>Tablo16[[#This Row],[Gözetmen 1]]</f>
        <v>Sema Ezgi YÜCEER</v>
      </c>
      <c r="P264" s="40">
        <f>Tablo16[[#This Row],[Gözetmen 2]]</f>
        <v>0</v>
      </c>
      <c r="Q264" s="40">
        <f>Tablo16[[#This Row],[TÜM SINAVLARIMI GÖSTER]]</f>
        <v>0</v>
      </c>
      <c r="R264" s="40">
        <f>Tablo16[[#This Row],[Aynı ders sayısı]]</f>
        <v>2</v>
      </c>
      <c r="S264" s="40">
        <f>Tablo16[[#This Row],[Hocası aynı, aynı ders sayısı]]</f>
        <v>2</v>
      </c>
      <c r="T264" s="40">
        <f>Tablo16[[#This Row],[Aynı saatteki Sınav Sayısı]]</f>
        <v>8</v>
      </c>
    </row>
    <row r="265" spans="1:20" ht="15" hidden="1" x14ac:dyDescent="0.25">
      <c r="A265" s="38">
        <v>113</v>
      </c>
      <c r="B265" s="40" t="str">
        <f>Tablo16[[#This Row],[Bölüm]]</f>
        <v>TYS</v>
      </c>
      <c r="C265" s="40">
        <f>Tablo16[[#This Row],[Sınıf]]</f>
        <v>2</v>
      </c>
      <c r="D265" s="40" t="str">
        <f>Tablo16[[#This Row],[Ders Kodu]]</f>
        <v>TYS-2001</v>
      </c>
      <c r="E265" s="40" t="str">
        <f>Tablo16[[#This Row],[Dersin Adı]]</f>
        <v>Mühendislik Ölçmeleri</v>
      </c>
      <c r="F265" s="40" t="str">
        <f>Tablo16[[#This Row],[Dersi Veren Öğretim Üyesi]]</f>
        <v>Murat Yıldırım</v>
      </c>
      <c r="G265" s="40" t="str">
        <f>Tablo16[[#This Row],[Dersi Veren. Öğr. Üyesi Bölmü.]]</f>
        <v>TYS</v>
      </c>
      <c r="H265" s="40">
        <f>Tablo16[[#This Row],[Mevcut]]</f>
        <v>33</v>
      </c>
      <c r="I265" s="115">
        <f>Tablo16[[#This Row],[SINAV TARİHİ]]</f>
        <v>45671</v>
      </c>
      <c r="J265" s="116">
        <f>Tablo16[[#This Row],[SINAV SAATİ]]</f>
        <v>0.45833333333333331</v>
      </c>
      <c r="K265" s="40" t="str">
        <f>Tablo16[[#This Row],[SINIF - I -ZF-….]]</f>
        <v>01</v>
      </c>
      <c r="L265" s="40">
        <f>Tablo16[[#This Row],[SINIF - II  ZF-….]]</f>
        <v>0</v>
      </c>
      <c r="M265" s="40">
        <f>Tablo16[[#This Row],[G1]]</f>
        <v>0</v>
      </c>
      <c r="N265" s="40">
        <f>Tablo16[[#This Row],[G2]]</f>
        <v>0</v>
      </c>
      <c r="O265" s="40">
        <f>Tablo16[[#This Row],[Gözetmen 1]]</f>
        <v>0</v>
      </c>
      <c r="P265" s="40">
        <f>Tablo16[[#This Row],[Gözetmen 2]]</f>
        <v>0</v>
      </c>
      <c r="Q265" s="40">
        <f>Tablo16[[#This Row],[TÜM SINAVLARIMI GÖSTER]]</f>
        <v>0</v>
      </c>
      <c r="R265" s="40">
        <f>Tablo16[[#This Row],[Aynı ders sayısı]]</f>
        <v>1</v>
      </c>
      <c r="S265" s="40">
        <f>Tablo16[[#This Row],[Hocası aynı, aynı ders sayısı]]</f>
        <v>1</v>
      </c>
      <c r="T265" s="40">
        <f>Tablo16[[#This Row],[Aynı saatteki Sınav Sayısı]]</f>
        <v>7</v>
      </c>
    </row>
    <row r="266" spans="1:20" ht="15" hidden="1" x14ac:dyDescent="0.25">
      <c r="A266" s="38">
        <v>117</v>
      </c>
      <c r="B266" s="40" t="str">
        <f>Tablo16[[#This Row],[Bölüm]]</f>
        <v>TYS</v>
      </c>
      <c r="C266" s="40">
        <f>Tablo16[[#This Row],[Sınıf]]</f>
        <v>2</v>
      </c>
      <c r="D266" s="40" t="str">
        <f>Tablo16[[#This Row],[Ders Kodu]]</f>
        <v>TYS-2007</v>
      </c>
      <c r="E266" s="40" t="str">
        <f>Tablo16[[#This Row],[Dersin Adı]]</f>
        <v>Bitki Koruma</v>
      </c>
      <c r="F266" s="40" t="str">
        <f>Tablo16[[#This Row],[Dersi Veren Öğretim Üyesi]]</f>
        <v>Ali Karanfil</v>
      </c>
      <c r="G266" s="40" t="str">
        <f>Tablo16[[#This Row],[Dersi Veren. Öğr. Üyesi Bölmü.]]</f>
        <v>BK</v>
      </c>
      <c r="H266" s="40">
        <f>Tablo16[[#This Row],[Mevcut]]</f>
        <v>23</v>
      </c>
      <c r="I266" s="115">
        <f>Tablo16[[#This Row],[SINAV TARİHİ]]</f>
        <v>45673</v>
      </c>
      <c r="J266" s="116">
        <f>Tablo16[[#This Row],[SINAV SAATİ]]</f>
        <v>0.45833333333333331</v>
      </c>
      <c r="K266" s="40" t="str">
        <f>Tablo16[[#This Row],[SINIF - I -ZF-….]]</f>
        <v>201</v>
      </c>
      <c r="L266" s="40">
        <f>Tablo16[[#This Row],[SINIF - II  ZF-….]]</f>
        <v>0</v>
      </c>
      <c r="M266" s="40">
        <f>Tablo16[[#This Row],[G1]]</f>
        <v>0</v>
      </c>
      <c r="N266" s="40">
        <f>Tablo16[[#This Row],[G2]]</f>
        <v>0</v>
      </c>
      <c r="O266" s="40">
        <f>Tablo16[[#This Row],[Gözetmen 1]]</f>
        <v>0</v>
      </c>
      <c r="P266" s="40">
        <f>Tablo16[[#This Row],[Gözetmen 2]]</f>
        <v>0</v>
      </c>
      <c r="Q266" s="40">
        <f>Tablo16[[#This Row],[TÜM SINAVLARIMI GÖSTER]]</f>
        <v>0</v>
      </c>
      <c r="R266" s="40">
        <f>Tablo16[[#This Row],[Aynı ders sayısı]]</f>
        <v>1</v>
      </c>
      <c r="S266" s="40">
        <f>Tablo16[[#This Row],[Hocası aynı, aynı ders sayısı]]</f>
        <v>1</v>
      </c>
      <c r="T266" s="40">
        <f>Tablo16[[#This Row],[Aynı saatteki Sınav Sayısı]]</f>
        <v>1</v>
      </c>
    </row>
    <row r="267" spans="1:20" ht="15" hidden="1" x14ac:dyDescent="0.25">
      <c r="A267" s="38">
        <v>267</v>
      </c>
      <c r="B267" s="40" t="str">
        <f>Tablo16[[#This Row],[Bölüm]]</f>
        <v>TYS</v>
      </c>
      <c r="C267" s="40">
        <f>Tablo16[[#This Row],[Sınıf]]</f>
        <v>2</v>
      </c>
      <c r="D267" s="40" t="str">
        <f>Tablo16[[#This Row],[Ders Kodu]]</f>
        <v>TYS-2017</v>
      </c>
      <c r="E267" s="40" t="str">
        <f>Tablo16[[#This Row],[Dersin Adı]]</f>
        <v>Tarla Bitkileri</v>
      </c>
      <c r="F267" s="40" t="str">
        <f>Tablo16[[#This Row],[Dersi Veren Öğretim Üyesi]]</f>
        <v>Altıngül Özaslan Parlak</v>
      </c>
      <c r="G267" s="40" t="str">
        <f>Tablo16[[#This Row],[Dersi Veren. Öğr. Üyesi Bölmü.]]</f>
        <v>TB</v>
      </c>
      <c r="H267" s="40">
        <f>Tablo16[[#This Row],[Mevcut]]</f>
        <v>28</v>
      </c>
      <c r="I267" s="115">
        <f>Tablo16[[#This Row],[SINAV TARİHİ]]</f>
        <v>45674</v>
      </c>
      <c r="J267" s="116">
        <f>Tablo16[[#This Row],[SINAV SAATİ]]</f>
        <v>0.65277777777777779</v>
      </c>
      <c r="K267" s="40" t="str">
        <f>Tablo16[[#This Row],[SINIF - I -ZF-….]]</f>
        <v>102</v>
      </c>
      <c r="L267" s="40">
        <f>Tablo16[[#This Row],[SINIF - II  ZF-….]]</f>
        <v>0</v>
      </c>
      <c r="M267" s="40">
        <f>Tablo16[[#This Row],[G1]]</f>
        <v>0</v>
      </c>
      <c r="N267" s="40">
        <f>Tablo16[[#This Row],[G2]]</f>
        <v>0</v>
      </c>
      <c r="O267" s="40">
        <f>Tablo16[[#This Row],[Gözetmen 1]]</f>
        <v>0</v>
      </c>
      <c r="P267" s="40">
        <f>Tablo16[[#This Row],[Gözetmen 2]]</f>
        <v>0</v>
      </c>
      <c r="Q267" s="40">
        <f>Tablo16[[#This Row],[TÜM SINAVLARIMI GÖSTER]]</f>
        <v>0</v>
      </c>
      <c r="R267" s="40">
        <f>Tablo16[[#This Row],[Aynı ders sayısı]]</f>
        <v>1</v>
      </c>
      <c r="S267" s="40">
        <f>Tablo16[[#This Row],[Hocası aynı, aynı ders sayısı]]</f>
        <v>1</v>
      </c>
      <c r="T267" s="40">
        <f>Tablo16[[#This Row],[Aynı saatteki Sınav Sayısı]]</f>
        <v>1</v>
      </c>
    </row>
    <row r="268" spans="1:20" ht="15" hidden="1" x14ac:dyDescent="0.25">
      <c r="A268" s="38">
        <v>9</v>
      </c>
      <c r="B268" s="40" t="str">
        <f>Tablo16[[#This Row],[Bölüm]]</f>
        <v>TYS</v>
      </c>
      <c r="C268" s="40">
        <f>Tablo16[[#This Row],[Sınıf]]</f>
        <v>3</v>
      </c>
      <c r="D268" s="40" t="str">
        <f>Tablo16[[#This Row],[Ders Kodu]]</f>
        <v>TYS-3003</v>
      </c>
      <c r="E268" s="40" t="str">
        <f>Tablo16[[#This Row],[Dersin Adı]]</f>
        <v>Hidroloji</v>
      </c>
      <c r="F268" s="40" t="str">
        <f>Tablo16[[#This Row],[Dersi Veren Öğretim Üyesi]]</f>
        <v>İsmail Taş</v>
      </c>
      <c r="G268" s="40" t="str">
        <f>Tablo16[[#This Row],[Dersi Veren. Öğr. Üyesi Bölmü.]]</f>
        <v>TYS</v>
      </c>
      <c r="H268" s="40">
        <f>Tablo16[[#This Row],[Mevcut]]</f>
        <v>6</v>
      </c>
      <c r="I268" s="115">
        <f>Tablo16[[#This Row],[SINAV TARİHİ]]</f>
        <v>45663</v>
      </c>
      <c r="J268" s="116">
        <f>Tablo16[[#This Row],[SINAV SAATİ]]</f>
        <v>0.54166666666666663</v>
      </c>
      <c r="K268" s="40" t="str">
        <f>Tablo16[[#This Row],[SINIF - I -ZF-….]]</f>
        <v>103</v>
      </c>
      <c r="L268" s="40">
        <f>Tablo16[[#This Row],[SINIF - II  ZF-….]]</f>
        <v>0</v>
      </c>
      <c r="M268" s="40">
        <f>Tablo16[[#This Row],[G1]]</f>
        <v>0</v>
      </c>
      <c r="N268" s="40">
        <f>Tablo16[[#This Row],[G2]]</f>
        <v>0</v>
      </c>
      <c r="O268" s="40">
        <f>Tablo16[[#This Row],[Gözetmen 1]]</f>
        <v>0</v>
      </c>
      <c r="P268" s="40">
        <f>Tablo16[[#This Row],[Gözetmen 2]]</f>
        <v>0</v>
      </c>
      <c r="Q268" s="40">
        <f>Tablo16[[#This Row],[TÜM SINAVLARIMI GÖSTER]]</f>
        <v>0</v>
      </c>
      <c r="R268" s="40">
        <f>Tablo16[[#This Row],[Aynı ders sayısı]]</f>
        <v>1</v>
      </c>
      <c r="S268" s="40">
        <f>Tablo16[[#This Row],[Hocası aynı, aynı ders sayısı]]</f>
        <v>1</v>
      </c>
      <c r="T268" s="40">
        <f>Tablo16[[#This Row],[Aynı saatteki Sınav Sayısı]]</f>
        <v>9</v>
      </c>
    </row>
    <row r="269" spans="1:20" ht="15" hidden="1" x14ac:dyDescent="0.25">
      <c r="A269" s="38">
        <v>329</v>
      </c>
      <c r="B269" s="40" t="str">
        <f>Tablo16[[#This Row],[Bölüm]]</f>
        <v>TYS</v>
      </c>
      <c r="C269" s="40">
        <f>Tablo16[[#This Row],[Sınıf]]</f>
        <v>3</v>
      </c>
      <c r="D269" s="40" t="str">
        <f>Tablo16[[#This Row],[Ders Kodu]]</f>
        <v>TYS-3001</v>
      </c>
      <c r="E269" s="40" t="str">
        <f>Tablo16[[#This Row],[Dersin Adı]]</f>
        <v>Kırsal Yerleşim Planlaması</v>
      </c>
      <c r="F269" s="40" t="str">
        <f>Tablo16[[#This Row],[Dersi Veren Öğretim Üyesi]]</f>
        <v>Melis İnalpulat</v>
      </c>
      <c r="G269" s="40" t="str">
        <f>Tablo16[[#This Row],[Dersi Veren. Öğr. Üyesi Bölmü.]]</f>
        <v>TYS</v>
      </c>
      <c r="H269" s="40">
        <f>Tablo16[[#This Row],[Mevcut]]</f>
        <v>8</v>
      </c>
      <c r="I269" s="115">
        <f>Tablo16[[#This Row],[SINAV TARİHİ]]</f>
        <v>45664</v>
      </c>
      <c r="J269" s="116">
        <f>Tablo16[[#This Row],[SINAV SAATİ]]</f>
        <v>0.56944444444444442</v>
      </c>
      <c r="K269" s="40" t="str">
        <f>Tablo16[[#This Row],[SINIF - I -ZF-….]]</f>
        <v>203</v>
      </c>
      <c r="L269" s="40">
        <f>Tablo16[[#This Row],[SINIF - II  ZF-….]]</f>
        <v>0</v>
      </c>
      <c r="M269" s="40">
        <f>Tablo16[[#This Row],[G1]]</f>
        <v>0</v>
      </c>
      <c r="N269" s="40">
        <f>Tablo16[[#This Row],[G2]]</f>
        <v>0</v>
      </c>
      <c r="O269" s="40">
        <f>Tablo16[[#This Row],[Gözetmen 1]]</f>
        <v>0</v>
      </c>
      <c r="P269" s="40">
        <f>Tablo16[[#This Row],[Gözetmen 2]]</f>
        <v>0</v>
      </c>
      <c r="Q269" s="40">
        <f>Tablo16[[#This Row],[TÜM SINAVLARIMI GÖSTER]]</f>
        <v>0</v>
      </c>
      <c r="R269" s="40">
        <f>Tablo16[[#This Row],[Aynı ders sayısı]]</f>
        <v>1</v>
      </c>
      <c r="S269" s="40">
        <f>Tablo16[[#This Row],[Hocası aynı, aynı ders sayısı]]</f>
        <v>1</v>
      </c>
      <c r="T269" s="40">
        <f>Tablo16[[#This Row],[Aynı saatteki Sınav Sayısı]]</f>
        <v>9</v>
      </c>
    </row>
    <row r="270" spans="1:20" ht="15" hidden="1" x14ac:dyDescent="0.25">
      <c r="A270" s="38">
        <v>309</v>
      </c>
      <c r="B270" s="40" t="str">
        <f>Tablo16[[#This Row],[Bölüm]]</f>
        <v>TYS</v>
      </c>
      <c r="C270" s="40">
        <f>Tablo16[[#This Row],[Sınıf]]</f>
        <v>3</v>
      </c>
      <c r="D270" s="40" t="str">
        <f>Tablo16[[#This Row],[Ders Kodu]]</f>
        <v>TYS-3009</v>
      </c>
      <c r="E270" s="40" t="str">
        <f>Tablo16[[#This Row],[Dersin Adı]]</f>
        <v>Zemin Mekaniği</v>
      </c>
      <c r="F270" s="40" t="str">
        <f>Tablo16[[#This Row],[Dersi Veren Öğretim Üyesi]]</f>
        <v>Sefa Aksu</v>
      </c>
      <c r="G270" s="40" t="str">
        <f>Tablo16[[#This Row],[Dersi Veren. Öğr. Üyesi Bölmü.]]</f>
        <v>TO</v>
      </c>
      <c r="H270" s="40">
        <f>Tablo16[[#This Row],[Mevcut]]</f>
        <v>6</v>
      </c>
      <c r="I270" s="115">
        <f>Tablo16[[#This Row],[SINAV TARİHİ]]</f>
        <v>45665</v>
      </c>
      <c r="J270" s="116">
        <f>Tablo16[[#This Row],[SINAV SAATİ]]</f>
        <v>0.54166666666666663</v>
      </c>
      <c r="K270" s="40" t="str">
        <f>Tablo16[[#This Row],[SINIF - I -ZF-….]]</f>
        <v>04</v>
      </c>
      <c r="L270" s="40">
        <f>Tablo16[[#This Row],[SINIF - II  ZF-….]]</f>
        <v>0</v>
      </c>
      <c r="M270" s="40">
        <f>Tablo16[[#This Row],[G1]]</f>
        <v>0</v>
      </c>
      <c r="N270" s="40">
        <f>Tablo16[[#This Row],[G2]]</f>
        <v>0</v>
      </c>
      <c r="O270" s="40">
        <f>Tablo16[[#This Row],[Gözetmen 1]]</f>
        <v>0</v>
      </c>
      <c r="P270" s="40">
        <f>Tablo16[[#This Row],[Gözetmen 2]]</f>
        <v>0</v>
      </c>
      <c r="Q270" s="40">
        <f>Tablo16[[#This Row],[TÜM SINAVLARIMI GÖSTER]]</f>
        <v>0</v>
      </c>
      <c r="R270" s="40">
        <f>Tablo16[[#This Row],[Aynı ders sayısı]]</f>
        <v>1</v>
      </c>
      <c r="S270" s="40">
        <f>Tablo16[[#This Row],[Hocası aynı, aynı ders sayısı]]</f>
        <v>1</v>
      </c>
      <c r="T270" s="40">
        <f>Tablo16[[#This Row],[Aynı saatteki Sınav Sayısı]]</f>
        <v>10</v>
      </c>
    </row>
    <row r="271" spans="1:20" ht="15" hidden="1" x14ac:dyDescent="0.25">
      <c r="A271" s="38">
        <v>52</v>
      </c>
      <c r="B271" s="40" t="str">
        <f>Tablo16[[#This Row],[Bölüm]]</f>
        <v>TYS</v>
      </c>
      <c r="C271" s="40">
        <f>Tablo16[[#This Row],[Sınıf]]</f>
        <v>3</v>
      </c>
      <c r="D271" s="40" t="str">
        <f>Tablo16[[#This Row],[Ders Kodu]]</f>
        <v>TYS-3005</v>
      </c>
      <c r="E271" s="40" t="str">
        <f>Tablo16[[#This Row],[Dersin Adı]]</f>
        <v>Sera Yapım Tekniği</v>
      </c>
      <c r="F271" s="40" t="str">
        <f>Tablo16[[#This Row],[Dersi Veren Öğretim Üyesi]]</f>
        <v>Sefa Aksu</v>
      </c>
      <c r="G271" s="40" t="str">
        <f>Tablo16[[#This Row],[Dersi Veren. Öğr. Üyesi Bölmü.]]</f>
        <v>TO</v>
      </c>
      <c r="H271" s="40">
        <f>Tablo16[[#This Row],[Mevcut]]</f>
        <v>9</v>
      </c>
      <c r="I271" s="115">
        <f>Tablo16[[#This Row],[SINAV TARİHİ]]</f>
        <v>45666</v>
      </c>
      <c r="J271" s="116">
        <f>Tablo16[[#This Row],[SINAV SAATİ]]</f>
        <v>0.54166666666666663</v>
      </c>
      <c r="K271" s="40" t="str">
        <f>Tablo16[[#This Row],[SINIF - I -ZF-….]]</f>
        <v>206</v>
      </c>
      <c r="L271" s="40">
        <f>Tablo16[[#This Row],[SINIF - II  ZF-….]]</f>
        <v>0</v>
      </c>
      <c r="M271" s="40">
        <f>Tablo16[[#This Row],[G1]]</f>
        <v>0</v>
      </c>
      <c r="N271" s="40">
        <f>Tablo16[[#This Row],[G2]]</f>
        <v>0</v>
      </c>
      <c r="O271" s="40">
        <f>Tablo16[[#This Row],[Gözetmen 1]]</f>
        <v>0</v>
      </c>
      <c r="P271" s="40">
        <f>Tablo16[[#This Row],[Gözetmen 2]]</f>
        <v>0</v>
      </c>
      <c r="Q271" s="40">
        <f>Tablo16[[#This Row],[TÜM SINAVLARIMI GÖSTER]]</f>
        <v>0</v>
      </c>
      <c r="R271" s="40">
        <f>Tablo16[[#This Row],[Aynı ders sayısı]]</f>
        <v>1</v>
      </c>
      <c r="S271" s="40">
        <f>Tablo16[[#This Row],[Hocası aynı, aynı ders sayısı]]</f>
        <v>1</v>
      </c>
      <c r="T271" s="40">
        <f>Tablo16[[#This Row],[Aynı saatteki Sınav Sayısı]]</f>
        <v>7</v>
      </c>
    </row>
    <row r="272" spans="1:20" ht="15" hidden="1" x14ac:dyDescent="0.25">
      <c r="A272" s="38">
        <v>140</v>
      </c>
      <c r="B272" s="40" t="str">
        <f>Tablo16[[#This Row],[Bölüm]]</f>
        <v>TYS</v>
      </c>
      <c r="C272" s="40">
        <f>Tablo16[[#This Row],[Sınıf]]</f>
        <v>3</v>
      </c>
      <c r="D272" s="40" t="str">
        <f>Tablo16[[#This Row],[Ders Kodu]]</f>
        <v>TYS-3007</v>
      </c>
      <c r="E272" s="40" t="str">
        <f>Tablo16[[#This Row],[Dersin Adı]]</f>
        <v>Sistem Mühendisliği</v>
      </c>
      <c r="F272" s="40" t="str">
        <f>Tablo16[[#This Row],[Dersi Veren Öğretim Üyesi]]</f>
        <v>Murat Tekiner</v>
      </c>
      <c r="G272" s="40" t="str">
        <f>Tablo16[[#This Row],[Dersi Veren. Öğr. Üyesi Bölmü.]]</f>
        <v>TYS</v>
      </c>
      <c r="H272" s="40">
        <f>Tablo16[[#This Row],[Mevcut]]</f>
        <v>9</v>
      </c>
      <c r="I272" s="115">
        <f>Tablo16[[#This Row],[SINAV TARİHİ]]</f>
        <v>45670</v>
      </c>
      <c r="J272" s="116">
        <f>Tablo16[[#This Row],[SINAV SAATİ]]</f>
        <v>0.54166666666666663</v>
      </c>
      <c r="K272" s="40" t="str">
        <f>Tablo16[[#This Row],[SINIF - I -ZF-….]]</f>
        <v>104</v>
      </c>
      <c r="L272" s="40">
        <f>Tablo16[[#This Row],[SINIF - II  ZF-….]]</f>
        <v>0</v>
      </c>
      <c r="M272" s="40">
        <f>Tablo16[[#This Row],[G1]]</f>
        <v>0</v>
      </c>
      <c r="N272" s="40">
        <f>Tablo16[[#This Row],[G2]]</f>
        <v>0</v>
      </c>
      <c r="O272" s="40">
        <f>Tablo16[[#This Row],[Gözetmen 1]]</f>
        <v>0</v>
      </c>
      <c r="P272" s="40">
        <f>Tablo16[[#This Row],[Gözetmen 2]]</f>
        <v>0</v>
      </c>
      <c r="Q272" s="40">
        <f>Tablo16[[#This Row],[TÜM SINAVLARIMI GÖSTER]]</f>
        <v>0</v>
      </c>
      <c r="R272" s="40">
        <f>Tablo16[[#This Row],[Aynı ders sayısı]]</f>
        <v>1</v>
      </c>
      <c r="S272" s="40">
        <f>Tablo16[[#This Row],[Hocası aynı, aynı ders sayısı]]</f>
        <v>1</v>
      </c>
      <c r="T272" s="40">
        <f>Tablo16[[#This Row],[Aynı saatteki Sınav Sayısı]]</f>
        <v>7</v>
      </c>
    </row>
    <row r="273" spans="1:20" ht="15" hidden="1" x14ac:dyDescent="0.25">
      <c r="A273" s="38">
        <v>171</v>
      </c>
      <c r="B273" s="40" t="str">
        <f>Tablo16[[#This Row],[Bölüm]]</f>
        <v>TYS</v>
      </c>
      <c r="C273" s="40">
        <f>Tablo16[[#This Row],[Sınıf]]</f>
        <v>3</v>
      </c>
      <c r="D273" s="40" t="str">
        <f>Tablo16[[#This Row],[Ders Kodu]]</f>
        <v>TYS-3011</v>
      </c>
      <c r="E273" s="40" t="str">
        <f>Tablo16[[#This Row],[Dersin Adı]]</f>
        <v>Toprak ve Su Koruma Mühendisliği</v>
      </c>
      <c r="F273" s="40" t="str">
        <f>Tablo16[[#This Row],[Dersi Veren Öğretim Üyesi]]</f>
        <v>Murat Tekiner</v>
      </c>
      <c r="G273" s="40" t="str">
        <f>Tablo16[[#This Row],[Dersi Veren. Öğr. Üyesi Bölmü.]]</f>
        <v>TYS</v>
      </c>
      <c r="H273" s="40">
        <f>Tablo16[[#This Row],[Mevcut]]</f>
        <v>8</v>
      </c>
      <c r="I273" s="115">
        <f>Tablo16[[#This Row],[SINAV TARİHİ]]</f>
        <v>45671</v>
      </c>
      <c r="J273" s="116">
        <f>Tablo16[[#This Row],[SINAV SAATİ]]</f>
        <v>0.54166666666666663</v>
      </c>
      <c r="K273" s="40" t="str">
        <f>Tablo16[[#This Row],[SINIF - I -ZF-….]]</f>
        <v>103</v>
      </c>
      <c r="L273" s="40">
        <f>Tablo16[[#This Row],[SINIF - II  ZF-….]]</f>
        <v>0</v>
      </c>
      <c r="M273" s="40">
        <f>Tablo16[[#This Row],[G1]]</f>
        <v>0</v>
      </c>
      <c r="N273" s="40">
        <f>Tablo16[[#This Row],[G2]]</f>
        <v>0</v>
      </c>
      <c r="O273" s="40">
        <f>Tablo16[[#This Row],[Gözetmen 1]]</f>
        <v>0</v>
      </c>
      <c r="P273" s="40">
        <f>Tablo16[[#This Row],[Gözetmen 2]]</f>
        <v>0</v>
      </c>
      <c r="Q273" s="40">
        <f>Tablo16[[#This Row],[TÜM SINAVLARIMI GÖSTER]]</f>
        <v>0</v>
      </c>
      <c r="R273" s="40">
        <f>Tablo16[[#This Row],[Aynı ders sayısı]]</f>
        <v>1</v>
      </c>
      <c r="S273" s="40">
        <f>Tablo16[[#This Row],[Hocası aynı, aynı ders sayısı]]</f>
        <v>1</v>
      </c>
      <c r="T273" s="40">
        <f>Tablo16[[#This Row],[Aynı saatteki Sınav Sayısı]]</f>
        <v>8</v>
      </c>
    </row>
    <row r="274" spans="1:20" ht="15" hidden="1" x14ac:dyDescent="0.25">
      <c r="A274" s="38">
        <v>336</v>
      </c>
      <c r="B274" s="40" t="str">
        <f>Tablo16[[#This Row],[Bölüm]]</f>
        <v>TYS</v>
      </c>
      <c r="C274" s="40">
        <f>Tablo16[[#This Row],[Sınıf]]</f>
        <v>4</v>
      </c>
      <c r="D274" s="40" t="str">
        <f>Tablo16[[#This Row],[Ders Kodu]]</f>
        <v>TYS-4017</v>
      </c>
      <c r="E274" s="40" t="str">
        <f>Tablo16[[#This Row],[Dersin Adı]]</f>
        <v>Atık Su Yönetimi</v>
      </c>
      <c r="F274" s="40" t="str">
        <f>Tablo16[[#This Row],[Dersi Veren Öğretim Üyesi]]</f>
        <v>İsmail Taş</v>
      </c>
      <c r="G274" s="40" t="str">
        <f>Tablo16[[#This Row],[Dersi Veren. Öğr. Üyesi Bölmü.]]</f>
        <v>TYS</v>
      </c>
      <c r="H274" s="40">
        <f>Tablo16[[#This Row],[Mevcut]]</f>
        <v>7</v>
      </c>
      <c r="I274" s="115">
        <f>Tablo16[[#This Row],[SINAV TARİHİ]]</f>
        <v>45663</v>
      </c>
      <c r="J274" s="116">
        <f>Tablo16[[#This Row],[SINAV SAATİ]]</f>
        <v>0.61458333333333337</v>
      </c>
      <c r="K274" s="40" t="str">
        <f>Tablo16[[#This Row],[SINIF - I -ZF-….]]</f>
        <v>106</v>
      </c>
      <c r="L274" s="40">
        <f>Tablo16[[#This Row],[SINIF - II  ZF-….]]</f>
        <v>0</v>
      </c>
      <c r="M274" s="40">
        <f>Tablo16[[#This Row],[G1]]</f>
        <v>0</v>
      </c>
      <c r="N274" s="40">
        <f>Tablo16[[#This Row],[G2]]</f>
        <v>0</v>
      </c>
      <c r="O274" s="40">
        <f>Tablo16[[#This Row],[Gözetmen 1]]</f>
        <v>0</v>
      </c>
      <c r="P274" s="40">
        <f>Tablo16[[#This Row],[Gözetmen 2]]</f>
        <v>0</v>
      </c>
      <c r="Q274" s="40">
        <f>Tablo16[[#This Row],[TÜM SINAVLARIMI GÖSTER]]</f>
        <v>0</v>
      </c>
      <c r="R274" s="40">
        <f>Tablo16[[#This Row],[Aynı ders sayısı]]</f>
        <v>1</v>
      </c>
      <c r="S274" s="40">
        <f>Tablo16[[#This Row],[Hocası aynı, aynı ders sayısı]]</f>
        <v>1</v>
      </c>
      <c r="T274" s="40">
        <f>Tablo16[[#This Row],[Aynı saatteki Sınav Sayısı]]</f>
        <v>9</v>
      </c>
    </row>
    <row r="275" spans="1:20" ht="15" hidden="1" x14ac:dyDescent="0.25">
      <c r="A275" s="38">
        <v>341</v>
      </c>
      <c r="B275" s="40" t="str">
        <f>Tablo16[[#This Row],[Bölüm]]</f>
        <v>TYS</v>
      </c>
      <c r="C275" s="40">
        <f>Tablo16[[#This Row],[Sınıf]]</f>
        <v>4</v>
      </c>
      <c r="D275" s="40" t="str">
        <f>Tablo16[[#This Row],[Ders Kodu]]</f>
        <v>TYS-4013</v>
      </c>
      <c r="E275" s="40" t="str">
        <f>Tablo16[[#This Row],[Dersin Adı]]</f>
        <v>Mesleki Bilgisayar Programları I</v>
      </c>
      <c r="F275" s="40" t="str">
        <f>Tablo16[[#This Row],[Dersi Veren Öğretim Üyesi]]</f>
        <v>Umut Mucan</v>
      </c>
      <c r="G275" s="40" t="str">
        <f>Tablo16[[#This Row],[Dersi Veren. Öğr. Üyesi Bölmü.]]</f>
        <v>TYS</v>
      </c>
      <c r="H275" s="40">
        <f>Tablo16[[#This Row],[Mevcut]]</f>
        <v>10</v>
      </c>
      <c r="I275" s="115">
        <f>Tablo16[[#This Row],[SINAV TARİHİ]]</f>
        <v>45664</v>
      </c>
      <c r="J275" s="116">
        <f>Tablo16[[#This Row],[SINAV SAATİ]]</f>
        <v>0.65277777777777779</v>
      </c>
      <c r="K275" s="40" t="str">
        <f>Tablo16[[#This Row],[SINIF - I -ZF-….]]</f>
        <v>Bilgisayar Lab.</v>
      </c>
      <c r="L275" s="40">
        <f>Tablo16[[#This Row],[SINIF - II  ZF-….]]</f>
        <v>0</v>
      </c>
      <c r="M275" s="40">
        <f>Tablo16[[#This Row],[G1]]</f>
        <v>0</v>
      </c>
      <c r="N275" s="40">
        <f>Tablo16[[#This Row],[G2]]</f>
        <v>0</v>
      </c>
      <c r="O275" s="40">
        <f>Tablo16[[#This Row],[Gözetmen 1]]</f>
        <v>0</v>
      </c>
      <c r="P275" s="40">
        <f>Tablo16[[#This Row],[Gözetmen 2]]</f>
        <v>0</v>
      </c>
      <c r="Q275" s="40">
        <f>Tablo16[[#This Row],[TÜM SINAVLARIMI GÖSTER]]</f>
        <v>0</v>
      </c>
      <c r="R275" s="40">
        <f>Tablo16[[#This Row],[Aynı ders sayısı]]</f>
        <v>1</v>
      </c>
      <c r="S275" s="40">
        <f>Tablo16[[#This Row],[Hocası aynı, aynı ders sayısı]]</f>
        <v>1</v>
      </c>
      <c r="T275" s="40">
        <f>Tablo16[[#This Row],[Aynı saatteki Sınav Sayısı]]</f>
        <v>9</v>
      </c>
    </row>
    <row r="276" spans="1:20" ht="15" hidden="1" x14ac:dyDescent="0.25">
      <c r="A276" s="38">
        <v>401</v>
      </c>
      <c r="B276" s="40" t="str">
        <f>Tablo16[[#This Row],[Bölüm]]</f>
        <v>TYS</v>
      </c>
      <c r="C276" s="40">
        <f>Tablo16[[#This Row],[Sınıf]]</f>
        <v>4</v>
      </c>
      <c r="D276" s="40" t="str">
        <f>Tablo16[[#This Row],[Ders Kodu]]</f>
        <v>TYS-4001</v>
      </c>
      <c r="E276" s="40" t="str">
        <f>Tablo16[[#This Row],[Dersin Adı]]</f>
        <v>Drenaj Sistemlerinin Tasarımı</v>
      </c>
      <c r="F276" s="40" t="str">
        <f>Tablo16[[#This Row],[Dersi Veren Öğretim Üyesi]]</f>
        <v>İsmail Taş</v>
      </c>
      <c r="G276" s="40" t="str">
        <f>Tablo16[[#This Row],[Dersi Veren. Öğr. Üyesi Bölmü.]]</f>
        <v>TYS</v>
      </c>
      <c r="H276" s="40">
        <f>Tablo16[[#This Row],[Mevcut]]</f>
        <v>13</v>
      </c>
      <c r="I276" s="115">
        <f>Tablo16[[#This Row],[SINAV TARİHİ]]</f>
        <v>45665</v>
      </c>
      <c r="J276" s="116">
        <f>Tablo16[[#This Row],[SINAV SAATİ]]</f>
        <v>0.625</v>
      </c>
      <c r="K276" s="40" t="str">
        <f>Tablo16[[#This Row],[SINIF - I -ZF-….]]</f>
        <v>05</v>
      </c>
      <c r="L276" s="40">
        <f>Tablo16[[#This Row],[SINIF - II  ZF-….]]</f>
        <v>0</v>
      </c>
      <c r="M276" s="40">
        <f>Tablo16[[#This Row],[G1]]</f>
        <v>0</v>
      </c>
      <c r="N276" s="40">
        <f>Tablo16[[#This Row],[G2]]</f>
        <v>0</v>
      </c>
      <c r="O276" s="40">
        <f>Tablo16[[#This Row],[Gözetmen 1]]</f>
        <v>0</v>
      </c>
      <c r="P276" s="40">
        <f>Tablo16[[#This Row],[Gözetmen 2]]</f>
        <v>0</v>
      </c>
      <c r="Q276" s="40">
        <f>Tablo16[[#This Row],[TÜM SINAVLARIMI GÖSTER]]</f>
        <v>0</v>
      </c>
      <c r="R276" s="40">
        <f>Tablo16[[#This Row],[Aynı ders sayısı]]</f>
        <v>1</v>
      </c>
      <c r="S276" s="40">
        <f>Tablo16[[#This Row],[Hocası aynı, aynı ders sayısı]]</f>
        <v>1</v>
      </c>
      <c r="T276" s="40">
        <f>Tablo16[[#This Row],[Aynı saatteki Sınav Sayısı]]</f>
        <v>9</v>
      </c>
    </row>
    <row r="277" spans="1:20" ht="15" hidden="1" x14ac:dyDescent="0.25">
      <c r="A277" s="38">
        <v>159</v>
      </c>
      <c r="B277" s="40" t="str">
        <f>Tablo16[[#This Row],[Bölüm]]</f>
        <v>TYS</v>
      </c>
      <c r="C277" s="40">
        <f>Tablo16[[#This Row],[Sınıf]]</f>
        <v>4</v>
      </c>
      <c r="D277" s="40" t="str">
        <f>Tablo16[[#This Row],[Ders Kodu]]</f>
        <v>TYS-4011</v>
      </c>
      <c r="E277" s="40" t="str">
        <f>Tablo16[[#This Row],[Dersin Adı]]</f>
        <v>Uzaktan Algılama</v>
      </c>
      <c r="F277" s="40" t="str">
        <f>Tablo16[[#This Row],[Dersi Veren Öğretim Üyesi]]</f>
        <v>Melis İnalpulat</v>
      </c>
      <c r="G277" s="40" t="str">
        <f>Tablo16[[#This Row],[Dersi Veren. Öğr. Üyesi Bölmü.]]</f>
        <v>TYS</v>
      </c>
      <c r="H277" s="40">
        <f>Tablo16[[#This Row],[Mevcut]]</f>
        <v>9</v>
      </c>
      <c r="I277" s="115">
        <f>Tablo16[[#This Row],[SINAV TARİHİ]]</f>
        <v>45666</v>
      </c>
      <c r="J277" s="116">
        <f>Tablo16[[#This Row],[SINAV SAATİ]]</f>
        <v>0.61458333333333337</v>
      </c>
      <c r="K277" s="40" t="str">
        <f>Tablo16[[#This Row],[SINIF - I -ZF-….]]</f>
        <v>105</v>
      </c>
      <c r="L277" s="40">
        <f>Tablo16[[#This Row],[SINIF - II  ZF-….]]</f>
        <v>0</v>
      </c>
      <c r="M277" s="40">
        <f>Tablo16[[#This Row],[G1]]</f>
        <v>0</v>
      </c>
      <c r="N277" s="40">
        <f>Tablo16[[#This Row],[G2]]</f>
        <v>0</v>
      </c>
      <c r="O277" s="40">
        <f>Tablo16[[#This Row],[Gözetmen 1]]</f>
        <v>0</v>
      </c>
      <c r="P277" s="40">
        <f>Tablo16[[#This Row],[Gözetmen 2]]</f>
        <v>0</v>
      </c>
      <c r="Q277" s="40">
        <f>Tablo16[[#This Row],[TÜM SINAVLARIMI GÖSTER]]</f>
        <v>0</v>
      </c>
      <c r="R277" s="40">
        <f>Tablo16[[#This Row],[Aynı ders sayısı]]</f>
        <v>1</v>
      </c>
      <c r="S277" s="40">
        <f>Tablo16[[#This Row],[Hocası aynı, aynı ders sayısı]]</f>
        <v>1</v>
      </c>
      <c r="T277" s="40">
        <f>Tablo16[[#This Row],[Aynı saatteki Sınav Sayısı]]</f>
        <v>9</v>
      </c>
    </row>
    <row r="278" spans="1:20" ht="15" hidden="1" x14ac:dyDescent="0.25">
      <c r="A278" s="38">
        <v>166</v>
      </c>
      <c r="B278" s="40" t="str">
        <f>Tablo16[[#This Row],[Bölüm]]</f>
        <v>TYS</v>
      </c>
      <c r="C278" s="40">
        <f>Tablo16[[#This Row],[Sınıf]]</f>
        <v>4</v>
      </c>
      <c r="D278" s="40" t="str">
        <f>Tablo16[[#This Row],[Ders Kodu]]</f>
        <v>TYS-4005</v>
      </c>
      <c r="E278" s="40" t="str">
        <f>Tablo16[[#This Row],[Dersin Adı]]</f>
        <v>Mesleki Uygulama I</v>
      </c>
      <c r="F278" s="40" t="str">
        <f>Tablo16[[#This Row],[Dersi Veren Öğretim Üyesi]]</f>
        <v>Okan Erken</v>
      </c>
      <c r="G278" s="40" t="str">
        <f>Tablo16[[#This Row],[Dersi Veren. Öğr. Üyesi Bölmü.]]</f>
        <v>TYS</v>
      </c>
      <c r="H278" s="40">
        <f>Tablo16[[#This Row],[Mevcut]]</f>
        <v>9</v>
      </c>
      <c r="I278" s="115">
        <f>Tablo16[[#This Row],[SINAV TARİHİ]]</f>
        <v>45670</v>
      </c>
      <c r="J278" s="116">
        <f>Tablo16[[#This Row],[SINAV SAATİ]]</f>
        <v>0.625</v>
      </c>
      <c r="K278" s="40" t="str">
        <f>Tablo16[[#This Row],[SINIF - I -ZF-….]]</f>
        <v>206</v>
      </c>
      <c r="L278" s="40">
        <f>Tablo16[[#This Row],[SINIF - II  ZF-….]]</f>
        <v>0</v>
      </c>
      <c r="M278" s="40">
        <f>Tablo16[[#This Row],[G1]]</f>
        <v>0</v>
      </c>
      <c r="N278" s="40">
        <f>Tablo16[[#This Row],[G2]]</f>
        <v>0</v>
      </c>
      <c r="O278" s="40">
        <f>Tablo16[[#This Row],[Gözetmen 1]]</f>
        <v>0</v>
      </c>
      <c r="P278" s="40">
        <f>Tablo16[[#This Row],[Gözetmen 2]]</f>
        <v>0</v>
      </c>
      <c r="Q278" s="40">
        <f>Tablo16[[#This Row],[TÜM SINAVLARIMI GÖSTER]]</f>
        <v>0</v>
      </c>
      <c r="R278" s="40">
        <f>Tablo16[[#This Row],[Aynı ders sayısı]]</f>
        <v>7</v>
      </c>
      <c r="S278" s="40">
        <f>Tablo16[[#This Row],[Hocası aynı, aynı ders sayısı]]</f>
        <v>1</v>
      </c>
      <c r="T278" s="40">
        <f>Tablo16[[#This Row],[Aynı saatteki Sınav Sayısı]]</f>
        <v>8</v>
      </c>
    </row>
    <row r="279" spans="1:20" ht="15" hidden="1" x14ac:dyDescent="0.25">
      <c r="A279" s="38">
        <v>167</v>
      </c>
      <c r="B279" s="40" t="str">
        <f>Tablo16[[#This Row],[Bölüm]]</f>
        <v>TYS</v>
      </c>
      <c r="C279" s="40">
        <f>Tablo16[[#This Row],[Sınıf]]</f>
        <v>4</v>
      </c>
      <c r="D279" s="40" t="str">
        <f>Tablo16[[#This Row],[Ders Kodu]]</f>
        <v>TYS-4009</v>
      </c>
      <c r="E279" s="40" t="str">
        <f>Tablo16[[#This Row],[Dersin Adı]]</f>
        <v>Su Kaynaklarının Planlanması</v>
      </c>
      <c r="F279" s="40" t="str">
        <f>Tablo16[[#This Row],[Dersi Veren Öğretim Üyesi]]</f>
        <v>Gökhan Çamoğlu</v>
      </c>
      <c r="G279" s="40" t="str">
        <f>Tablo16[[#This Row],[Dersi Veren. Öğr. Üyesi Bölmü.]]</f>
        <v>TYS</v>
      </c>
      <c r="H279" s="40">
        <f>Tablo16[[#This Row],[Mevcut]]</f>
        <v>8</v>
      </c>
      <c r="I279" s="115">
        <f>Tablo16[[#This Row],[SINAV TARİHİ]]</f>
        <v>45671</v>
      </c>
      <c r="J279" s="116">
        <f>Tablo16[[#This Row],[SINAV SAATİ]]</f>
        <v>0.625</v>
      </c>
      <c r="K279" s="40" t="str">
        <f>Tablo16[[#This Row],[SINIF - I -ZF-….]]</f>
        <v>105</v>
      </c>
      <c r="L279" s="40">
        <f>Tablo16[[#This Row],[SINIF - II  ZF-….]]</f>
        <v>0</v>
      </c>
      <c r="M279" s="40">
        <f>Tablo16[[#This Row],[G1]]</f>
        <v>0</v>
      </c>
      <c r="N279" s="40">
        <f>Tablo16[[#This Row],[G2]]</f>
        <v>0</v>
      </c>
      <c r="O279" s="40">
        <f>Tablo16[[#This Row],[Gözetmen 1]]</f>
        <v>0</v>
      </c>
      <c r="P279" s="40">
        <f>Tablo16[[#This Row],[Gözetmen 2]]</f>
        <v>0</v>
      </c>
      <c r="Q279" s="40">
        <f>Tablo16[[#This Row],[TÜM SINAVLARIMI GÖSTER]]</f>
        <v>0</v>
      </c>
      <c r="R279" s="40">
        <f>Tablo16[[#This Row],[Aynı ders sayısı]]</f>
        <v>1</v>
      </c>
      <c r="S279" s="40">
        <f>Tablo16[[#This Row],[Hocası aynı, aynı ders sayısı]]</f>
        <v>1</v>
      </c>
      <c r="T279" s="40">
        <f>Tablo16[[#This Row],[Aynı saatteki Sınav Sayısı]]</f>
        <v>6</v>
      </c>
    </row>
    <row r="280" spans="1:20" ht="15" hidden="1" x14ac:dyDescent="0.25">
      <c r="A280" s="38">
        <v>160</v>
      </c>
      <c r="B280" s="40" t="str">
        <f>Tablo16[[#This Row],[Bölüm]]</f>
        <v>TYS</v>
      </c>
      <c r="C280" s="40">
        <f>Tablo16[[#This Row],[Sınıf]]</f>
        <v>4</v>
      </c>
      <c r="D280" s="40" t="str">
        <f>Tablo16[[#This Row],[Ders Kodu]]</f>
        <v>TYS-4007</v>
      </c>
      <c r="E280" s="40" t="str">
        <f>Tablo16[[#This Row],[Dersin Adı]]</f>
        <v>Toprak Su Yapılarının Tasarımı</v>
      </c>
      <c r="F280" s="40" t="str">
        <f>Tablo16[[#This Row],[Dersi Veren Öğretim Üyesi]]</f>
        <v>Murat Tekiner</v>
      </c>
      <c r="G280" s="40" t="str">
        <f>Tablo16[[#This Row],[Dersi Veren. Öğr. Üyesi Bölmü.]]</f>
        <v>TYS</v>
      </c>
      <c r="H280" s="40">
        <f>Tablo16[[#This Row],[Mevcut]]</f>
        <v>10</v>
      </c>
      <c r="I280" s="115">
        <f>Tablo16[[#This Row],[SINAV TARİHİ]]</f>
        <v>45672</v>
      </c>
      <c r="J280" s="116">
        <f>Tablo16[[#This Row],[SINAV SAATİ]]</f>
        <v>0.625</v>
      </c>
      <c r="K280" s="40" t="str">
        <f>Tablo16[[#This Row],[SINIF - I -ZF-….]]</f>
        <v>206</v>
      </c>
      <c r="L280" s="40">
        <f>Tablo16[[#This Row],[SINIF - II  ZF-….]]</f>
        <v>0</v>
      </c>
      <c r="M280" s="40">
        <f>Tablo16[[#This Row],[G1]]</f>
        <v>0</v>
      </c>
      <c r="N280" s="40">
        <f>Tablo16[[#This Row],[G2]]</f>
        <v>0</v>
      </c>
      <c r="O280" s="40">
        <f>Tablo16[[#This Row],[Gözetmen 1]]</f>
        <v>0</v>
      </c>
      <c r="P280" s="40">
        <f>Tablo16[[#This Row],[Gözetmen 2]]</f>
        <v>0</v>
      </c>
      <c r="Q280" s="40">
        <f>Tablo16[[#This Row],[TÜM SINAVLARIMI GÖSTER]]</f>
        <v>0</v>
      </c>
      <c r="R280" s="40">
        <f>Tablo16[[#This Row],[Aynı ders sayısı]]</f>
        <v>1</v>
      </c>
      <c r="S280" s="40">
        <f>Tablo16[[#This Row],[Hocası aynı, aynı ders sayısı]]</f>
        <v>1</v>
      </c>
      <c r="T280" s="40">
        <f>Tablo16[[#This Row],[Aynı saatteki Sınav Sayısı]]</f>
        <v>7</v>
      </c>
    </row>
    <row r="281" spans="1:20" ht="15" hidden="1" x14ac:dyDescent="0.25">
      <c r="A281" s="38">
        <v>161</v>
      </c>
      <c r="B281" s="40" t="str">
        <f>Tablo16[[#This Row],[Bölüm]]</f>
        <v>ZO</v>
      </c>
      <c r="C281" s="40">
        <f>Tablo16[[#This Row],[Sınıf]]</f>
        <v>1</v>
      </c>
      <c r="D281" s="40" t="str">
        <f>Tablo16[[#This Row],[Ders Kodu]]</f>
        <v>ZTN-1011</v>
      </c>
      <c r="E281" s="40" t="str">
        <f>Tablo16[[#This Row],[Dersin Adı]]</f>
        <v>Ekonomi</v>
      </c>
      <c r="F281" s="40" t="str">
        <f>Tablo16[[#This Row],[Dersi Veren Öğretim Üyesi]]</f>
        <v>Selma Kayalak</v>
      </c>
      <c r="G281" s="40" t="str">
        <f>Tablo16[[#This Row],[Dersi Veren. Öğr. Üyesi Bölmü.]]</f>
        <v>TE</v>
      </c>
      <c r="H281" s="40">
        <f>Tablo16[[#This Row],[Mevcut]]</f>
        <v>21</v>
      </c>
      <c r="I281" s="115">
        <f>Tablo16[[#This Row],[SINAV TARİHİ]]</f>
        <v>45663</v>
      </c>
      <c r="J281" s="116">
        <f>Tablo16[[#This Row],[SINAV SAATİ]]</f>
        <v>0.375</v>
      </c>
      <c r="K281" s="40" t="str">
        <f>Tablo16[[#This Row],[SINIF - I -ZF-….]]</f>
        <v>04</v>
      </c>
      <c r="L281" s="40">
        <f>Tablo16[[#This Row],[SINIF - II  ZF-….]]</f>
        <v>0</v>
      </c>
      <c r="M281" s="40">
        <f>Tablo16[[#This Row],[G1]]</f>
        <v>0</v>
      </c>
      <c r="N281" s="40">
        <f>Tablo16[[#This Row],[G2]]</f>
        <v>0</v>
      </c>
      <c r="O281" s="40">
        <f>Tablo16[[#This Row],[Gözetmen 1]]</f>
        <v>0</v>
      </c>
      <c r="P281" s="40">
        <f>Tablo16[[#This Row],[Gözetmen 2]]</f>
        <v>0</v>
      </c>
      <c r="Q281" s="40">
        <f>Tablo16[[#This Row],[TÜM SINAVLARIMI GÖSTER]]</f>
        <v>0</v>
      </c>
      <c r="R281" s="40">
        <f>Tablo16[[#This Row],[Aynı ders sayısı]]</f>
        <v>1</v>
      </c>
      <c r="S281" s="40">
        <f>Tablo16[[#This Row],[Hocası aynı, aynı ders sayısı]]</f>
        <v>1</v>
      </c>
      <c r="T281" s="40">
        <f>Tablo16[[#This Row],[Aynı saatteki Sınav Sayısı]]</f>
        <v>9</v>
      </c>
    </row>
    <row r="282" spans="1:20" ht="15" hidden="1" x14ac:dyDescent="0.25">
      <c r="A282" s="38">
        <v>162</v>
      </c>
      <c r="B282" s="40" t="str">
        <f>Tablo16[[#This Row],[Bölüm]]</f>
        <v>ZO</v>
      </c>
      <c r="C282" s="40">
        <f>Tablo16[[#This Row],[Sınıf]]</f>
        <v>1</v>
      </c>
      <c r="D282" s="40" t="str">
        <f>Tablo16[[#This Row],[Ders Kodu]]</f>
        <v>TDİ-1101</v>
      </c>
      <c r="E282" s="40" t="str">
        <f>Tablo16[[#This Row],[Dersin Adı]]</f>
        <v>Türk Dili I</v>
      </c>
      <c r="F282" s="40" t="str">
        <f>Tablo16[[#This Row],[Dersi Veren Öğretim Üyesi]]</f>
        <v>Özgür ÜSTÜN</v>
      </c>
      <c r="G282" s="40" t="str">
        <f>Tablo16[[#This Row],[Dersi Veren. Öğr. Üyesi Bölmü.]]</f>
        <v>FD</v>
      </c>
      <c r="H282" s="40">
        <f>Tablo16[[#This Row],[Mevcut]]</f>
        <v>40</v>
      </c>
      <c r="I282" s="115">
        <f>Tablo16[[#This Row],[SINAV TARİHİ]]</f>
        <v>45664</v>
      </c>
      <c r="J282" s="116">
        <f>Tablo16[[#This Row],[SINAV SAATİ]]</f>
        <v>0.41666666666666669</v>
      </c>
      <c r="K282" s="40" t="str">
        <f>Tablo16[[#This Row],[SINIF - I -ZF-….]]</f>
        <v>101</v>
      </c>
      <c r="L282" s="40">
        <f>Tablo16[[#This Row],[SINIF - II  ZF-….]]</f>
        <v>0</v>
      </c>
      <c r="M282" s="40">
        <f>Tablo16[[#This Row],[G1]]</f>
        <v>5</v>
      </c>
      <c r="N282" s="40">
        <f>Tablo16[[#This Row],[G2]]</f>
        <v>0</v>
      </c>
      <c r="O282" s="40" t="str">
        <f>Tablo16[[#This Row],[Gözetmen 1]]</f>
        <v>İrem POYRAZ</v>
      </c>
      <c r="P282" s="40">
        <f>Tablo16[[#This Row],[Gözetmen 2]]</f>
        <v>0</v>
      </c>
      <c r="Q282" s="40">
        <f>Tablo16[[#This Row],[TÜM SINAVLARIMI GÖSTER]]</f>
        <v>0</v>
      </c>
      <c r="R282" s="40">
        <f>Tablo16[[#This Row],[Aynı ders sayısı]]</f>
        <v>9</v>
      </c>
      <c r="S282" s="40">
        <f>Tablo16[[#This Row],[Hocası aynı, aynı ders sayısı]]</f>
        <v>9</v>
      </c>
      <c r="T282" s="40">
        <f>Tablo16[[#This Row],[Aynı saatteki Sınav Sayısı]]</f>
        <v>9</v>
      </c>
    </row>
    <row r="283" spans="1:20" ht="15" hidden="1" x14ac:dyDescent="0.25">
      <c r="A283" s="38">
        <v>163</v>
      </c>
      <c r="B283" s="40" t="str">
        <f>Tablo16[[#This Row],[Bölüm]]</f>
        <v>ZO</v>
      </c>
      <c r="C283" s="40">
        <f>Tablo16[[#This Row],[Sınıf]]</f>
        <v>1</v>
      </c>
      <c r="D283" s="40" t="str">
        <f>Tablo16[[#This Row],[Ders Kodu]]</f>
        <v>ATA-1101</v>
      </c>
      <c r="E283" s="40" t="str">
        <f>Tablo16[[#This Row],[Dersin Adı]]</f>
        <v>Atatürk İlkeleri ve İnkılap Tarihi I</v>
      </c>
      <c r="F283" s="40" t="str">
        <f>Tablo16[[#This Row],[Dersi Veren Öğretim Üyesi]]</f>
        <v>Gökhan BAYRAM</v>
      </c>
      <c r="G283" s="40" t="str">
        <f>Tablo16[[#This Row],[Dersi Veren. Öğr. Üyesi Bölmü.]]</f>
        <v>FD</v>
      </c>
      <c r="H283" s="40">
        <f>Tablo16[[#This Row],[Mevcut]]</f>
        <v>261</v>
      </c>
      <c r="I283" s="115">
        <f>Tablo16[[#This Row],[SINAV TARİHİ]]</f>
        <v>45664</v>
      </c>
      <c r="J283" s="116">
        <f>Tablo16[[#This Row],[SINAV SAATİ]]</f>
        <v>0.45833333333333331</v>
      </c>
      <c r="K283" s="40" t="str">
        <f>Tablo16[[#This Row],[SINIF - I -ZF-….]]</f>
        <v>Amfi</v>
      </c>
      <c r="L283" s="40">
        <f>Tablo16[[#This Row],[SINIF - II  ZF-….]]</f>
        <v>0</v>
      </c>
      <c r="M283" s="40">
        <f>Tablo16[[#This Row],[G1]]</f>
        <v>2</v>
      </c>
      <c r="N283" s="40">
        <f>Tablo16[[#This Row],[G2]]</f>
        <v>0</v>
      </c>
      <c r="O283" s="40" t="str">
        <f>Tablo16[[#This Row],[Gözetmen 1]]</f>
        <v>Esra ŞAHİN</v>
      </c>
      <c r="P283" s="40">
        <f>Tablo16[[#This Row],[Gözetmen 2]]</f>
        <v>0</v>
      </c>
      <c r="Q283" s="40">
        <f>Tablo16[[#This Row],[TÜM SINAVLARIMI GÖSTER]]</f>
        <v>0</v>
      </c>
      <c r="R283" s="40">
        <f>Tablo16[[#This Row],[Aynı ders sayısı]]</f>
        <v>9</v>
      </c>
      <c r="S283" s="40">
        <f>Tablo16[[#This Row],[Hocası aynı, aynı ders sayısı]]</f>
        <v>6</v>
      </c>
      <c r="T283" s="40">
        <f>Tablo16[[#This Row],[Aynı saatteki Sınav Sayısı]]</f>
        <v>9</v>
      </c>
    </row>
    <row r="284" spans="1:20" ht="15" hidden="1" x14ac:dyDescent="0.25">
      <c r="A284" s="38">
        <v>164</v>
      </c>
      <c r="B284" s="40" t="str">
        <f>Tablo16[[#This Row],[Bölüm]]</f>
        <v>ZO</v>
      </c>
      <c r="C284" s="40">
        <f>Tablo16[[#This Row],[Sınıf]]</f>
        <v>1</v>
      </c>
      <c r="D284" s="40" t="str">
        <f>Tablo16[[#This Row],[Ders Kodu]]</f>
        <v>ZOO-1001</v>
      </c>
      <c r="E284" s="40" t="str">
        <f>Tablo16[[#This Row],[Dersin Adı]]</f>
        <v>Fizik</v>
      </c>
      <c r="F284" s="40" t="str">
        <f>Tablo16[[#This Row],[Dersi Veren Öğretim Üyesi]]</f>
        <v>Oktay Yılmaz</v>
      </c>
      <c r="G284" s="40" t="str">
        <f>Tablo16[[#This Row],[Dersi Veren. Öğr. Üyesi Bölmü.]]</f>
        <v>FD</v>
      </c>
      <c r="H284" s="40">
        <f>Tablo16[[#This Row],[Mevcut]]</f>
        <v>40</v>
      </c>
      <c r="I284" s="115">
        <f>Tablo16[[#This Row],[SINAV TARİHİ]]</f>
        <v>45665</v>
      </c>
      <c r="J284" s="116">
        <f>Tablo16[[#This Row],[SINAV SAATİ]]</f>
        <v>0.375</v>
      </c>
      <c r="K284" s="40" t="str">
        <f>Tablo16[[#This Row],[SINIF - I -ZF-….]]</f>
        <v>Amfi</v>
      </c>
      <c r="L284" s="40">
        <f>Tablo16[[#This Row],[SINIF - II  ZF-….]]</f>
        <v>0</v>
      </c>
      <c r="M284" s="40">
        <f>Tablo16[[#This Row],[G1]]</f>
        <v>14</v>
      </c>
      <c r="N284" s="40">
        <f>Tablo16[[#This Row],[G2]]</f>
        <v>0</v>
      </c>
      <c r="O284" s="40" t="str">
        <f>Tablo16[[#This Row],[Gözetmen 1]]</f>
        <v>Hakan ERDEM</v>
      </c>
      <c r="P284" s="40">
        <f>Tablo16[[#This Row],[Gözetmen 2]]</f>
        <v>0</v>
      </c>
      <c r="Q284" s="40">
        <f>Tablo16[[#This Row],[TÜM SINAVLARIMI GÖSTER]]</f>
        <v>0</v>
      </c>
      <c r="R284" s="40">
        <f>Tablo16[[#This Row],[Aynı ders sayısı]]</f>
        <v>9</v>
      </c>
      <c r="S284" s="40">
        <f>Tablo16[[#This Row],[Hocası aynı, aynı ders sayısı]]</f>
        <v>3</v>
      </c>
      <c r="T284" s="40">
        <f>Tablo16[[#This Row],[Aynı saatteki Sınav Sayısı]]</f>
        <v>9</v>
      </c>
    </row>
    <row r="285" spans="1:20" ht="15" hidden="1" x14ac:dyDescent="0.25">
      <c r="A285" s="38">
        <v>165</v>
      </c>
      <c r="B285" s="40" t="str">
        <f>Tablo16[[#This Row],[Bölüm]]</f>
        <v>ZO</v>
      </c>
      <c r="C285" s="40">
        <f>Tablo16[[#This Row],[Sınıf]]</f>
        <v>1</v>
      </c>
      <c r="D285" s="40" t="str">
        <f>Tablo16[[#This Row],[Ders Kodu]]</f>
        <v>ZTN-1003</v>
      </c>
      <c r="E285" s="40" t="str">
        <f>Tablo16[[#This Row],[Dersin Adı]]</f>
        <v>Kimya I</v>
      </c>
      <c r="F285" s="40" t="str">
        <f>Tablo16[[#This Row],[Dersi Veren Öğretim Üyesi]]</f>
        <v>Melek Tercan Yavaşoğlu</v>
      </c>
      <c r="G285" s="40" t="str">
        <f>Tablo16[[#This Row],[Dersi Veren. Öğr. Üyesi Bölmü.]]</f>
        <v>FD</v>
      </c>
      <c r="H285" s="40">
        <f>Tablo16[[#This Row],[Mevcut]]</f>
        <v>61</v>
      </c>
      <c r="I285" s="115">
        <f>Tablo16[[#This Row],[SINAV TARİHİ]]</f>
        <v>45666</v>
      </c>
      <c r="J285" s="116">
        <f>Tablo16[[#This Row],[SINAV SAATİ]]</f>
        <v>0.375</v>
      </c>
      <c r="K285" s="40" t="str">
        <f>Tablo16[[#This Row],[SINIF - I -ZF-….]]</f>
        <v>Amfi</v>
      </c>
      <c r="L285" s="40">
        <f>Tablo16[[#This Row],[SINIF - II  ZF-….]]</f>
        <v>0</v>
      </c>
      <c r="M285" s="40">
        <f>Tablo16[[#This Row],[G1]]</f>
        <v>7</v>
      </c>
      <c r="N285" s="40">
        <f>Tablo16[[#This Row],[G2]]</f>
        <v>0</v>
      </c>
      <c r="O285" s="40" t="str">
        <f>Tablo16[[#This Row],[Gözetmen 1]]</f>
        <v>C. Erdem BÜLBÜL</v>
      </c>
      <c r="P285" s="40">
        <f>Tablo16[[#This Row],[Gözetmen 2]]</f>
        <v>0</v>
      </c>
      <c r="Q285" s="40">
        <f>Tablo16[[#This Row],[TÜM SINAVLARIMI GÖSTER]]</f>
        <v>0</v>
      </c>
      <c r="R285" s="40">
        <f>Tablo16[[#This Row],[Aynı ders sayısı]]</f>
        <v>8</v>
      </c>
      <c r="S285" s="40">
        <f>Tablo16[[#This Row],[Hocası aynı, aynı ders sayısı]]</f>
        <v>2</v>
      </c>
      <c r="T285" s="40">
        <f>Tablo16[[#This Row],[Aynı saatteki Sınav Sayısı]]</f>
        <v>8</v>
      </c>
    </row>
    <row r="286" spans="1:20" ht="15" hidden="1" x14ac:dyDescent="0.25">
      <c r="A286" s="38">
        <v>51</v>
      </c>
      <c r="B286" s="40" t="str">
        <f>Tablo16[[#This Row],[Bölüm]]</f>
        <v>ZO</v>
      </c>
      <c r="C286" s="40">
        <f>Tablo16[[#This Row],[Sınıf]]</f>
        <v>1</v>
      </c>
      <c r="D286" s="40" t="str">
        <f>Tablo16[[#This Row],[Ders Kodu]]</f>
        <v>ZTN-1009</v>
      </c>
      <c r="E286" s="40" t="str">
        <f>Tablo16[[#This Row],[Dersin Adı]]</f>
        <v>Matematik</v>
      </c>
      <c r="F286" s="40" t="str">
        <f>Tablo16[[#This Row],[Dersi Veren Öğretim Üyesi]]</f>
        <v>Erdoğan Ünlü</v>
      </c>
      <c r="G286" s="40" t="str">
        <f>Tablo16[[#This Row],[Dersi Veren. Öğr. Üyesi Bölmü.]]</f>
        <v>FD</v>
      </c>
      <c r="H286" s="40">
        <f>Tablo16[[#This Row],[Mevcut]]</f>
        <v>40</v>
      </c>
      <c r="I286" s="115">
        <f>Tablo16[[#This Row],[SINAV TARİHİ]]</f>
        <v>45667</v>
      </c>
      <c r="J286" s="116">
        <f>Tablo16[[#This Row],[SINAV SAATİ]]</f>
        <v>0.375</v>
      </c>
      <c r="K286" s="40" t="str">
        <f>Tablo16[[#This Row],[SINIF - I -ZF-….]]</f>
        <v>113</v>
      </c>
      <c r="L286" s="40">
        <f>Tablo16[[#This Row],[SINIF - II  ZF-….]]</f>
        <v>0</v>
      </c>
      <c r="M286" s="40">
        <f>Tablo16[[#This Row],[G1]]</f>
        <v>0</v>
      </c>
      <c r="N286" s="40">
        <f>Tablo16[[#This Row],[G2]]</f>
        <v>0</v>
      </c>
      <c r="O286" s="40">
        <f>Tablo16[[#This Row],[Gözetmen 1]]</f>
        <v>0</v>
      </c>
      <c r="P286" s="40">
        <f>Tablo16[[#This Row],[Gözetmen 2]]</f>
        <v>0</v>
      </c>
      <c r="Q286" s="40">
        <f>Tablo16[[#This Row],[TÜM SINAVLARIMI GÖSTER]]</f>
        <v>0</v>
      </c>
      <c r="R286" s="40">
        <f>Tablo16[[#This Row],[Aynı ders sayısı]]</f>
        <v>9</v>
      </c>
      <c r="S286" s="40">
        <f>Tablo16[[#This Row],[Hocası aynı, aynı ders sayısı]]</f>
        <v>1</v>
      </c>
      <c r="T286" s="40">
        <f>Tablo16[[#This Row],[Aynı saatteki Sınav Sayısı]]</f>
        <v>2</v>
      </c>
    </row>
    <row r="287" spans="1:20" ht="15" hidden="1" x14ac:dyDescent="0.25">
      <c r="A287" s="38">
        <v>3</v>
      </c>
      <c r="B287" s="40" t="str">
        <f>Tablo16[[#This Row],[Bölüm]]</f>
        <v>ZO</v>
      </c>
      <c r="C287" s="40">
        <f>Tablo16[[#This Row],[Sınıf]]</f>
        <v>1</v>
      </c>
      <c r="D287" s="40" t="str">
        <f>Tablo16[[#This Row],[Ders Kodu]]</f>
        <v>ZTN-1007</v>
      </c>
      <c r="E287" s="40" t="str">
        <f>Tablo16[[#This Row],[Dersin Adı]]</f>
        <v>Bilim, Üniversite ve Kariyer</v>
      </c>
      <c r="F287" s="40" t="str">
        <f>Tablo16[[#This Row],[Dersi Veren Öğretim Üyesi]]</f>
        <v>Aynur Konyalı</v>
      </c>
      <c r="G287" s="40" t="str">
        <f>Tablo16[[#This Row],[Dersi Veren. Öğr. Üyesi Bölmü.]]</f>
        <v>ZO</v>
      </c>
      <c r="H287" s="40">
        <f>Tablo16[[#This Row],[Mevcut]]</f>
        <v>37</v>
      </c>
      <c r="I287" s="115">
        <f>Tablo16[[#This Row],[SINAV TARİHİ]]</f>
        <v>45670</v>
      </c>
      <c r="J287" s="116">
        <f>Tablo16[[#This Row],[SINAV SAATİ]]</f>
        <v>0.375</v>
      </c>
      <c r="K287" s="40" t="str">
        <f>Tablo16[[#This Row],[SINIF - I -ZF-….]]</f>
        <v>201</v>
      </c>
      <c r="L287" s="40">
        <f>Tablo16[[#This Row],[SINIF - II  ZF-….]]</f>
        <v>0</v>
      </c>
      <c r="M287" s="40">
        <f>Tablo16[[#This Row],[G1]]</f>
        <v>0</v>
      </c>
      <c r="N287" s="40">
        <f>Tablo16[[#This Row],[G2]]</f>
        <v>0</v>
      </c>
      <c r="O287" s="40">
        <f>Tablo16[[#This Row],[Gözetmen 1]]</f>
        <v>0</v>
      </c>
      <c r="P287" s="40">
        <f>Tablo16[[#This Row],[Gözetmen 2]]</f>
        <v>0</v>
      </c>
      <c r="Q287" s="40">
        <f>Tablo16[[#This Row],[TÜM SINAVLARIMI GÖSTER]]</f>
        <v>0</v>
      </c>
      <c r="R287" s="40">
        <f>Tablo16[[#This Row],[Aynı ders sayısı]]</f>
        <v>1</v>
      </c>
      <c r="S287" s="40">
        <f>Tablo16[[#This Row],[Hocası aynı, aynı ders sayısı]]</f>
        <v>1</v>
      </c>
      <c r="T287" s="40">
        <f>Tablo16[[#This Row],[Aynı saatteki Sınav Sayısı]]</f>
        <v>9</v>
      </c>
    </row>
    <row r="288" spans="1:20" ht="15" hidden="1" x14ac:dyDescent="0.25">
      <c r="A288" s="38">
        <v>107</v>
      </c>
      <c r="B288" s="40" t="str">
        <f>Tablo16[[#This Row],[Bölüm]]</f>
        <v>ZO</v>
      </c>
      <c r="C288" s="40">
        <f>Tablo16[[#This Row],[Sınıf]]</f>
        <v>1</v>
      </c>
      <c r="D288" s="40" t="str">
        <f>Tablo16[[#This Row],[Ders Kodu]]</f>
        <v>ZOO-1007</v>
      </c>
      <c r="E288" s="40" t="str">
        <f>Tablo16[[#This Row],[Dersin Adı]]</f>
        <v>Botanik</v>
      </c>
      <c r="F288" s="40" t="str">
        <f>Tablo16[[#This Row],[Dersi Veren Öğretim Üyesi]]</f>
        <v>Hanife Akyalçın</v>
      </c>
      <c r="G288" s="40" t="str">
        <f>Tablo16[[#This Row],[Dersi Veren. Öğr. Üyesi Bölmü.]]</f>
        <v>FD</v>
      </c>
      <c r="H288" s="40">
        <f>Tablo16[[#This Row],[Mevcut]]</f>
        <v>55</v>
      </c>
      <c r="I288" s="115">
        <f>Tablo16[[#This Row],[SINAV TARİHİ]]</f>
        <v>45672</v>
      </c>
      <c r="J288" s="116">
        <f>Tablo16[[#This Row],[SINAV SAATİ]]</f>
        <v>0.375</v>
      </c>
      <c r="K288" s="40" t="str">
        <f>Tablo16[[#This Row],[SINIF - I -ZF-….]]</f>
        <v>113</v>
      </c>
      <c r="L288" s="40">
        <f>Tablo16[[#This Row],[SINIF - II  ZF-….]]</f>
        <v>0</v>
      </c>
      <c r="M288" s="40">
        <f>Tablo16[[#This Row],[G1]]</f>
        <v>0</v>
      </c>
      <c r="N288" s="40">
        <f>Tablo16[[#This Row],[G2]]</f>
        <v>0</v>
      </c>
      <c r="O288" s="40">
        <f>Tablo16[[#This Row],[Gözetmen 1]]</f>
        <v>0</v>
      </c>
      <c r="P288" s="40">
        <f>Tablo16[[#This Row],[Gözetmen 2]]</f>
        <v>0</v>
      </c>
      <c r="Q288" s="40">
        <f>Tablo16[[#This Row],[TÜM SINAVLARIMI GÖSTER]]</f>
        <v>0</v>
      </c>
      <c r="R288" s="40">
        <f>Tablo16[[#This Row],[Aynı ders sayısı]]</f>
        <v>8</v>
      </c>
      <c r="S288" s="40">
        <f>Tablo16[[#This Row],[Hocası aynı, aynı ders sayısı]]</f>
        <v>1</v>
      </c>
      <c r="T288" s="40">
        <f>Tablo16[[#This Row],[Aynı saatteki Sınav Sayısı]]</f>
        <v>9</v>
      </c>
    </row>
    <row r="289" spans="1:20" ht="15" hidden="1" x14ac:dyDescent="0.25">
      <c r="A289" s="38">
        <v>79</v>
      </c>
      <c r="B289" s="40" t="str">
        <f>Tablo16[[#This Row],[Bölüm]]</f>
        <v>ZO</v>
      </c>
      <c r="C289" s="40">
        <f>Tablo16[[#This Row],[Sınıf]]</f>
        <v>1</v>
      </c>
      <c r="D289" s="40" t="str">
        <f>Tablo16[[#This Row],[Ders Kodu]]</f>
        <v>İSG-1001</v>
      </c>
      <c r="E289" s="40" t="str">
        <f>Tablo16[[#This Row],[Dersin Adı]]</f>
        <v>İş Sağlığı ve Güvenliği I</v>
      </c>
      <c r="F289" s="40" t="str">
        <f>Tablo16[[#This Row],[Dersi Veren Öğretim Üyesi]]</f>
        <v>Ulaş Çınar</v>
      </c>
      <c r="G289" s="40" t="str">
        <f>Tablo16[[#This Row],[Dersi Veren. Öğr. Üyesi Bölmü.]]</f>
        <v>FD</v>
      </c>
      <c r="H289" s="40">
        <f>Tablo16[[#This Row],[Mevcut]]</f>
        <v>25</v>
      </c>
      <c r="I289" s="115">
        <f>Tablo16[[#This Row],[SINAV TARİHİ]]</f>
        <v>45673</v>
      </c>
      <c r="J289" s="116">
        <f>Tablo16[[#This Row],[SINAV SAATİ]]</f>
        <v>0.375</v>
      </c>
      <c r="K289" s="40" t="str">
        <f>Tablo16[[#This Row],[SINIF - I -ZF-….]]</f>
        <v>113</v>
      </c>
      <c r="L289" s="40">
        <f>Tablo16[[#This Row],[SINIF - II  ZF-….]]</f>
        <v>0</v>
      </c>
      <c r="M289" s="40">
        <f>Tablo16[[#This Row],[G1]]</f>
        <v>0</v>
      </c>
      <c r="N289" s="40">
        <f>Tablo16[[#This Row],[G2]]</f>
        <v>0</v>
      </c>
      <c r="O289" s="40">
        <f>Tablo16[[#This Row],[Gözetmen 1]]</f>
        <v>0</v>
      </c>
      <c r="P289" s="40">
        <f>Tablo16[[#This Row],[Gözetmen 2]]</f>
        <v>0</v>
      </c>
      <c r="Q289" s="40">
        <f>Tablo16[[#This Row],[TÜM SINAVLARIMI GÖSTER]]</f>
        <v>0</v>
      </c>
      <c r="R289" s="40">
        <f>Tablo16[[#This Row],[Aynı ders sayısı]]</f>
        <v>9</v>
      </c>
      <c r="S289" s="40">
        <f>Tablo16[[#This Row],[Hocası aynı, aynı ders sayısı]]</f>
        <v>8</v>
      </c>
      <c r="T289" s="40">
        <f>Tablo16[[#This Row],[Aynı saatteki Sınav Sayısı]]</f>
        <v>9</v>
      </c>
    </row>
    <row r="290" spans="1:20" ht="15" hidden="1" x14ac:dyDescent="0.25">
      <c r="A290" s="38">
        <v>318</v>
      </c>
      <c r="B290" s="40" t="str">
        <f>Tablo16[[#This Row],[Bölüm]]</f>
        <v>ZO</v>
      </c>
      <c r="C290" s="40">
        <f>Tablo16[[#This Row],[Sınıf]]</f>
        <v>1</v>
      </c>
      <c r="D290" s="40" t="str">
        <f>Tablo16[[#This Row],[Ders Kodu]]</f>
        <v>TDİ-1101</v>
      </c>
      <c r="E290" s="40" t="str">
        <f>Tablo16[[#This Row],[Dersin Adı]]</f>
        <v>Yabancı Dil (ingilizce)</v>
      </c>
      <c r="F290" s="40" t="str">
        <f>Tablo16[[#This Row],[Dersi Veren Öğretim Üyesi]]</f>
        <v>Gökhan HINIZ</v>
      </c>
      <c r="G290" s="40" t="str">
        <f>Tablo16[[#This Row],[Dersi Veren. Öğr. Üyesi Bölmü.]]</f>
        <v>FD</v>
      </c>
      <c r="H290" s="40">
        <f>Tablo16[[#This Row],[Mevcut]]</f>
        <v>19</v>
      </c>
      <c r="I290" s="115">
        <f>Tablo16[[#This Row],[SINAV TARİHİ]]</f>
        <v>45674</v>
      </c>
      <c r="J290" s="116">
        <f>Tablo16[[#This Row],[SINAV SAATİ]]</f>
        <v>0.625</v>
      </c>
      <c r="K290" s="40" t="str">
        <f>Tablo16[[#This Row],[SINIF - I -ZF-….]]</f>
        <v>Amfi</v>
      </c>
      <c r="L290" s="40">
        <f>Tablo16[[#This Row],[SINIF - II  ZF-….]]</f>
        <v>0</v>
      </c>
      <c r="M290" s="40">
        <f>Tablo16[[#This Row],[G1]]</f>
        <v>0</v>
      </c>
      <c r="N290" s="40">
        <f>Tablo16[[#This Row],[G2]]</f>
        <v>0</v>
      </c>
      <c r="O290" s="40">
        <f>Tablo16[[#This Row],[Gözetmen 1]]</f>
        <v>0</v>
      </c>
      <c r="P290" s="40">
        <f>Tablo16[[#This Row],[Gözetmen 2]]</f>
        <v>0</v>
      </c>
      <c r="Q290" s="40">
        <f>Tablo16[[#This Row],[TÜM SINAVLARIMI GÖSTER]]</f>
        <v>0</v>
      </c>
      <c r="R290" s="40">
        <f>Tablo16[[#This Row],[Aynı ders sayısı]]</f>
        <v>0</v>
      </c>
      <c r="S290" s="40">
        <f>Tablo16[[#This Row],[Hocası aynı, aynı ders sayısı]]</f>
        <v>9</v>
      </c>
      <c r="T290" s="40">
        <f>Tablo16[[#This Row],[Aynı saatteki Sınav Sayısı]]</f>
        <v>9</v>
      </c>
    </row>
    <row r="291" spans="1:20" ht="15" hidden="1" x14ac:dyDescent="0.25">
      <c r="A291" s="38">
        <v>222</v>
      </c>
      <c r="B291" s="40" t="str">
        <f>Tablo16[[#This Row],[Bölüm]]</f>
        <v>ZO</v>
      </c>
      <c r="C291" s="40">
        <f>Tablo16[[#This Row],[Sınıf]]</f>
        <v>2</v>
      </c>
      <c r="D291" s="40" t="str">
        <f>Tablo16[[#This Row],[Ders Kodu]]</f>
        <v>ZOO-2009</v>
      </c>
      <c r="E291" s="40" t="str">
        <f>Tablo16[[#This Row],[Dersin Adı]]</f>
        <v>Toprak Bilgisi</v>
      </c>
      <c r="F291" s="40" t="str">
        <f>Tablo16[[#This Row],[Dersi Veren Öğretim Üyesi]]</f>
        <v>Ali Sungur</v>
      </c>
      <c r="G291" s="40" t="str">
        <f>Tablo16[[#This Row],[Dersi Veren. Öğr. Üyesi Bölmü.]]</f>
        <v>TO</v>
      </c>
      <c r="H291" s="40">
        <f>Tablo16[[#This Row],[Mevcut]]</f>
        <v>36</v>
      </c>
      <c r="I291" s="115">
        <f>Tablo16[[#This Row],[SINAV TARİHİ]]</f>
        <v>45663</v>
      </c>
      <c r="J291" s="116">
        <f>Tablo16[[#This Row],[SINAV SAATİ]]</f>
        <v>0.45833333333333331</v>
      </c>
      <c r="K291" s="40" t="str">
        <f>Tablo16[[#This Row],[SINIF - I -ZF-….]]</f>
        <v>Amfi</v>
      </c>
      <c r="L291" s="40">
        <f>Tablo16[[#This Row],[SINIF - II  ZF-….]]</f>
        <v>0</v>
      </c>
      <c r="M291" s="40">
        <f>Tablo16[[#This Row],[G1]]</f>
        <v>2</v>
      </c>
      <c r="N291" s="40">
        <f>Tablo16[[#This Row],[G2]]</f>
        <v>0</v>
      </c>
      <c r="O291" s="40" t="str">
        <f>Tablo16[[#This Row],[Gözetmen 1]]</f>
        <v>Esra ŞAHİN</v>
      </c>
      <c r="P291" s="40">
        <f>Tablo16[[#This Row],[Gözetmen 2]]</f>
        <v>0</v>
      </c>
      <c r="Q291" s="40">
        <f>Tablo16[[#This Row],[TÜM SINAVLARIMI GÖSTER]]</f>
        <v>0</v>
      </c>
      <c r="R291" s="40">
        <f>Tablo16[[#This Row],[Aynı ders sayısı]]</f>
        <v>4</v>
      </c>
      <c r="S291" s="40">
        <f>Tablo16[[#This Row],[Hocası aynı, aynı ders sayısı]]</f>
        <v>2</v>
      </c>
      <c r="T291" s="40">
        <f>Tablo16[[#This Row],[Aynı saatteki Sınav Sayısı]]</f>
        <v>9</v>
      </c>
    </row>
    <row r="292" spans="1:20" ht="15" hidden="1" x14ac:dyDescent="0.25">
      <c r="A292" s="38">
        <v>224</v>
      </c>
      <c r="B292" s="40" t="str">
        <f>Tablo16[[#This Row],[Bölüm]]</f>
        <v>ZO</v>
      </c>
      <c r="C292" s="40">
        <f>Tablo16[[#This Row],[Sınıf]]</f>
        <v>2</v>
      </c>
      <c r="D292" s="40" t="str">
        <f>Tablo16[[#This Row],[Ders Kodu]]</f>
        <v>ZOO-2005</v>
      </c>
      <c r="E292" s="40" t="str">
        <f>Tablo16[[#This Row],[Dersin Adı]]</f>
        <v>Hayvan ve Çevresi</v>
      </c>
      <c r="F292" s="40" t="str">
        <f>Tablo16[[#This Row],[Dersi Veren Öğretim Üyesi]]</f>
        <v>Cemil Tölü</v>
      </c>
      <c r="G292" s="40" t="str">
        <f>Tablo16[[#This Row],[Dersi Veren. Öğr. Üyesi Bölmü.]]</f>
        <v>ZO</v>
      </c>
      <c r="H292" s="40">
        <f>Tablo16[[#This Row],[Mevcut]]</f>
        <v>55</v>
      </c>
      <c r="I292" s="115">
        <f>Tablo16[[#This Row],[SINAV TARİHİ]]</f>
        <v>45664</v>
      </c>
      <c r="J292" s="116">
        <f>Tablo16[[#This Row],[SINAV SAATİ]]</f>
        <v>0.4861111111111111</v>
      </c>
      <c r="K292" s="40" t="str">
        <f>Tablo16[[#This Row],[SINIF - I -ZF-….]]</f>
        <v>113</v>
      </c>
      <c r="L292" s="40">
        <f>Tablo16[[#This Row],[SINIF - II  ZF-….]]</f>
        <v>0</v>
      </c>
      <c r="M292" s="40">
        <f>Tablo16[[#This Row],[G1]]</f>
        <v>0</v>
      </c>
      <c r="N292" s="40">
        <f>Tablo16[[#This Row],[G2]]</f>
        <v>0</v>
      </c>
      <c r="O292" s="40">
        <f>Tablo16[[#This Row],[Gözetmen 1]]</f>
        <v>0</v>
      </c>
      <c r="P292" s="40">
        <f>Tablo16[[#This Row],[Gözetmen 2]]</f>
        <v>0</v>
      </c>
      <c r="Q292" s="40">
        <f>Tablo16[[#This Row],[TÜM SINAVLARIMI GÖSTER]]</f>
        <v>0</v>
      </c>
      <c r="R292" s="40">
        <f>Tablo16[[#This Row],[Aynı ders sayısı]]</f>
        <v>1</v>
      </c>
      <c r="S292" s="40">
        <f>Tablo16[[#This Row],[Hocası aynı, aynı ders sayısı]]</f>
        <v>1</v>
      </c>
      <c r="T292" s="40">
        <f>Tablo16[[#This Row],[Aynı saatteki Sınav Sayısı]]</f>
        <v>9</v>
      </c>
    </row>
    <row r="293" spans="1:20" ht="15" hidden="1" x14ac:dyDescent="0.25">
      <c r="A293" s="38">
        <v>225</v>
      </c>
      <c r="B293" s="40" t="str">
        <f>Tablo16[[#This Row],[Bölüm]]</f>
        <v>ZO</v>
      </c>
      <c r="C293" s="40">
        <f>Tablo16[[#This Row],[Sınıf]]</f>
        <v>2</v>
      </c>
      <c r="D293" s="40" t="str">
        <f>Tablo16[[#This Row],[Ders Kodu]]</f>
        <v>ZOO-2003</v>
      </c>
      <c r="E293" s="40" t="str">
        <f>Tablo16[[#This Row],[Dersin Adı]]</f>
        <v>Gıda Bilimi ve Güvenliği</v>
      </c>
      <c r="F293" s="40" t="str">
        <f>Tablo16[[#This Row],[Dersi Veren Öğretim Üyesi]]</f>
        <v>Murat Zorba</v>
      </c>
      <c r="G293" s="40" t="str">
        <f>Tablo16[[#This Row],[Dersi Veren. Öğr. Üyesi Bölmü.]]</f>
        <v>FD</v>
      </c>
      <c r="H293" s="40">
        <f>Tablo16[[#This Row],[Mevcut]]</f>
        <v>47</v>
      </c>
      <c r="I293" s="115">
        <f>Tablo16[[#This Row],[SINAV TARİHİ]]</f>
        <v>45665</v>
      </c>
      <c r="J293" s="116">
        <f>Tablo16[[#This Row],[SINAV SAATİ]]</f>
        <v>0.45833333333333331</v>
      </c>
      <c r="K293" s="40" t="str">
        <f>Tablo16[[#This Row],[SINIF - I -ZF-….]]</f>
        <v>02</v>
      </c>
      <c r="L293" s="40">
        <f>Tablo16[[#This Row],[SINIF - II  ZF-….]]</f>
        <v>0</v>
      </c>
      <c r="M293" s="40">
        <f>Tablo16[[#This Row],[G1]]</f>
        <v>8</v>
      </c>
      <c r="N293" s="40">
        <f>Tablo16[[#This Row],[G2]]</f>
        <v>0</v>
      </c>
      <c r="O293" s="40" t="str">
        <f>Tablo16[[#This Row],[Gözetmen 1]]</f>
        <v>Sema Ezgi YÜCEER</v>
      </c>
      <c r="P293" s="40">
        <f>Tablo16[[#This Row],[Gözetmen 2]]</f>
        <v>0</v>
      </c>
      <c r="Q293" s="40">
        <f>Tablo16[[#This Row],[TÜM SINAVLARIMI GÖSTER]]</f>
        <v>0</v>
      </c>
      <c r="R293" s="40">
        <f>Tablo16[[#This Row],[Aynı ders sayısı]]</f>
        <v>6</v>
      </c>
      <c r="S293" s="40">
        <f>Tablo16[[#This Row],[Hocası aynı, aynı ders sayısı]]</f>
        <v>5</v>
      </c>
      <c r="T293" s="40">
        <f>Tablo16[[#This Row],[Aynı saatteki Sınav Sayısı]]</f>
        <v>9</v>
      </c>
    </row>
    <row r="294" spans="1:20" ht="15" hidden="1" x14ac:dyDescent="0.25">
      <c r="A294" s="38">
        <v>402</v>
      </c>
      <c r="B294" s="40" t="str">
        <f>Tablo16[[#This Row],[Bölüm]]</f>
        <v>ZO</v>
      </c>
      <c r="C294" s="40">
        <f>Tablo16[[#This Row],[Sınıf]]</f>
        <v>2</v>
      </c>
      <c r="D294" s="40" t="str">
        <f>Tablo16[[#This Row],[Ders Kodu]]</f>
        <v>ZOO-2001</v>
      </c>
      <c r="E294" s="40" t="str">
        <f>Tablo16[[#This Row],[Dersin Adı]]</f>
        <v>Yem Bitkileri</v>
      </c>
      <c r="F294" s="40" t="str">
        <f>Tablo16[[#This Row],[Dersi Veren Öğretim Üyesi]]</f>
        <v>Altıngül Özaslan Parlak</v>
      </c>
      <c r="G294" s="40" t="str">
        <f>Tablo16[[#This Row],[Dersi Veren. Öğr. Üyesi Bölmü.]]</f>
        <v>TB</v>
      </c>
      <c r="H294" s="40">
        <f>Tablo16[[#This Row],[Mevcut]]</f>
        <v>46</v>
      </c>
      <c r="I294" s="115">
        <f>Tablo16[[#This Row],[SINAV TARİHİ]]</f>
        <v>45665</v>
      </c>
      <c r="J294" s="116">
        <f>Tablo16[[#This Row],[SINAV SAATİ]]</f>
        <v>0.6875</v>
      </c>
      <c r="K294" s="40" t="str">
        <f>Tablo16[[#This Row],[SINIF - I -ZF-….]]</f>
        <v>201</v>
      </c>
      <c r="L294" s="40" t="str">
        <f>Tablo16[[#This Row],[SINIF - II  ZF-….]]</f>
        <v>203</v>
      </c>
      <c r="M294" s="40">
        <f>Tablo16[[#This Row],[G1]]</f>
        <v>9</v>
      </c>
      <c r="N294" s="40">
        <f>Tablo16[[#This Row],[G2]]</f>
        <v>11</v>
      </c>
      <c r="O294" s="40" t="str">
        <f>Tablo16[[#This Row],[Gözetmen 1]]</f>
        <v>Eylem DURMUŞ</v>
      </c>
      <c r="P294" s="40" t="str">
        <f>Tablo16[[#This Row],[Gözetmen 2]]</f>
        <v>Serkan ÖZDEMİR</v>
      </c>
      <c r="Q294" s="40" t="e">
        <f>Tablo16[[#This Row],[TÜM SINAVLARIMI GÖSTER]]</f>
        <v>#N/A</v>
      </c>
      <c r="R294" s="40">
        <f>Tablo16[[#This Row],[Aynı ders sayısı]]</f>
        <v>1</v>
      </c>
      <c r="S294" s="40">
        <f>Tablo16[[#This Row],[Hocası aynı, aynı ders sayısı]]</f>
        <v>1</v>
      </c>
      <c r="T294" s="40">
        <f>Tablo16[[#This Row],[Aynı saatteki Sınav Sayısı]]</f>
        <v>7</v>
      </c>
    </row>
    <row r="295" spans="1:20" ht="15" hidden="1" x14ac:dyDescent="0.25">
      <c r="A295" s="38">
        <v>4</v>
      </c>
      <c r="B295" s="40" t="str">
        <f>Tablo16[[#This Row],[Bölüm]]</f>
        <v>ZO</v>
      </c>
      <c r="C295" s="40">
        <f>Tablo16[[#This Row],[Sınıf]]</f>
        <v>2</v>
      </c>
      <c r="D295" s="40" t="str">
        <f>Tablo16[[#This Row],[Ders Kodu]]</f>
        <v>ZOO-2013</v>
      </c>
      <c r="E295" s="40" t="str">
        <f>Tablo16[[#This Row],[Dersin Adı]]</f>
        <v>Ölçme Bilgisi</v>
      </c>
      <c r="F295" s="40" t="str">
        <f>Tablo16[[#This Row],[Dersi Veren Öğretim Üyesi]]</f>
        <v>Okan Erken</v>
      </c>
      <c r="G295" s="40" t="str">
        <f>Tablo16[[#This Row],[Dersi Veren. Öğr. Üyesi Bölmü.]]</f>
        <v>TYS</v>
      </c>
      <c r="H295" s="40">
        <f>Tablo16[[#This Row],[Mevcut]]</f>
        <v>57</v>
      </c>
      <c r="I295" s="115">
        <f>Tablo16[[#This Row],[SINAV TARİHİ]]</f>
        <v>45666</v>
      </c>
      <c r="J295" s="116">
        <f>Tablo16[[#This Row],[SINAV SAATİ]]</f>
        <v>0.45833333333333331</v>
      </c>
      <c r="K295" s="40" t="str">
        <f>Tablo16[[#This Row],[SINIF - I -ZF-….]]</f>
        <v>113</v>
      </c>
      <c r="L295" s="40">
        <f>Tablo16[[#This Row],[SINIF - II  ZF-….]]</f>
        <v>0</v>
      </c>
      <c r="M295" s="40">
        <f>Tablo16[[#This Row],[G1]]</f>
        <v>0</v>
      </c>
      <c r="N295" s="40">
        <f>Tablo16[[#This Row],[G2]]</f>
        <v>0</v>
      </c>
      <c r="O295" s="40">
        <f>Tablo16[[#This Row],[Gözetmen 1]]</f>
        <v>0</v>
      </c>
      <c r="P295" s="40">
        <f>Tablo16[[#This Row],[Gözetmen 2]]</f>
        <v>0</v>
      </c>
      <c r="Q295" s="40">
        <f>Tablo16[[#This Row],[TÜM SINAVLARIMI GÖSTER]]</f>
        <v>0</v>
      </c>
      <c r="R295" s="40">
        <f>Tablo16[[#This Row],[Aynı ders sayısı]]</f>
        <v>1</v>
      </c>
      <c r="S295" s="40">
        <f>Tablo16[[#This Row],[Hocası aynı, aynı ders sayısı]]</f>
        <v>1</v>
      </c>
      <c r="T295" s="40">
        <f>Tablo16[[#This Row],[Aynı saatteki Sınav Sayısı]]</f>
        <v>9</v>
      </c>
    </row>
    <row r="296" spans="1:20" ht="15" hidden="1" x14ac:dyDescent="0.25">
      <c r="A296" s="38">
        <v>72</v>
      </c>
      <c r="B296" s="40" t="str">
        <f>Tablo16[[#This Row],[Bölüm]]</f>
        <v>ZO</v>
      </c>
      <c r="C296" s="40">
        <f>Tablo16[[#This Row],[Sınıf]]</f>
        <v>2</v>
      </c>
      <c r="D296" s="40" t="str">
        <f>Tablo16[[#This Row],[Ders Kodu]]</f>
        <v>ZOO-2011</v>
      </c>
      <c r="E296" s="40" t="str">
        <f>Tablo16[[#This Row],[Dersin Adı]]</f>
        <v>Tarım Makineleri</v>
      </c>
      <c r="F296" s="40" t="str">
        <f>Tablo16[[#This Row],[Dersi Veren Öğretim Üyesi]]</f>
        <v>Arda Aydın</v>
      </c>
      <c r="G296" s="40" t="str">
        <f>Tablo16[[#This Row],[Dersi Veren. Öğr. Üyesi Bölmü.]]</f>
        <v>TM</v>
      </c>
      <c r="H296" s="40">
        <f>Tablo16[[#This Row],[Mevcut]]</f>
        <v>38</v>
      </c>
      <c r="I296" s="115">
        <f>Tablo16[[#This Row],[SINAV TARİHİ]]</f>
        <v>45670</v>
      </c>
      <c r="J296" s="116">
        <f>Tablo16[[#This Row],[SINAV SAATİ]]</f>
        <v>0.45833333333333331</v>
      </c>
      <c r="K296" s="40" t="str">
        <f>Tablo16[[#This Row],[SINIF - I -ZF-….]]</f>
        <v>202</v>
      </c>
      <c r="L296" s="40">
        <f>Tablo16[[#This Row],[SINIF - II  ZF-….]]</f>
        <v>0</v>
      </c>
      <c r="M296" s="40">
        <f>Tablo16[[#This Row],[G1]]</f>
        <v>0</v>
      </c>
      <c r="N296" s="40">
        <f>Tablo16[[#This Row],[G2]]</f>
        <v>0</v>
      </c>
      <c r="O296" s="40">
        <f>Tablo16[[#This Row],[Gözetmen 1]]</f>
        <v>0</v>
      </c>
      <c r="P296" s="40">
        <f>Tablo16[[#This Row],[Gözetmen 2]]</f>
        <v>0</v>
      </c>
      <c r="Q296" s="40">
        <f>Tablo16[[#This Row],[TÜM SINAVLARIMI GÖSTER]]</f>
        <v>0</v>
      </c>
      <c r="R296" s="40">
        <f>Tablo16[[#This Row],[Aynı ders sayısı]]</f>
        <v>2</v>
      </c>
      <c r="S296" s="40">
        <f>Tablo16[[#This Row],[Hocası aynı, aynı ders sayısı]]</f>
        <v>1</v>
      </c>
      <c r="T296" s="40">
        <f>Tablo16[[#This Row],[Aynı saatteki Sınav Sayısı]]</f>
        <v>8</v>
      </c>
    </row>
    <row r="297" spans="1:20" ht="15" hidden="1" x14ac:dyDescent="0.25">
      <c r="A297" s="38">
        <v>95</v>
      </c>
      <c r="B297" s="40" t="str">
        <f>Tablo16[[#This Row],[Bölüm]]</f>
        <v>ZO</v>
      </c>
      <c r="C297" s="40">
        <f>Tablo16[[#This Row],[Sınıf]]</f>
        <v>2</v>
      </c>
      <c r="D297" s="40" t="str">
        <f>Tablo16[[#This Row],[Ders Kodu]]</f>
        <v>ZOO-2007</v>
      </c>
      <c r="E297" s="40" t="str">
        <f>Tablo16[[#This Row],[Dersin Adı]]</f>
        <v>Tarımsal Biyoteknoloji</v>
      </c>
      <c r="F297" s="40" t="str">
        <f>Tablo16[[#This Row],[Dersi Veren Öğretim Üyesi]]</f>
        <v>Şemun Tayyar</v>
      </c>
      <c r="G297" s="40" t="str">
        <f>Tablo16[[#This Row],[Dersi Veren. Öğr. Üyesi Bölmü.]]</f>
        <v>TB</v>
      </c>
      <c r="H297" s="40">
        <f>Tablo16[[#This Row],[Mevcut]]</f>
        <v>58</v>
      </c>
      <c r="I297" s="115">
        <f>Tablo16[[#This Row],[SINAV TARİHİ]]</f>
        <v>45671</v>
      </c>
      <c r="J297" s="116">
        <f>Tablo16[[#This Row],[SINAV SAATİ]]</f>
        <v>0.45833333333333331</v>
      </c>
      <c r="K297" s="40" t="str">
        <f>Tablo16[[#This Row],[SINIF - I -ZF-….]]</f>
        <v>113</v>
      </c>
      <c r="L297" s="40">
        <f>Tablo16[[#This Row],[SINIF - II  ZF-….]]</f>
        <v>0</v>
      </c>
      <c r="M297" s="40">
        <f>Tablo16[[#This Row],[G1]]</f>
        <v>0</v>
      </c>
      <c r="N297" s="40">
        <f>Tablo16[[#This Row],[G2]]</f>
        <v>0</v>
      </c>
      <c r="O297" s="40">
        <f>Tablo16[[#This Row],[Gözetmen 1]]</f>
        <v>0</v>
      </c>
      <c r="P297" s="40">
        <f>Tablo16[[#This Row],[Gözetmen 2]]</f>
        <v>0</v>
      </c>
      <c r="Q297" s="40">
        <f>Tablo16[[#This Row],[TÜM SINAVLARIMI GÖSTER]]</f>
        <v>0</v>
      </c>
      <c r="R297" s="40">
        <f>Tablo16[[#This Row],[Aynı ders sayısı]]</f>
        <v>1</v>
      </c>
      <c r="S297" s="40">
        <f>Tablo16[[#This Row],[Hocası aynı, aynı ders sayısı]]</f>
        <v>1</v>
      </c>
      <c r="T297" s="40">
        <f>Tablo16[[#This Row],[Aynı saatteki Sınav Sayısı]]</f>
        <v>7</v>
      </c>
    </row>
    <row r="298" spans="1:20" ht="15" hidden="1" x14ac:dyDescent="0.25">
      <c r="A298" s="38">
        <v>227</v>
      </c>
      <c r="B298" s="40" t="str">
        <f>Tablo16[[#This Row],[Bölüm]]</f>
        <v>ZO</v>
      </c>
      <c r="C298" s="40">
        <f>Tablo16[[#This Row],[Sınıf]]</f>
        <v>3</v>
      </c>
      <c r="D298" s="40" t="str">
        <f>Tablo16[[#This Row],[Ders Kodu]]</f>
        <v>ZOO-3005</v>
      </c>
      <c r="E298" s="40" t="str">
        <f>Tablo16[[#This Row],[Dersin Adı]]</f>
        <v>Araştırma ve Deneme Yöntemleri</v>
      </c>
      <c r="F298" s="40" t="str">
        <f>Tablo16[[#This Row],[Dersi Veren Öğretim Üyesi]]</f>
        <v>Soner Yiğit</v>
      </c>
      <c r="G298" s="40" t="str">
        <f>Tablo16[[#This Row],[Dersi Veren. Öğr. Üyesi Bölmü.]]</f>
        <v>ZO</v>
      </c>
      <c r="H298" s="40">
        <f>Tablo16[[#This Row],[Mevcut]]</f>
        <v>32</v>
      </c>
      <c r="I298" s="115">
        <f>Tablo16[[#This Row],[SINAV TARİHİ]]</f>
        <v>45663</v>
      </c>
      <c r="J298" s="116">
        <f>Tablo16[[#This Row],[SINAV SAATİ]]</f>
        <v>0.54166666666666663</v>
      </c>
      <c r="K298" s="40" t="str">
        <f>Tablo16[[#This Row],[SINIF - I -ZF-….]]</f>
        <v>201</v>
      </c>
      <c r="L298" s="40">
        <f>Tablo16[[#This Row],[SINIF - II  ZF-….]]</f>
        <v>0</v>
      </c>
      <c r="M298" s="40">
        <f>Tablo16[[#This Row],[G1]]</f>
        <v>0</v>
      </c>
      <c r="N298" s="40">
        <f>Tablo16[[#This Row],[G2]]</f>
        <v>0</v>
      </c>
      <c r="O298" s="40">
        <f>Tablo16[[#This Row],[Gözetmen 1]]</f>
        <v>0</v>
      </c>
      <c r="P298" s="40">
        <f>Tablo16[[#This Row],[Gözetmen 2]]</f>
        <v>0</v>
      </c>
      <c r="Q298" s="40">
        <f>Tablo16[[#This Row],[TÜM SINAVLARIMI GÖSTER]]</f>
        <v>0</v>
      </c>
      <c r="R298" s="40">
        <f>Tablo16[[#This Row],[Aynı ders sayısı]]</f>
        <v>2</v>
      </c>
      <c r="S298" s="40">
        <f>Tablo16[[#This Row],[Hocası aynı, aynı ders sayısı]]</f>
        <v>1</v>
      </c>
      <c r="T298" s="40">
        <f>Tablo16[[#This Row],[Aynı saatteki Sınav Sayısı]]</f>
        <v>9</v>
      </c>
    </row>
    <row r="299" spans="1:20" ht="15" hidden="1" x14ac:dyDescent="0.25">
      <c r="A299" s="38">
        <v>251</v>
      </c>
      <c r="B299" s="40" t="str">
        <f>Tablo16[[#This Row],[Bölüm]]</f>
        <v>ZO</v>
      </c>
      <c r="C299" s="40">
        <f>Tablo16[[#This Row],[Sınıf]]</f>
        <v>3</v>
      </c>
      <c r="D299" s="40" t="str">
        <f>Tablo16[[#This Row],[Ders Kodu]]</f>
        <v>ZOO-3003</v>
      </c>
      <c r="E299" s="40" t="str">
        <f>Tablo16[[#This Row],[Dersin Adı]]</f>
        <v>Hayvan Anatomisi</v>
      </c>
      <c r="F299" s="40" t="str">
        <f>Tablo16[[#This Row],[Dersi Veren Öğretim Üyesi]]</f>
        <v>Baver Coşkun</v>
      </c>
      <c r="G299" s="40" t="str">
        <f>Tablo16[[#This Row],[Dersi Veren. Öğr. Üyesi Bölmü.]]</f>
        <v>ZO</v>
      </c>
      <c r="H299" s="40">
        <f>Tablo16[[#This Row],[Mevcut]]</f>
        <v>25</v>
      </c>
      <c r="I299" s="115">
        <f>Tablo16[[#This Row],[SINAV TARİHİ]]</f>
        <v>45664</v>
      </c>
      <c r="J299" s="116">
        <f>Tablo16[[#This Row],[SINAV SAATİ]]</f>
        <v>0.56944444444444442</v>
      </c>
      <c r="K299" s="40" t="str">
        <f>Tablo16[[#This Row],[SINIF - I -ZF-….]]</f>
        <v>02</v>
      </c>
      <c r="L299" s="40">
        <f>Tablo16[[#This Row],[SINIF - II  ZF-….]]</f>
        <v>0</v>
      </c>
      <c r="M299" s="40">
        <f>Tablo16[[#This Row],[G1]]</f>
        <v>0</v>
      </c>
      <c r="N299" s="40">
        <f>Tablo16[[#This Row],[G2]]</f>
        <v>0</v>
      </c>
      <c r="O299" s="40">
        <f>Tablo16[[#This Row],[Gözetmen 1]]</f>
        <v>0</v>
      </c>
      <c r="P299" s="40">
        <f>Tablo16[[#This Row],[Gözetmen 2]]</f>
        <v>0</v>
      </c>
      <c r="Q299" s="40">
        <f>Tablo16[[#This Row],[TÜM SINAVLARIMI GÖSTER]]</f>
        <v>0</v>
      </c>
      <c r="R299" s="40">
        <f>Tablo16[[#This Row],[Aynı ders sayısı]]</f>
        <v>1</v>
      </c>
      <c r="S299" s="40">
        <f>Tablo16[[#This Row],[Hocası aynı, aynı ders sayısı]]</f>
        <v>1</v>
      </c>
      <c r="T299" s="40">
        <f>Tablo16[[#This Row],[Aynı saatteki Sınav Sayısı]]</f>
        <v>9</v>
      </c>
    </row>
    <row r="300" spans="1:20" ht="15" hidden="1" x14ac:dyDescent="0.25">
      <c r="A300" s="48">
        <v>252</v>
      </c>
      <c r="B300" s="40" t="str">
        <f>Tablo16[[#This Row],[Bölüm]]</f>
        <v>ZO</v>
      </c>
      <c r="C300" s="40">
        <f>Tablo16[[#This Row],[Sınıf]]</f>
        <v>3</v>
      </c>
      <c r="D300" s="40" t="str">
        <f>Tablo16[[#This Row],[Ders Kodu]]</f>
        <v>ZOO-3007</v>
      </c>
      <c r="E300" s="40" t="str">
        <f>Tablo16[[#This Row],[Dersin Adı]]</f>
        <v>Yemler Bilgisi ve Teknolojisi</v>
      </c>
      <c r="F300" s="40" t="str">
        <f>Tablo16[[#This Row],[Dersi Veren Öğretim Üyesi]]</f>
        <v>Kemal Çelik</v>
      </c>
      <c r="G300" s="40" t="str">
        <f>Tablo16[[#This Row],[Dersi Veren. Öğr. Üyesi Bölmü.]]</f>
        <v>ZO</v>
      </c>
      <c r="H300" s="40">
        <f>Tablo16[[#This Row],[Mevcut]]</f>
        <v>26</v>
      </c>
      <c r="I300" s="115">
        <f>Tablo16[[#This Row],[SINAV TARİHİ]]</f>
        <v>45665</v>
      </c>
      <c r="J300" s="116">
        <f>Tablo16[[#This Row],[SINAV SAATİ]]</f>
        <v>0.54166666666666663</v>
      </c>
      <c r="K300" s="40" t="str">
        <f>Tablo16[[#This Row],[SINIF - I -ZF-….]]</f>
        <v>113</v>
      </c>
      <c r="L300" s="40">
        <f>Tablo16[[#This Row],[SINIF - II  ZF-….]]</f>
        <v>0</v>
      </c>
      <c r="M300" s="40">
        <f>Tablo16[[#This Row],[G1]]</f>
        <v>0</v>
      </c>
      <c r="N300" s="40">
        <f>Tablo16[[#This Row],[G2]]</f>
        <v>0</v>
      </c>
      <c r="O300" s="40">
        <f>Tablo16[[#This Row],[Gözetmen 1]]</f>
        <v>0</v>
      </c>
      <c r="P300" s="40">
        <f>Tablo16[[#This Row],[Gözetmen 2]]</f>
        <v>0</v>
      </c>
      <c r="Q300" s="40">
        <f>Tablo16[[#This Row],[TÜM SINAVLARIMI GÖSTER]]</f>
        <v>0</v>
      </c>
      <c r="R300" s="40">
        <f>Tablo16[[#This Row],[Aynı ders sayısı]]</f>
        <v>1</v>
      </c>
      <c r="S300" s="40">
        <f>Tablo16[[#This Row],[Hocası aynı, aynı ders sayısı]]</f>
        <v>1</v>
      </c>
      <c r="T300" s="40">
        <f>Tablo16[[#This Row],[Aynı saatteki Sınav Sayısı]]</f>
        <v>10</v>
      </c>
    </row>
    <row r="301" spans="1:20" ht="15" hidden="1" x14ac:dyDescent="0.25">
      <c r="A301" s="48">
        <v>293</v>
      </c>
      <c r="B301" s="40" t="str">
        <f>Tablo16[[#This Row],[Bölüm]]</f>
        <v>ZO</v>
      </c>
      <c r="C301" s="40">
        <f>Tablo16[[#This Row],[Sınıf]]</f>
        <v>3</v>
      </c>
      <c r="D301" s="40" t="str">
        <f>Tablo16[[#This Row],[Ders Kodu]]</f>
        <v>ZOO-3011</v>
      </c>
      <c r="E301" s="40" t="str">
        <f>Tablo16[[#This Row],[Dersin Adı]]</f>
        <v>Hayvan Barınakları</v>
      </c>
      <c r="F301" s="40" t="str">
        <f>Tablo16[[#This Row],[Dersi Veren Öğretim Üyesi]]</f>
        <v>Ünal Kızıl</v>
      </c>
      <c r="G301" s="40" t="str">
        <f>Tablo16[[#This Row],[Dersi Veren. Öğr. Üyesi Bölmü.]]</f>
        <v>TYS</v>
      </c>
      <c r="H301" s="40">
        <f>Tablo16[[#This Row],[Mevcut]]</f>
        <v>26</v>
      </c>
      <c r="I301" s="115">
        <f>Tablo16[[#This Row],[SINAV TARİHİ]]</f>
        <v>45666</v>
      </c>
      <c r="J301" s="116">
        <f>Tablo16[[#This Row],[SINAV SAATİ]]</f>
        <v>0.54166666666666663</v>
      </c>
      <c r="K301" s="40" t="str">
        <f>Tablo16[[#This Row],[SINIF - I -ZF-….]]</f>
        <v>01</v>
      </c>
      <c r="L301" s="40">
        <f>Tablo16[[#This Row],[SINIF - II  ZF-….]]</f>
        <v>0</v>
      </c>
      <c r="M301" s="40">
        <f>Tablo16[[#This Row],[G1]]</f>
        <v>0</v>
      </c>
      <c r="N301" s="40">
        <f>Tablo16[[#This Row],[G2]]</f>
        <v>0</v>
      </c>
      <c r="O301" s="40">
        <f>Tablo16[[#This Row],[Gözetmen 1]]</f>
        <v>0</v>
      </c>
      <c r="P301" s="40">
        <f>Tablo16[[#This Row],[Gözetmen 2]]</f>
        <v>0</v>
      </c>
      <c r="Q301" s="40">
        <f>Tablo16[[#This Row],[TÜM SINAVLARIMI GÖSTER]]</f>
        <v>0</v>
      </c>
      <c r="R301" s="40">
        <f>Tablo16[[#This Row],[Aynı ders sayısı]]</f>
        <v>1</v>
      </c>
      <c r="S301" s="40">
        <f>Tablo16[[#This Row],[Hocası aynı, aynı ders sayısı]]</f>
        <v>1</v>
      </c>
      <c r="T301" s="40">
        <f>Tablo16[[#This Row],[Aynı saatteki Sınav Sayısı]]</f>
        <v>7</v>
      </c>
    </row>
    <row r="302" spans="1:20" ht="15" hidden="1" x14ac:dyDescent="0.25">
      <c r="A302" s="48">
        <v>327</v>
      </c>
      <c r="B302" s="40" t="str">
        <f>Tablo16[[#This Row],[Bölüm]]</f>
        <v>ZO</v>
      </c>
      <c r="C302" s="40">
        <f>Tablo16[[#This Row],[Sınıf]]</f>
        <v>3</v>
      </c>
      <c r="D302" s="40" t="str">
        <f>Tablo16[[#This Row],[Ders Kodu]]</f>
        <v>ZOO-3001</v>
      </c>
      <c r="E302" s="40" t="str">
        <f>Tablo16[[#This Row],[Dersin Adı]]</f>
        <v>Hayvan Besleme Biyokimyası</v>
      </c>
      <c r="F302" s="40" t="str">
        <f>Tablo16[[#This Row],[Dersi Veren Öğretim Üyesi]]</f>
        <v>Hande Işıl Akbağ</v>
      </c>
      <c r="G302" s="40" t="str">
        <f>Tablo16[[#This Row],[Dersi Veren. Öğr. Üyesi Bölmü.]]</f>
        <v>ZO</v>
      </c>
      <c r="H302" s="40">
        <f>Tablo16[[#This Row],[Mevcut]]</f>
        <v>32</v>
      </c>
      <c r="I302" s="115">
        <f>Tablo16[[#This Row],[SINAV TARİHİ]]</f>
        <v>45670</v>
      </c>
      <c r="J302" s="116">
        <f>Tablo16[[#This Row],[SINAV SAATİ]]</f>
        <v>0.54166666666666663</v>
      </c>
      <c r="K302" s="40" t="str">
        <f>Tablo16[[#This Row],[SINIF - I -ZF-….]]</f>
        <v>101</v>
      </c>
      <c r="L302" s="40">
        <f>Tablo16[[#This Row],[SINIF - II  ZF-….]]</f>
        <v>0</v>
      </c>
      <c r="M302" s="40">
        <f>Tablo16[[#This Row],[G1]]</f>
        <v>0</v>
      </c>
      <c r="N302" s="40">
        <f>Tablo16[[#This Row],[G2]]</f>
        <v>0</v>
      </c>
      <c r="O302" s="40">
        <f>Tablo16[[#This Row],[Gözetmen 1]]</f>
        <v>0</v>
      </c>
      <c r="P302" s="40">
        <f>Tablo16[[#This Row],[Gözetmen 2]]</f>
        <v>0</v>
      </c>
      <c r="Q302" s="40">
        <f>Tablo16[[#This Row],[TÜM SINAVLARIMI GÖSTER]]</f>
        <v>0</v>
      </c>
      <c r="R302" s="40">
        <f>Tablo16[[#This Row],[Aynı ders sayısı]]</f>
        <v>1</v>
      </c>
      <c r="S302" s="40">
        <f>Tablo16[[#This Row],[Hocası aynı, aynı ders sayısı]]</f>
        <v>1</v>
      </c>
      <c r="T302" s="40">
        <f>Tablo16[[#This Row],[Aynı saatteki Sınav Sayısı]]</f>
        <v>7</v>
      </c>
    </row>
    <row r="303" spans="1:20" ht="15" hidden="1" x14ac:dyDescent="0.25">
      <c r="A303" s="38">
        <v>404</v>
      </c>
      <c r="B303" s="40" t="str">
        <f>Tablo16[[#This Row],[Bölüm]]</f>
        <v>ZO</v>
      </c>
      <c r="C303" s="40">
        <f>Tablo16[[#This Row],[Sınıf]]</f>
        <v>3</v>
      </c>
      <c r="D303" s="40" t="str">
        <f>Tablo16[[#This Row],[Ders Kodu]]</f>
        <v>ZOO-3013</v>
      </c>
      <c r="E303" s="40" t="str">
        <f>Tablo16[[#This Row],[Dersin Adı]]</f>
        <v>Hayvan Fizyolojisi</v>
      </c>
      <c r="F303" s="40" t="str">
        <f>Tablo16[[#This Row],[Dersi Veren Öğretim Üyesi]]</f>
        <v>Baver Coşkun</v>
      </c>
      <c r="G303" s="40" t="str">
        <f>Tablo16[[#This Row],[Dersi Veren. Öğr. Üyesi Bölmü.]]</f>
        <v>ZO</v>
      </c>
      <c r="H303" s="40">
        <f>Tablo16[[#This Row],[Mevcut]]</f>
        <v>27</v>
      </c>
      <c r="I303" s="115">
        <f>Tablo16[[#This Row],[SINAV TARİHİ]]</f>
        <v>45671</v>
      </c>
      <c r="J303" s="116">
        <f>Tablo16[[#This Row],[SINAV SAATİ]]</f>
        <v>0.54166666666666663</v>
      </c>
      <c r="K303" s="40" t="str">
        <f>Tablo16[[#This Row],[SINIF - I -ZF-….]]</f>
        <v>201</v>
      </c>
      <c r="L303" s="40">
        <f>Tablo16[[#This Row],[SINIF - II  ZF-….]]</f>
        <v>0</v>
      </c>
      <c r="M303" s="40">
        <f>Tablo16[[#This Row],[G1]]</f>
        <v>0</v>
      </c>
      <c r="N303" s="40">
        <f>Tablo16[[#This Row],[G2]]</f>
        <v>0</v>
      </c>
      <c r="O303" s="40">
        <f>Tablo16[[#This Row],[Gözetmen 1]]</f>
        <v>0</v>
      </c>
      <c r="P303" s="40">
        <f>Tablo16[[#This Row],[Gözetmen 2]]</f>
        <v>0</v>
      </c>
      <c r="Q303" s="40">
        <f>Tablo16[[#This Row],[TÜM SINAVLARIMI GÖSTER]]</f>
        <v>0</v>
      </c>
      <c r="R303" s="40">
        <f>Tablo16[[#This Row],[Aynı ders sayısı]]</f>
        <v>1</v>
      </c>
      <c r="S303" s="40">
        <f>Tablo16[[#This Row],[Hocası aynı, aynı ders sayısı]]</f>
        <v>1</v>
      </c>
      <c r="T303" s="40">
        <f>Tablo16[[#This Row],[Aynı saatteki Sınav Sayısı]]</f>
        <v>8</v>
      </c>
    </row>
    <row r="304" spans="1:20" ht="15" hidden="1" x14ac:dyDescent="0.25">
      <c r="A304" s="48">
        <v>405</v>
      </c>
      <c r="B304" s="40" t="str">
        <f>Tablo16[[#This Row],[Bölüm]]</f>
        <v>ZO</v>
      </c>
      <c r="C304" s="40">
        <f>Tablo16[[#This Row],[Sınıf]]</f>
        <v>4</v>
      </c>
      <c r="D304" s="40" t="str">
        <f>Tablo16[[#This Row],[Ders Kodu]]</f>
        <v>ZOO-4015</v>
      </c>
      <c r="E304" s="40" t="str">
        <f>Tablo16[[#This Row],[Dersin Adı]]</f>
        <v>Çevre ve Sürdürülebilirliği</v>
      </c>
      <c r="F304" s="40" t="str">
        <f>Tablo16[[#This Row],[Dersi Veren Öğretim Üyesi]]</f>
        <v>Aynur Konyalı</v>
      </c>
      <c r="G304" s="40" t="str">
        <f>Tablo16[[#This Row],[Dersi Veren. Öğr. Üyesi Bölmü.]]</f>
        <v>ZO</v>
      </c>
      <c r="H304" s="40">
        <f>Tablo16[[#This Row],[Mevcut]]</f>
        <v>6</v>
      </c>
      <c r="I304" s="115">
        <f>Tablo16[[#This Row],[SINAV TARİHİ]]</f>
        <v>45663</v>
      </c>
      <c r="J304" s="116">
        <f>Tablo16[[#This Row],[SINAV SAATİ]]</f>
        <v>0.61458333333333337</v>
      </c>
      <c r="K304" s="40" t="str">
        <f>Tablo16[[#This Row],[SINIF - I -ZF-….]]</f>
        <v>206</v>
      </c>
      <c r="L304" s="40">
        <f>Tablo16[[#This Row],[SINIF - II  ZF-….]]</f>
        <v>0</v>
      </c>
      <c r="M304" s="40">
        <f>Tablo16[[#This Row],[G1]]</f>
        <v>0</v>
      </c>
      <c r="N304" s="40">
        <f>Tablo16[[#This Row],[G2]]</f>
        <v>0</v>
      </c>
      <c r="O304" s="40">
        <f>Tablo16[[#This Row],[Gözetmen 1]]</f>
        <v>0</v>
      </c>
      <c r="P304" s="40">
        <f>Tablo16[[#This Row],[Gözetmen 2]]</f>
        <v>0</v>
      </c>
      <c r="Q304" s="40">
        <f>Tablo16[[#This Row],[TÜM SINAVLARIMI GÖSTER]]</f>
        <v>0</v>
      </c>
      <c r="R304" s="40">
        <f>Tablo16[[#This Row],[Aynı ders sayısı]]</f>
        <v>1</v>
      </c>
      <c r="S304" s="40">
        <f>Tablo16[[#This Row],[Hocası aynı, aynı ders sayısı]]</f>
        <v>1</v>
      </c>
      <c r="T304" s="40">
        <f>Tablo16[[#This Row],[Aynı saatteki Sınav Sayısı]]</f>
        <v>9</v>
      </c>
    </row>
    <row r="305" spans="1:20" ht="15" hidden="1" x14ac:dyDescent="0.25">
      <c r="A305" s="38">
        <v>406</v>
      </c>
      <c r="B305" s="40" t="str">
        <f>Tablo16[[#This Row],[Bölüm]]</f>
        <v>ZO</v>
      </c>
      <c r="C305" s="40">
        <f>Tablo16[[#This Row],[Sınıf]]</f>
        <v>4</v>
      </c>
      <c r="D305" s="40" t="str">
        <f>Tablo16[[#This Row],[Ders Kodu]]</f>
        <v>ZOO-4011</v>
      </c>
      <c r="E305" s="40" t="str">
        <f>Tablo16[[#This Row],[Dersin Adı]]</f>
        <v>Hayvan Yetiştirme</v>
      </c>
      <c r="F305" s="40" t="str">
        <f>Tablo16[[#This Row],[Dersi Veren Öğretim Üyesi]]</f>
        <v>Feyzi Uğur</v>
      </c>
      <c r="G305" s="40" t="str">
        <f>Tablo16[[#This Row],[Dersi Veren. Öğr. Üyesi Bölmü.]]</f>
        <v>ZO</v>
      </c>
      <c r="H305" s="40">
        <f>Tablo16[[#This Row],[Mevcut]]</f>
        <v>13</v>
      </c>
      <c r="I305" s="115">
        <f>Tablo16[[#This Row],[SINAV TARİHİ]]</f>
        <v>45663</v>
      </c>
      <c r="J305" s="116">
        <f>Tablo16[[#This Row],[SINAV SAATİ]]</f>
        <v>0.67708333333333337</v>
      </c>
      <c r="K305" s="40" t="str">
        <f>Tablo16[[#This Row],[SINIF - I -ZF-….]]</f>
        <v>Amfi</v>
      </c>
      <c r="L305" s="40">
        <f>Tablo16[[#This Row],[SINIF - II  ZF-….]]</f>
        <v>0</v>
      </c>
      <c r="M305" s="40">
        <f>Tablo16[[#This Row],[G1]]</f>
        <v>9</v>
      </c>
      <c r="N305" s="40">
        <f>Tablo16[[#This Row],[G2]]</f>
        <v>0</v>
      </c>
      <c r="O305" s="40" t="str">
        <f>Tablo16[[#This Row],[Gözetmen 1]]</f>
        <v>Eylem DURMUŞ</v>
      </c>
      <c r="P305" s="40">
        <f>Tablo16[[#This Row],[Gözetmen 2]]</f>
        <v>0</v>
      </c>
      <c r="Q305" s="40">
        <f>Tablo16[[#This Row],[TÜM SINAVLARIMI GÖSTER]]</f>
        <v>0</v>
      </c>
      <c r="R305" s="40">
        <f>Tablo16[[#This Row],[Aynı ders sayısı]]</f>
        <v>2</v>
      </c>
      <c r="S305" s="40">
        <f>Tablo16[[#This Row],[Hocası aynı, aynı ders sayısı]]</f>
        <v>2</v>
      </c>
      <c r="T305" s="40">
        <f>Tablo16[[#This Row],[Aynı saatteki Sınav Sayısı]]</f>
        <v>4</v>
      </c>
    </row>
    <row r="306" spans="1:20" ht="15" hidden="1" x14ac:dyDescent="0.25">
      <c r="A306" s="48">
        <v>407</v>
      </c>
      <c r="B306" s="40" t="str">
        <f>Tablo16[[#This Row],[Bölüm]]</f>
        <v>ZO</v>
      </c>
      <c r="C306" s="40">
        <f>Tablo16[[#This Row],[Sınıf]]</f>
        <v>4</v>
      </c>
      <c r="D306" s="40" t="str">
        <f>Tablo16[[#This Row],[Ders Kodu]]</f>
        <v>ZOO-4001</v>
      </c>
      <c r="E306" s="40" t="str">
        <f>Tablo16[[#This Row],[Dersin Adı]]</f>
        <v>Yem Toksikolojisi</v>
      </c>
      <c r="F306" s="40" t="str">
        <f>Tablo16[[#This Row],[Dersi Veren Öğretim Üyesi]]</f>
        <v>Kemal Çelik</v>
      </c>
      <c r="G306" s="40" t="str">
        <f>Tablo16[[#This Row],[Dersi Veren. Öğr. Üyesi Bölmü.]]</f>
        <v>ZO</v>
      </c>
      <c r="H306" s="40">
        <f>Tablo16[[#This Row],[Mevcut]]</f>
        <v>2</v>
      </c>
      <c r="I306" s="115">
        <f>Tablo16[[#This Row],[SINAV TARİHİ]]</f>
        <v>45664</v>
      </c>
      <c r="J306" s="116">
        <f>Tablo16[[#This Row],[SINAV SAATİ]]</f>
        <v>0.65277777777777779</v>
      </c>
      <c r="K306" s="40" t="str">
        <f>Tablo16[[#This Row],[SINIF - I -ZF-….]]</f>
        <v>05</v>
      </c>
      <c r="L306" s="40">
        <f>Tablo16[[#This Row],[SINIF - II  ZF-….]]</f>
        <v>0</v>
      </c>
      <c r="M306" s="40">
        <f>Tablo16[[#This Row],[G1]]</f>
        <v>0</v>
      </c>
      <c r="N306" s="40">
        <f>Tablo16[[#This Row],[G2]]</f>
        <v>0</v>
      </c>
      <c r="O306" s="40">
        <f>Tablo16[[#This Row],[Gözetmen 1]]</f>
        <v>0</v>
      </c>
      <c r="P306" s="40">
        <f>Tablo16[[#This Row],[Gözetmen 2]]</f>
        <v>0</v>
      </c>
      <c r="Q306" s="40">
        <f>Tablo16[[#This Row],[TÜM SINAVLARIMI GÖSTER]]</f>
        <v>0</v>
      </c>
      <c r="R306" s="40">
        <f>Tablo16[[#This Row],[Aynı ders sayısı]]</f>
        <v>1</v>
      </c>
      <c r="S306" s="40">
        <f>Tablo16[[#This Row],[Hocası aynı, aynı ders sayısı]]</f>
        <v>1</v>
      </c>
      <c r="T306" s="40">
        <f>Tablo16[[#This Row],[Aynı saatteki Sınav Sayısı]]</f>
        <v>9</v>
      </c>
    </row>
    <row r="307" spans="1:20" ht="15" hidden="1" x14ac:dyDescent="0.25">
      <c r="A307" s="38">
        <v>411</v>
      </c>
      <c r="B307" s="40" t="str">
        <f>Tablo16[[#This Row],[Bölüm]]</f>
        <v>ZO</v>
      </c>
      <c r="C307" s="40">
        <f>Tablo16[[#This Row],[Sınıf]]</f>
        <v>4</v>
      </c>
      <c r="D307" s="40" t="str">
        <f>Tablo16[[#This Row],[Ders Kodu]]</f>
        <v>ZOO-4009</v>
      </c>
      <c r="E307" s="40" t="str">
        <f>Tablo16[[#This Row],[Dersin Adı]]</f>
        <v>Hayvan Hastalıkları</v>
      </c>
      <c r="F307" s="40" t="str">
        <f>Tablo16[[#This Row],[Dersi Veren Öğretim Üyesi]]</f>
        <v>Baver Coşkun</v>
      </c>
      <c r="G307" s="40" t="str">
        <f>Tablo16[[#This Row],[Dersi Veren. Öğr. Üyesi Bölmü.]]</f>
        <v>ZO</v>
      </c>
      <c r="H307" s="40">
        <f>Tablo16[[#This Row],[Mevcut]]</f>
        <v>10</v>
      </c>
      <c r="I307" s="115">
        <f>Tablo16[[#This Row],[SINAV TARİHİ]]</f>
        <v>45665</v>
      </c>
      <c r="J307" s="116">
        <f>Tablo16[[#This Row],[SINAV SAATİ]]</f>
        <v>0.625</v>
      </c>
      <c r="K307" s="40" t="str">
        <f>Tablo16[[#This Row],[SINIF - I -ZF-….]]</f>
        <v>104</v>
      </c>
      <c r="L307" s="40">
        <f>Tablo16[[#This Row],[SINIF - II  ZF-….]]</f>
        <v>0</v>
      </c>
      <c r="M307" s="40">
        <f>Tablo16[[#This Row],[G1]]</f>
        <v>0</v>
      </c>
      <c r="N307" s="40">
        <f>Tablo16[[#This Row],[G2]]</f>
        <v>0</v>
      </c>
      <c r="O307" s="40">
        <f>Tablo16[[#This Row],[Gözetmen 1]]</f>
        <v>0</v>
      </c>
      <c r="P307" s="40">
        <f>Tablo16[[#This Row],[Gözetmen 2]]</f>
        <v>0</v>
      </c>
      <c r="Q307" s="40">
        <f>Tablo16[[#This Row],[TÜM SINAVLARIMI GÖSTER]]</f>
        <v>0</v>
      </c>
      <c r="R307" s="40">
        <f>Tablo16[[#This Row],[Aynı ders sayısı]]</f>
        <v>1</v>
      </c>
      <c r="S307" s="40">
        <f>Tablo16[[#This Row],[Hocası aynı, aynı ders sayısı]]</f>
        <v>1</v>
      </c>
      <c r="T307" s="40">
        <f>Tablo16[[#This Row],[Aynı saatteki Sınav Sayısı]]</f>
        <v>9</v>
      </c>
    </row>
    <row r="308" spans="1:20" ht="15" hidden="1" x14ac:dyDescent="0.25">
      <c r="A308" s="48">
        <v>412</v>
      </c>
      <c r="B308" s="40" t="str">
        <f>Tablo16[[#This Row],[Bölüm]]</f>
        <v>ZO</v>
      </c>
      <c r="C308" s="40">
        <f>Tablo16[[#This Row],[Sınıf]]</f>
        <v>4</v>
      </c>
      <c r="D308" s="40" t="str">
        <f>Tablo16[[#This Row],[Ders Kodu]]</f>
        <v>ZOO-4005</v>
      </c>
      <c r="E308" s="40" t="str">
        <f>Tablo16[[#This Row],[Dersin Adı]]</f>
        <v>Hayvan Islahına Giriş</v>
      </c>
      <c r="F308" s="40" t="str">
        <f>Tablo16[[#This Row],[Dersi Veren Öğretim Üyesi]]</f>
        <v>Hakan Erdem</v>
      </c>
      <c r="G308" s="40" t="str">
        <f>Tablo16[[#This Row],[Dersi Veren. Öğr. Üyesi Bölmü.]]</f>
        <v>ZO</v>
      </c>
      <c r="H308" s="40">
        <f>Tablo16[[#This Row],[Mevcut]]</f>
        <v>17</v>
      </c>
      <c r="I308" s="115">
        <f>Tablo16[[#This Row],[SINAV TARİHİ]]</f>
        <v>45666</v>
      </c>
      <c r="J308" s="116">
        <f>Tablo16[[#This Row],[SINAV SAATİ]]</f>
        <v>0.61458333333333337</v>
      </c>
      <c r="K308" s="40" t="str">
        <f>Tablo16[[#This Row],[SINIF - I -ZF-….]]</f>
        <v>202</v>
      </c>
      <c r="L308" s="40">
        <f>Tablo16[[#This Row],[SINIF - II  ZF-….]]</f>
        <v>0</v>
      </c>
      <c r="M308" s="40">
        <f>Tablo16[[#This Row],[G1]]</f>
        <v>0</v>
      </c>
      <c r="N308" s="40">
        <f>Tablo16[[#This Row],[G2]]</f>
        <v>0</v>
      </c>
      <c r="O308" s="40">
        <f>Tablo16[[#This Row],[Gözetmen 1]]</f>
        <v>0</v>
      </c>
      <c r="P308" s="40">
        <f>Tablo16[[#This Row],[Gözetmen 2]]</f>
        <v>0</v>
      </c>
      <c r="Q308" s="40">
        <f>Tablo16[[#This Row],[TÜM SINAVLARIMI GÖSTER]]</f>
        <v>0</v>
      </c>
      <c r="R308" s="40">
        <f>Tablo16[[#This Row],[Aynı ders sayısı]]</f>
        <v>1</v>
      </c>
      <c r="S308" s="40">
        <f>Tablo16[[#This Row],[Hocası aynı, aynı ders sayısı]]</f>
        <v>1</v>
      </c>
      <c r="T308" s="40">
        <f>Tablo16[[#This Row],[Aynı saatteki Sınav Sayısı]]</f>
        <v>9</v>
      </c>
    </row>
    <row r="309" spans="1:20" ht="15" hidden="1" x14ac:dyDescent="0.25">
      <c r="A309" s="38">
        <v>408</v>
      </c>
      <c r="B309" s="40" t="str">
        <f>Tablo16[[#This Row],[Bölüm]]</f>
        <v>ZO</v>
      </c>
      <c r="C309" s="40">
        <f>Tablo16[[#This Row],[Sınıf]]</f>
        <v>4</v>
      </c>
      <c r="D309" s="40" t="str">
        <f>Tablo16[[#This Row],[Ders Kodu]]</f>
        <v>ZOO-4019</v>
      </c>
      <c r="E309" s="40" t="str">
        <f>Tablo16[[#This Row],[Dersin Adı]]</f>
        <v>Hayvan ve Organik Üretim</v>
      </c>
      <c r="F309" s="40" t="str">
        <f>Tablo16[[#This Row],[Dersi Veren Öğretim Üyesi]]</f>
        <v>Cemil Tölü</v>
      </c>
      <c r="G309" s="40" t="str">
        <f>Tablo16[[#This Row],[Dersi Veren. Öğr. Üyesi Bölmü.]]</f>
        <v>ZO</v>
      </c>
      <c r="H309" s="40">
        <f>Tablo16[[#This Row],[Mevcut]]</f>
        <v>11</v>
      </c>
      <c r="I309" s="115">
        <f>Tablo16[[#This Row],[SINAV TARİHİ]]</f>
        <v>45670</v>
      </c>
      <c r="J309" s="116">
        <f>Tablo16[[#This Row],[SINAV SAATİ]]</f>
        <v>0.625</v>
      </c>
      <c r="K309" s="40" t="str">
        <f>Tablo16[[#This Row],[SINIF - I -ZF-….]]</f>
        <v>104</v>
      </c>
      <c r="L309" s="40">
        <f>Tablo16[[#This Row],[SINIF - II  ZF-….]]</f>
        <v>0</v>
      </c>
      <c r="M309" s="40">
        <f>Tablo16[[#This Row],[G1]]</f>
        <v>0</v>
      </c>
      <c r="N309" s="40">
        <f>Tablo16[[#This Row],[G2]]</f>
        <v>0</v>
      </c>
      <c r="O309" s="40">
        <f>Tablo16[[#This Row],[Gözetmen 1]]</f>
        <v>0</v>
      </c>
      <c r="P309" s="40">
        <f>Tablo16[[#This Row],[Gözetmen 2]]</f>
        <v>0</v>
      </c>
      <c r="Q309" s="40">
        <f>Tablo16[[#This Row],[TÜM SINAVLARIMI GÖSTER]]</f>
        <v>0</v>
      </c>
      <c r="R309" s="40">
        <f>Tablo16[[#This Row],[Aynı ders sayısı]]</f>
        <v>1</v>
      </c>
      <c r="S309" s="40">
        <f>Tablo16[[#This Row],[Hocası aynı, aynı ders sayısı]]</f>
        <v>1</v>
      </c>
      <c r="T309" s="40">
        <f>Tablo16[[#This Row],[Aynı saatteki Sınav Sayısı]]</f>
        <v>8</v>
      </c>
    </row>
    <row r="310" spans="1:20" ht="15" hidden="1" x14ac:dyDescent="0.25">
      <c r="A310" s="48">
        <v>409</v>
      </c>
      <c r="B310" s="40" t="str">
        <f>Tablo16[[#This Row],[Bölüm]]</f>
        <v>ZO</v>
      </c>
      <c r="C310" s="40">
        <f>Tablo16[[#This Row],[Sınıf]]</f>
        <v>4</v>
      </c>
      <c r="D310" s="40" t="str">
        <f>Tablo16[[#This Row],[Ders Kodu]]</f>
        <v>ZOO-4021</v>
      </c>
      <c r="E310" s="40" t="str">
        <f>Tablo16[[#This Row],[Dersin Adı]]</f>
        <v>Yem Katkıları</v>
      </c>
      <c r="F310" s="40" t="str">
        <f>Tablo16[[#This Row],[Dersi Veren Öğretim Üyesi]]</f>
        <v>Kemal Çelik</v>
      </c>
      <c r="G310" s="40" t="str">
        <f>Tablo16[[#This Row],[Dersi Veren. Öğr. Üyesi Bölmü.]]</f>
        <v>ZO</v>
      </c>
      <c r="H310" s="40">
        <f>Tablo16[[#This Row],[Mevcut]]</f>
        <v>11</v>
      </c>
      <c r="I310" s="115">
        <f>Tablo16[[#This Row],[SINAV TARİHİ]]</f>
        <v>45671</v>
      </c>
      <c r="J310" s="116">
        <f>Tablo16[[#This Row],[SINAV SAATİ]]</f>
        <v>0.375</v>
      </c>
      <c r="K310" s="40" t="str">
        <f>Tablo16[[#This Row],[SINIF - I -ZF-….]]</f>
        <v>203</v>
      </c>
      <c r="L310" s="40">
        <f>Tablo16[[#This Row],[SINIF - II  ZF-….]]</f>
        <v>0</v>
      </c>
      <c r="M310" s="40">
        <f>Tablo16[[#This Row],[G1]]</f>
        <v>0</v>
      </c>
      <c r="N310" s="40">
        <f>Tablo16[[#This Row],[G2]]</f>
        <v>0</v>
      </c>
      <c r="O310" s="40">
        <f>Tablo16[[#This Row],[Gözetmen 1]]</f>
        <v>0</v>
      </c>
      <c r="P310" s="40">
        <f>Tablo16[[#This Row],[Gözetmen 2]]</f>
        <v>0</v>
      </c>
      <c r="Q310" s="40">
        <f>Tablo16[[#This Row],[TÜM SINAVLARIMI GÖSTER]]</f>
        <v>0</v>
      </c>
      <c r="R310" s="40">
        <f>Tablo16[[#This Row],[Aynı ders sayısı]]</f>
        <v>1</v>
      </c>
      <c r="S310" s="40">
        <f>Tablo16[[#This Row],[Hocası aynı, aynı ders sayısı]]</f>
        <v>1</v>
      </c>
      <c r="T310" s="40">
        <f>Tablo16[[#This Row],[Aynı saatteki Sınav Sayısı]]</f>
        <v>8</v>
      </c>
    </row>
    <row r="311" spans="1:20" ht="15" hidden="1" x14ac:dyDescent="0.25">
      <c r="A311" s="38">
        <v>410</v>
      </c>
      <c r="B311" s="40" t="str">
        <f>Tablo16[[#This Row],[Bölüm]]</f>
        <v>ZO</v>
      </c>
      <c r="C311" s="40">
        <f>Tablo16[[#This Row],[Sınıf]]</f>
        <v>4</v>
      </c>
      <c r="D311" s="40" t="str">
        <f>Tablo16[[#This Row],[Ders Kodu]]</f>
        <v>ZOO-4003</v>
      </c>
      <c r="E311" s="40" t="str">
        <f>Tablo16[[#This Row],[Dersin Adı]]</f>
        <v>Kanatlı Hayvan Besleme</v>
      </c>
      <c r="F311" s="40" t="str">
        <f>Tablo16[[#This Row],[Dersi Veren Öğretim Üyesi]]</f>
        <v>Kemal Çelik</v>
      </c>
      <c r="G311" s="40" t="str">
        <f>Tablo16[[#This Row],[Dersi Veren. Öğr. Üyesi Bölmü.]]</f>
        <v>ZO</v>
      </c>
      <c r="H311" s="40">
        <f>Tablo16[[#This Row],[Mevcut]]</f>
        <v>19</v>
      </c>
      <c r="I311" s="115">
        <f>Tablo16[[#This Row],[SINAV TARİHİ]]</f>
        <v>45672</v>
      </c>
      <c r="J311" s="116">
        <f>Tablo16[[#This Row],[SINAV SAATİ]]</f>
        <v>0.625</v>
      </c>
      <c r="K311" s="40" t="str">
        <f>Tablo16[[#This Row],[SINIF - I -ZF-….]]</f>
        <v>05</v>
      </c>
      <c r="L311" s="40">
        <f>Tablo16[[#This Row],[SINIF - II  ZF-….]]</f>
        <v>0</v>
      </c>
      <c r="M311" s="40">
        <f>Tablo16[[#This Row],[G1]]</f>
        <v>0</v>
      </c>
      <c r="N311" s="40">
        <f>Tablo16[[#This Row],[G2]]</f>
        <v>0</v>
      </c>
      <c r="O311" s="40">
        <f>Tablo16[[#This Row],[Gözetmen 1]]</f>
        <v>0</v>
      </c>
      <c r="P311" s="40">
        <f>Tablo16[[#This Row],[Gözetmen 2]]</f>
        <v>0</v>
      </c>
      <c r="Q311" s="40">
        <f>Tablo16[[#This Row],[TÜM SINAVLARIMI GÖSTER]]</f>
        <v>0</v>
      </c>
      <c r="R311" s="40">
        <f>Tablo16[[#This Row],[Aynı ders sayısı]]</f>
        <v>1</v>
      </c>
      <c r="S311" s="40">
        <f>Tablo16[[#This Row],[Hocası aynı, aynı ders sayısı]]</f>
        <v>1</v>
      </c>
      <c r="T311" s="40">
        <f>Tablo16[[#This Row],[Aynı saatteki Sınav Sayısı]]</f>
        <v>7</v>
      </c>
    </row>
    <row r="312" spans="1:20" ht="15" hidden="1" x14ac:dyDescent="0.25">
      <c r="A312" s="48">
        <v>317</v>
      </c>
      <c r="B312" s="40" t="str">
        <f>Tablo16[[#This Row],[Bölüm]]</f>
        <v>ZO</v>
      </c>
      <c r="C312" s="40">
        <f>Tablo16[[#This Row],[Sınıf]]</f>
        <v>4</v>
      </c>
      <c r="D312" s="40" t="str">
        <f>Tablo16[[#This Row],[Ders Kodu]]</f>
        <v>ZOO-4017</v>
      </c>
      <c r="E312" s="40" t="str">
        <f>Tablo16[[#This Row],[Dersin Adı]]</f>
        <v>Tavuk Yetiştirme</v>
      </c>
      <c r="F312" s="40" t="str">
        <f>Tablo16[[#This Row],[Dersi Veren Öğretim Üyesi]]</f>
        <v>Ali Karabayır</v>
      </c>
      <c r="G312" s="40" t="str">
        <f>Tablo16[[#This Row],[Dersi Veren. Öğr. Üyesi Bölmü.]]</f>
        <v>ZO</v>
      </c>
      <c r="H312" s="40">
        <f>Tablo16[[#This Row],[Mevcut]]</f>
        <v>14</v>
      </c>
      <c r="I312" s="115">
        <f>Tablo16[[#This Row],[SINAV TARİHİ]]</f>
        <v>45673</v>
      </c>
      <c r="J312" s="116">
        <f>Tablo16[[#This Row],[SINAV SAATİ]]</f>
        <v>0.625</v>
      </c>
      <c r="K312" s="40" t="str">
        <f>Tablo16[[#This Row],[SINIF - I -ZF-….]]</f>
        <v>102</v>
      </c>
      <c r="L312" s="40">
        <f>Tablo16[[#This Row],[SINIF - II  ZF-….]]</f>
        <v>0</v>
      </c>
      <c r="M312" s="40">
        <f>Tablo16[[#This Row],[G1]]</f>
        <v>0</v>
      </c>
      <c r="N312" s="40">
        <f>Tablo16[[#This Row],[G2]]</f>
        <v>0</v>
      </c>
      <c r="O312" s="40">
        <f>Tablo16[[#This Row],[Gözetmen 1]]</f>
        <v>0</v>
      </c>
      <c r="P312" s="40">
        <f>Tablo16[[#This Row],[Gözetmen 2]]</f>
        <v>0</v>
      </c>
      <c r="Q312" s="40">
        <f>Tablo16[[#This Row],[TÜM SINAVLARIMI GÖSTER]]</f>
        <v>0</v>
      </c>
      <c r="R312" s="40">
        <f>Tablo16[[#This Row],[Aynı ders sayısı]]</f>
        <v>1</v>
      </c>
      <c r="S312" s="40">
        <f>Tablo16[[#This Row],[Hocası aynı, aynı ders sayısı]]</f>
        <v>1</v>
      </c>
      <c r="T312" s="40">
        <f>Tablo16[[#This Row],[Aynı saatteki Sınav Sayısı]]</f>
        <v>2</v>
      </c>
    </row>
    <row r="313" spans="1:20" x14ac:dyDescent="0.25">
      <c r="A313" s="4">
        <v>413</v>
      </c>
    </row>
  </sheetData>
  <sheetProtection autoFilter="0"/>
  <mergeCells count="1">
    <mergeCell ref="A2:L2"/>
  </mergeCells>
  <pageMargins left="0.17" right="0.17" top="0.53" bottom="0.43" header="0.3" footer="0.3"/>
  <pageSetup paperSize="9" orientation="landscape"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E5BEF-AC0E-404D-91B9-C24CD4F1EDAA}">
  <dimension ref="A1:W313"/>
  <sheetViews>
    <sheetView topLeftCell="A151" zoomScale="115" zoomScaleNormal="115" workbookViewId="0">
      <selection activeCell="I10" sqref="I10"/>
    </sheetView>
  </sheetViews>
  <sheetFormatPr defaultRowHeight="15.75" x14ac:dyDescent="0.25"/>
  <cols>
    <col min="1" max="1" width="4.85546875" style="4" customWidth="1"/>
    <col min="2" max="3" width="3.42578125" style="1" customWidth="1"/>
    <col min="4" max="4" width="7.140625" style="6" hidden="1" customWidth="1"/>
    <col min="5" max="5" width="37.5703125" style="2" customWidth="1"/>
    <col min="6" max="6" width="21.85546875" style="2" customWidth="1"/>
    <col min="7" max="7" width="3.42578125" style="24" customWidth="1"/>
    <col min="8" max="8" width="4.5703125" style="5" customWidth="1"/>
    <col min="9" max="9" width="24.42578125" style="1" customWidth="1"/>
    <col min="10" max="10" width="8.140625" style="12" customWidth="1"/>
    <col min="11" max="11" width="18.140625" style="3" customWidth="1"/>
    <col min="12" max="12" width="8" style="3" customWidth="1"/>
    <col min="13" max="14" width="4" style="35" hidden="1" customWidth="1"/>
    <col min="15" max="15" width="18.140625" style="10" customWidth="1"/>
    <col min="16" max="16" width="18.140625" customWidth="1"/>
    <col min="17" max="17" width="12.85546875" hidden="1" customWidth="1"/>
    <col min="18" max="19" width="3" style="105" customWidth="1"/>
    <col min="20" max="20" width="3.140625" style="106" customWidth="1"/>
    <col min="21" max="21" width="17.42578125" style="1" customWidth="1"/>
    <col min="22" max="22" width="17.140625" style="1" customWidth="1"/>
    <col min="23" max="23" width="6.85546875" style="1" customWidth="1"/>
    <col min="24" max="16384" width="9.140625" style="1"/>
  </cols>
  <sheetData>
    <row r="1" spans="1:23" ht="69.75" customHeight="1" x14ac:dyDescent="0.25">
      <c r="L1" s="10"/>
      <c r="M1" s="117"/>
      <c r="N1" s="117"/>
      <c r="P1" s="10"/>
    </row>
    <row r="2" spans="1:23" ht="17.25" x14ac:dyDescent="0.25">
      <c r="A2" s="189" t="s">
        <v>651</v>
      </c>
      <c r="B2" s="189"/>
      <c r="C2" s="189"/>
      <c r="D2" s="189"/>
      <c r="E2" s="189"/>
      <c r="F2" s="189"/>
      <c r="G2" s="189"/>
      <c r="H2" s="189"/>
      <c r="I2" s="189"/>
      <c r="J2" s="189"/>
      <c r="K2" s="189"/>
      <c r="L2" s="189"/>
      <c r="M2" s="17"/>
      <c r="N2" s="17"/>
      <c r="O2"/>
      <c r="R2" s="107"/>
      <c r="S2" s="107"/>
      <c r="T2" s="108"/>
      <c r="U2" s="50"/>
    </row>
    <row r="3" spans="1:23" ht="28.5" customHeight="1" x14ac:dyDescent="0.25">
      <c r="A3" s="134" t="s">
        <v>0</v>
      </c>
      <c r="B3" s="135" t="s">
        <v>1</v>
      </c>
      <c r="C3" s="136" t="s">
        <v>2</v>
      </c>
      <c r="D3" s="137" t="s">
        <v>3</v>
      </c>
      <c r="E3" s="138" t="s">
        <v>4</v>
      </c>
      <c r="F3" s="139" t="s">
        <v>5</v>
      </c>
      <c r="G3" s="140" t="s">
        <v>661</v>
      </c>
      <c r="H3" s="141" t="s">
        <v>6</v>
      </c>
      <c r="I3" s="142" t="s">
        <v>660</v>
      </c>
      <c r="J3" s="143" t="s">
        <v>80</v>
      </c>
      <c r="K3" s="139" t="s">
        <v>643</v>
      </c>
      <c r="L3" s="144" t="s">
        <v>641</v>
      </c>
      <c r="M3" s="145" t="s">
        <v>91</v>
      </c>
      <c r="N3" s="145" t="s">
        <v>92</v>
      </c>
      <c r="O3" s="146" t="s">
        <v>93</v>
      </c>
      <c r="P3" s="146" t="s">
        <v>94</v>
      </c>
      <c r="Q3" s="147" t="s">
        <v>652</v>
      </c>
      <c r="R3" s="148" t="s">
        <v>659</v>
      </c>
      <c r="S3" s="148" t="s">
        <v>658</v>
      </c>
      <c r="T3" s="148" t="s">
        <v>657</v>
      </c>
      <c r="W3" s="118"/>
    </row>
    <row r="4" spans="1:23" ht="15" hidden="1" x14ac:dyDescent="0.25">
      <c r="A4" s="39">
        <v>64</v>
      </c>
      <c r="B4" s="40" t="str">
        <f>Tablo16[[#This Row],[Bölüm]]</f>
        <v>BB</v>
      </c>
      <c r="C4" s="40">
        <f>Tablo16[[#This Row],[Sınıf]]</f>
        <v>1</v>
      </c>
      <c r="D4" s="40" t="str">
        <f>Tablo16[[#This Row],[Ders Kodu]]</f>
        <v>ZBB-1009</v>
      </c>
      <c r="E4" s="40" t="str">
        <f>Tablo16[[#This Row],[Dersin Adı]]</f>
        <v>Matematik</v>
      </c>
      <c r="F4" s="40" t="str">
        <f>Tablo16[[#This Row],[Dersi Veren Öğretim Üyesi]]</f>
        <v>Saniye Can</v>
      </c>
      <c r="G4" s="40" t="str">
        <f>Tablo16[[#This Row],[Dersi Veren. Öğr. Üyesi Bölmü.]]</f>
        <v>FD</v>
      </c>
      <c r="H4" s="40">
        <f>Tablo16[[#This Row],[Mevcut]]</f>
        <v>46</v>
      </c>
      <c r="I4" s="115">
        <f>Tablo16[[#This Row],[SINAV TARİHİ]]</f>
        <v>45663</v>
      </c>
      <c r="J4" s="116">
        <f>Tablo16[[#This Row],[SINAV SAATİ]]</f>
        <v>0.375</v>
      </c>
      <c r="K4" s="40" t="str">
        <f>Tablo16[[#This Row],[SINIF - I -ZF-….]]</f>
        <v>Amfi</v>
      </c>
      <c r="L4" s="40">
        <f>Tablo16[[#This Row],[SINIF - II  ZF-….]]</f>
        <v>0</v>
      </c>
      <c r="M4" s="40">
        <f>Tablo16[[#This Row],[G1]]</f>
        <v>2</v>
      </c>
      <c r="N4" s="40">
        <f>Tablo16[[#This Row],[G2]]</f>
        <v>0</v>
      </c>
      <c r="O4" s="40" t="str">
        <f>Tablo16[[#This Row],[Gözetmen 1]]</f>
        <v>Esra ŞAHİN</v>
      </c>
      <c r="P4" s="40">
        <f>Tablo16[[#This Row],[Gözetmen 2]]</f>
        <v>0</v>
      </c>
      <c r="Q4" s="40">
        <f>Tablo16[[#This Row],[TÜM SINAVLARIMI GÖSTER]]</f>
        <v>0</v>
      </c>
      <c r="R4" s="40">
        <f>Tablo16[[#This Row],[Aynı ders sayısı]]</f>
        <v>9</v>
      </c>
      <c r="S4" s="40">
        <f>Tablo16[[#This Row],[Hocası aynı, aynı ders sayısı]]</f>
        <v>5</v>
      </c>
      <c r="T4" s="40">
        <f>Tablo16[[#This Row],[Aynı saatteki Sınav Sayısı]]</f>
        <v>9</v>
      </c>
    </row>
    <row r="5" spans="1:23" ht="15" hidden="1" x14ac:dyDescent="0.25">
      <c r="A5" s="38">
        <v>63</v>
      </c>
      <c r="B5" s="40" t="str">
        <f>Tablo16[[#This Row],[Bölüm]]</f>
        <v>BB</v>
      </c>
      <c r="C5" s="40">
        <f>Tablo16[[#This Row],[Sınıf]]</f>
        <v>1</v>
      </c>
      <c r="D5" s="40" t="str">
        <f>Tablo16[[#This Row],[Ders Kodu]]</f>
        <v>TDİ-1101</v>
      </c>
      <c r="E5" s="40" t="str">
        <f>Tablo16[[#This Row],[Dersin Adı]]</f>
        <v>Türk Dili I</v>
      </c>
      <c r="F5" s="40" t="str">
        <f>Tablo16[[#This Row],[Dersi Veren Öğretim Üyesi]]</f>
        <v>Özgür ÜSTÜN</v>
      </c>
      <c r="G5" s="40" t="str">
        <f>Tablo16[[#This Row],[Dersi Veren. Öğr. Üyesi Bölmü.]]</f>
        <v>FD</v>
      </c>
      <c r="H5" s="40">
        <f>Tablo16[[#This Row],[Mevcut]]</f>
        <v>30</v>
      </c>
      <c r="I5" s="115">
        <f>Tablo16[[#This Row],[SINAV TARİHİ]]</f>
        <v>45664</v>
      </c>
      <c r="J5" s="116">
        <f>Tablo16[[#This Row],[SINAV SAATİ]]</f>
        <v>0.41666666666666669</v>
      </c>
      <c r="K5" s="40" t="str">
        <f>Tablo16[[#This Row],[SINIF - I -ZF-….]]</f>
        <v>Amfi</v>
      </c>
      <c r="L5" s="40">
        <f>Tablo16[[#This Row],[SINIF - II  ZF-….]]</f>
        <v>0</v>
      </c>
      <c r="M5" s="40">
        <f>Tablo16[[#This Row],[G1]]</f>
        <v>2</v>
      </c>
      <c r="N5" s="40">
        <f>Tablo16[[#This Row],[G2]]</f>
        <v>0</v>
      </c>
      <c r="O5" s="40" t="str">
        <f>Tablo16[[#This Row],[Gözetmen 1]]</f>
        <v>Esra ŞAHİN</v>
      </c>
      <c r="P5" s="40">
        <f>Tablo16[[#This Row],[Gözetmen 2]]</f>
        <v>0</v>
      </c>
      <c r="Q5" s="40">
        <f>Tablo16[[#This Row],[TÜM SINAVLARIMI GÖSTER]]</f>
        <v>0</v>
      </c>
      <c r="R5" s="40">
        <f>Tablo16[[#This Row],[Aynı ders sayısı]]</f>
        <v>9</v>
      </c>
      <c r="S5" s="40">
        <f>Tablo16[[#This Row],[Hocası aynı, aynı ders sayısı]]</f>
        <v>9</v>
      </c>
      <c r="T5" s="40">
        <f>Tablo16[[#This Row],[Aynı saatteki Sınav Sayısı]]</f>
        <v>9</v>
      </c>
    </row>
    <row r="6" spans="1:23" ht="15" hidden="1" x14ac:dyDescent="0.25">
      <c r="A6" s="38">
        <v>86</v>
      </c>
      <c r="B6" s="40" t="str">
        <f>Tablo16[[#This Row],[Bölüm]]</f>
        <v>BB</v>
      </c>
      <c r="C6" s="40">
        <f>Tablo16[[#This Row],[Sınıf]]</f>
        <v>1</v>
      </c>
      <c r="D6" s="40" t="str">
        <f>Tablo16[[#This Row],[Ders Kodu]]</f>
        <v>ATA-1101</v>
      </c>
      <c r="E6" s="40" t="str">
        <f>Tablo16[[#This Row],[Dersin Adı]]</f>
        <v>Atatürk İlkeleri ve İnkılap Tarihi I</v>
      </c>
      <c r="F6" s="40" t="str">
        <f>Tablo16[[#This Row],[Dersi Veren Öğretim Üyesi]]</f>
        <v>Ümmügülsüm Taylı</v>
      </c>
      <c r="G6" s="40" t="str">
        <f>Tablo16[[#This Row],[Dersi Veren. Öğr. Üyesi Bölmü.]]</f>
        <v>FD</v>
      </c>
      <c r="H6" s="40">
        <f>Tablo16[[#This Row],[Mevcut]]</f>
        <v>261</v>
      </c>
      <c r="I6" s="115">
        <f>Tablo16[[#This Row],[SINAV TARİHİ]]</f>
        <v>45664</v>
      </c>
      <c r="J6" s="116">
        <f>Tablo16[[#This Row],[SINAV SAATİ]]</f>
        <v>0.45833333333333331</v>
      </c>
      <c r="K6" s="40" t="str">
        <f>Tablo16[[#This Row],[SINIF - I -ZF-….]]</f>
        <v>113</v>
      </c>
      <c r="L6" s="40">
        <f>Tablo16[[#This Row],[SINIF - II  ZF-….]]</f>
        <v>0</v>
      </c>
      <c r="M6" s="40">
        <f>Tablo16[[#This Row],[G1]]</f>
        <v>9</v>
      </c>
      <c r="N6" s="40">
        <f>Tablo16[[#This Row],[G2]]</f>
        <v>0</v>
      </c>
      <c r="O6" s="40" t="str">
        <f>Tablo16[[#This Row],[Gözetmen 1]]</f>
        <v>Eylem DURMUŞ</v>
      </c>
      <c r="P6" s="40">
        <f>Tablo16[[#This Row],[Gözetmen 2]]</f>
        <v>0</v>
      </c>
      <c r="Q6" s="40">
        <f>Tablo16[[#This Row],[TÜM SINAVLARIMI GÖSTER]]</f>
        <v>0</v>
      </c>
      <c r="R6" s="40">
        <f>Tablo16[[#This Row],[Aynı ders sayısı]]</f>
        <v>9</v>
      </c>
      <c r="S6" s="40">
        <f>Tablo16[[#This Row],[Hocası aynı, aynı ders sayısı]]</f>
        <v>3</v>
      </c>
      <c r="T6" s="40">
        <f>Tablo16[[#This Row],[Aynı saatteki Sınav Sayısı]]</f>
        <v>9</v>
      </c>
    </row>
    <row r="7" spans="1:23" ht="15" hidden="1" x14ac:dyDescent="0.25">
      <c r="A7" s="38">
        <v>176</v>
      </c>
      <c r="B7" s="40" t="str">
        <f>Tablo16[[#This Row],[Bölüm]]</f>
        <v>BB</v>
      </c>
      <c r="C7" s="40">
        <f>Tablo16[[#This Row],[Sınıf]]</f>
        <v>1</v>
      </c>
      <c r="D7" s="40" t="str">
        <f>Tablo16[[#This Row],[Ders Kodu]]</f>
        <v>ZBB-1011</v>
      </c>
      <c r="E7" s="40" t="str">
        <f>Tablo16[[#This Row],[Dersin Adı]]</f>
        <v>Temel Bilgisayar Uygulamaları</v>
      </c>
      <c r="F7" s="40" t="str">
        <f>Tablo16[[#This Row],[Dersi Veren Öğretim Üyesi]]</f>
        <v>Fatih Cem Kuzucu</v>
      </c>
      <c r="G7" s="40" t="str">
        <f>Tablo16[[#This Row],[Dersi Veren. Öğr. Üyesi Bölmü.]]</f>
        <v>BB</v>
      </c>
      <c r="H7" s="40">
        <f>Tablo16[[#This Row],[Mevcut]]</f>
        <v>30</v>
      </c>
      <c r="I7" s="115">
        <f>Tablo16[[#This Row],[SINAV TARİHİ]]</f>
        <v>45665</v>
      </c>
      <c r="J7" s="116">
        <f>Tablo16[[#This Row],[SINAV SAATİ]]</f>
        <v>0.375</v>
      </c>
      <c r="K7" s="40" t="str">
        <f>Tablo16[[#This Row],[SINIF - I -ZF-….]]</f>
        <v>Bilgisayar Lab.</v>
      </c>
      <c r="L7" s="40">
        <f>Tablo16[[#This Row],[SINIF - II  ZF-….]]</f>
        <v>0</v>
      </c>
      <c r="M7" s="40">
        <f>Tablo16[[#This Row],[G1]]</f>
        <v>0</v>
      </c>
      <c r="N7" s="40">
        <f>Tablo16[[#This Row],[G2]]</f>
        <v>0</v>
      </c>
      <c r="O7" s="40">
        <f>Tablo16[[#This Row],[Gözetmen 1]]</f>
        <v>0</v>
      </c>
      <c r="P7" s="40">
        <f>Tablo16[[#This Row],[Gözetmen 2]]</f>
        <v>0</v>
      </c>
      <c r="Q7" s="40">
        <f>Tablo16[[#This Row],[TÜM SINAVLARIMI GÖSTER]]</f>
        <v>0</v>
      </c>
      <c r="R7" s="40">
        <f>Tablo16[[#This Row],[Aynı ders sayısı]]</f>
        <v>4</v>
      </c>
      <c r="S7" s="40">
        <f>Tablo16[[#This Row],[Hocası aynı, aynı ders sayısı]]</f>
        <v>1</v>
      </c>
      <c r="T7" s="40">
        <f>Tablo16[[#This Row],[Aynı saatteki Sınav Sayısı]]</f>
        <v>9</v>
      </c>
    </row>
    <row r="8" spans="1:23" ht="15" hidden="1" x14ac:dyDescent="0.25">
      <c r="A8" s="38">
        <v>207</v>
      </c>
      <c r="B8" s="40" t="str">
        <f>Tablo16[[#This Row],[Bölüm]]</f>
        <v>BB</v>
      </c>
      <c r="C8" s="40">
        <f>Tablo16[[#This Row],[Sınıf]]</f>
        <v>1</v>
      </c>
      <c r="D8" s="40" t="str">
        <f>Tablo16[[#This Row],[Ders Kodu]]</f>
        <v>BHB-1101</v>
      </c>
      <c r="E8" s="40" t="str">
        <f>Tablo16[[#This Row],[Dersin Adı]]</f>
        <v>Fizik</v>
      </c>
      <c r="F8" s="40" t="str">
        <f>Tablo16[[#This Row],[Dersi Veren Öğretim Üyesi]]</f>
        <v>Faruk Soydugan</v>
      </c>
      <c r="G8" s="40" t="str">
        <f>Tablo16[[#This Row],[Dersi Veren. Öğr. Üyesi Bölmü.]]</f>
        <v>FD</v>
      </c>
      <c r="H8" s="40">
        <f>Tablo16[[#This Row],[Mevcut]]</f>
        <v>68</v>
      </c>
      <c r="I8" s="115">
        <f>Tablo16[[#This Row],[SINAV TARİHİ]]</f>
        <v>45666</v>
      </c>
      <c r="J8" s="116">
        <f>Tablo16[[#This Row],[SINAV SAATİ]]</f>
        <v>0.375</v>
      </c>
      <c r="K8" s="40" t="str">
        <f>Tablo16[[#This Row],[SINIF - I -ZF-….]]</f>
        <v>102</v>
      </c>
      <c r="L8" s="40" t="str">
        <f>Tablo16[[#This Row],[SINIF - II  ZF-….]]</f>
        <v>103</v>
      </c>
      <c r="M8" s="40">
        <f>Tablo16[[#This Row],[G1]]</f>
        <v>2</v>
      </c>
      <c r="N8" s="40">
        <f>Tablo16[[#This Row],[G2]]</f>
        <v>4</v>
      </c>
      <c r="O8" s="40" t="str">
        <f>Tablo16[[#This Row],[Gözetmen 1]]</f>
        <v>Esra ŞAHİN</v>
      </c>
      <c r="P8" s="40" t="str">
        <f>Tablo16[[#This Row],[Gözetmen 2]]</f>
        <v>İpek YAŞAR</v>
      </c>
      <c r="Q8" s="40" t="e">
        <f>Tablo16[[#This Row],[TÜM SINAVLARIMI GÖSTER]]</f>
        <v>#N/A</v>
      </c>
      <c r="R8" s="40">
        <f>Tablo16[[#This Row],[Aynı ders sayısı]]</f>
        <v>9</v>
      </c>
      <c r="S8" s="40">
        <f>Tablo16[[#This Row],[Hocası aynı, aynı ders sayısı]]</f>
        <v>1</v>
      </c>
      <c r="T8" s="40">
        <f>Tablo16[[#This Row],[Aynı saatteki Sınav Sayısı]]</f>
        <v>8</v>
      </c>
    </row>
    <row r="9" spans="1:23" ht="15" hidden="1" x14ac:dyDescent="0.25">
      <c r="A9" s="38">
        <v>208</v>
      </c>
      <c r="B9" s="40" t="str">
        <f>Tablo16[[#This Row],[Bölüm]]</f>
        <v>BB</v>
      </c>
      <c r="C9" s="40">
        <f>Tablo16[[#This Row],[Sınıf]]</f>
        <v>1</v>
      </c>
      <c r="D9" s="40" t="str">
        <f>Tablo16[[#This Row],[Ders Kodu]]</f>
        <v>ZBB-1007</v>
      </c>
      <c r="E9" s="40" t="str">
        <f>Tablo16[[#This Row],[Dersin Adı]]</f>
        <v>Kariyer Planlama</v>
      </c>
      <c r="F9" s="40" t="str">
        <f>Tablo16[[#This Row],[Dersi Veren Öğretim Üyesi]]</f>
        <v>Mehmet Ali Gündoğdu</v>
      </c>
      <c r="G9" s="40" t="str">
        <f>Tablo16[[#This Row],[Dersi Veren. Öğr. Üyesi Bölmü.]]</f>
        <v>BB</v>
      </c>
      <c r="H9" s="40">
        <f>Tablo16[[#This Row],[Mevcut]]</f>
        <v>32</v>
      </c>
      <c r="I9" s="115">
        <f>Tablo16[[#This Row],[SINAV TARİHİ]]</f>
        <v>45666</v>
      </c>
      <c r="J9" s="116">
        <f>Tablo16[[#This Row],[SINAV SAATİ]]</f>
        <v>0.67708333333333337</v>
      </c>
      <c r="K9" s="40" t="str">
        <f>Tablo16[[#This Row],[SINIF - I -ZF-….]]</f>
        <v>102</v>
      </c>
      <c r="L9" s="40">
        <f>Tablo16[[#This Row],[SINIF - II  ZF-….]]</f>
        <v>0</v>
      </c>
      <c r="M9" s="40">
        <f>Tablo16[[#This Row],[G1]]</f>
        <v>0</v>
      </c>
      <c r="N9" s="40">
        <f>Tablo16[[#This Row],[G2]]</f>
        <v>0</v>
      </c>
      <c r="O9" s="40">
        <f>Tablo16[[#This Row],[Gözetmen 1]]</f>
        <v>0</v>
      </c>
      <c r="P9" s="40">
        <f>Tablo16[[#This Row],[Gözetmen 2]]</f>
        <v>0</v>
      </c>
      <c r="Q9" s="40">
        <f>Tablo16[[#This Row],[TÜM SINAVLARIMI GÖSTER]]</f>
        <v>0</v>
      </c>
      <c r="R9" s="40">
        <f>Tablo16[[#This Row],[Aynı ders sayısı]]</f>
        <v>7</v>
      </c>
      <c r="S9" s="40">
        <f>Tablo16[[#This Row],[Hocası aynı, aynı ders sayısı]]</f>
        <v>1</v>
      </c>
      <c r="T9" s="40">
        <f>Tablo16[[#This Row],[Aynı saatteki Sınav Sayısı]]</f>
        <v>7</v>
      </c>
    </row>
    <row r="10" spans="1:23" ht="15" hidden="1" x14ac:dyDescent="0.25">
      <c r="A10" s="38">
        <v>209</v>
      </c>
      <c r="B10" s="40" t="str">
        <f>Tablo16[[#This Row],[Bölüm]]</f>
        <v>BB</v>
      </c>
      <c r="C10" s="40">
        <f>Tablo16[[#This Row],[Sınıf]]</f>
        <v>1</v>
      </c>
      <c r="D10" s="40" t="str">
        <f>Tablo16[[#This Row],[Ders Kodu]]</f>
        <v>ZBB-1003</v>
      </c>
      <c r="E10" s="40" t="str">
        <f>Tablo16[[#This Row],[Dersin Adı]]</f>
        <v>Kimya I</v>
      </c>
      <c r="F10" s="40" t="str">
        <f>Tablo16[[#This Row],[Dersi Veren Öğretim Üyesi]]</f>
        <v>Elif Karacan Yeldir</v>
      </c>
      <c r="G10" s="40" t="str">
        <f>Tablo16[[#This Row],[Dersi Veren. Öğr. Üyesi Bölmü.]]</f>
        <v>FD</v>
      </c>
      <c r="H10" s="40">
        <f>Tablo16[[#This Row],[Mevcut]]</f>
        <v>66</v>
      </c>
      <c r="I10" s="115">
        <f>Tablo16[[#This Row],[SINAV TARİHİ]]</f>
        <v>45671</v>
      </c>
      <c r="J10" s="116">
        <f>Tablo16[[#This Row],[SINAV SAATİ]]</f>
        <v>0.375</v>
      </c>
      <c r="K10" s="40" t="str">
        <f>Tablo16[[#This Row],[SINIF - I -ZF-….]]</f>
        <v>Amfi</v>
      </c>
      <c r="L10" s="40">
        <f>Tablo16[[#This Row],[SINIF - II  ZF-….]]</f>
        <v>0</v>
      </c>
      <c r="M10" s="40">
        <f>Tablo16[[#This Row],[G1]]</f>
        <v>10</v>
      </c>
      <c r="N10" s="40">
        <f>Tablo16[[#This Row],[G2]]</f>
        <v>0</v>
      </c>
      <c r="O10" s="40" t="str">
        <f>Tablo16[[#This Row],[Gözetmen 1]]</f>
        <v>Ünal ÜRKMEZ</v>
      </c>
      <c r="P10" s="40">
        <f>Tablo16[[#This Row],[Gözetmen 2]]</f>
        <v>0</v>
      </c>
      <c r="Q10" s="40">
        <f>Tablo16[[#This Row],[TÜM SINAVLARIMI GÖSTER]]</f>
        <v>0</v>
      </c>
      <c r="R10" s="40">
        <f>Tablo16[[#This Row],[Aynı ders sayısı]]</f>
        <v>8</v>
      </c>
      <c r="S10" s="40">
        <f>Tablo16[[#This Row],[Hocası aynı, aynı ders sayısı]]</f>
        <v>2</v>
      </c>
      <c r="T10" s="40">
        <f>Tablo16[[#This Row],[Aynı saatteki Sınav Sayısı]]</f>
        <v>8</v>
      </c>
    </row>
    <row r="11" spans="1:23" ht="15" hidden="1" x14ac:dyDescent="0.25">
      <c r="A11" s="38">
        <v>205</v>
      </c>
      <c r="B11" s="40" t="str">
        <f>Tablo16[[#This Row],[Bölüm]]</f>
        <v>BB</v>
      </c>
      <c r="C11" s="40">
        <f>Tablo16[[#This Row],[Sınıf]]</f>
        <v>1</v>
      </c>
      <c r="D11" s="40" t="str">
        <f>Tablo16[[#This Row],[Ders Kodu]]</f>
        <v>BHB-1011</v>
      </c>
      <c r="E11" s="40" t="str">
        <f>Tablo16[[#This Row],[Dersin Adı]]</f>
        <v>Botanik</v>
      </c>
      <c r="F11" s="40" t="str">
        <f>Tablo16[[#This Row],[Dersi Veren Öğretim Üyesi]]</f>
        <v>Canan Öztokat Kuzucu</v>
      </c>
      <c r="G11" s="40" t="str">
        <f>Tablo16[[#This Row],[Dersi Veren. Öğr. Üyesi Bölmü.]]</f>
        <v>BB</v>
      </c>
      <c r="H11" s="40">
        <f>Tablo16[[#This Row],[Mevcut]]</f>
        <v>38</v>
      </c>
      <c r="I11" s="115">
        <f>Tablo16[[#This Row],[SINAV TARİHİ]]</f>
        <v>45672</v>
      </c>
      <c r="J11" s="116">
        <f>Tablo16[[#This Row],[SINAV SAATİ]]</f>
        <v>0.375</v>
      </c>
      <c r="K11" s="40" t="str">
        <f>Tablo16[[#This Row],[SINIF - I -ZF-….]]</f>
        <v>01</v>
      </c>
      <c r="L11" s="40">
        <f>Tablo16[[#This Row],[SINIF - II  ZF-….]]</f>
        <v>0</v>
      </c>
      <c r="M11" s="40">
        <f>Tablo16[[#This Row],[G1]]</f>
        <v>1</v>
      </c>
      <c r="N11" s="40">
        <f>Tablo16[[#This Row],[G2]]</f>
        <v>0</v>
      </c>
      <c r="O11" s="40" t="str">
        <f>Tablo16[[#This Row],[Gözetmen 1]]</f>
        <v>Tolga SARIYER</v>
      </c>
      <c r="P11" s="40">
        <f>Tablo16[[#This Row],[Gözetmen 2]]</f>
        <v>0</v>
      </c>
      <c r="Q11" s="40">
        <f>Tablo16[[#This Row],[TÜM SINAVLARIMI GÖSTER]]</f>
        <v>0</v>
      </c>
      <c r="R11" s="40">
        <f>Tablo16[[#This Row],[Aynı ders sayısı]]</f>
        <v>8</v>
      </c>
      <c r="S11" s="40">
        <f>Tablo16[[#This Row],[Hocası aynı, aynı ders sayısı]]</f>
        <v>2</v>
      </c>
      <c r="T11" s="40">
        <f>Tablo16[[#This Row],[Aynı saatteki Sınav Sayısı]]</f>
        <v>9</v>
      </c>
    </row>
    <row r="12" spans="1:23" ht="15" hidden="1" x14ac:dyDescent="0.25">
      <c r="A12" s="38">
        <v>206</v>
      </c>
      <c r="B12" s="40" t="str">
        <f>Tablo16[[#This Row],[Bölüm]]</f>
        <v>BB</v>
      </c>
      <c r="C12" s="40">
        <f>Tablo16[[#This Row],[Sınıf]]</f>
        <v>1</v>
      </c>
      <c r="D12" s="40" t="str">
        <f>Tablo16[[#This Row],[Ders Kodu]]</f>
        <v>İSG-1001</v>
      </c>
      <c r="E12" s="40" t="str">
        <f>Tablo16[[#This Row],[Dersin Adı]]</f>
        <v>İş Sağlığı ve Güvenliği I</v>
      </c>
      <c r="F12" s="40" t="str">
        <f>Tablo16[[#This Row],[Dersi Veren Öğretim Üyesi]]</f>
        <v>Ulaş Çınar</v>
      </c>
      <c r="G12" s="40" t="str">
        <f>Tablo16[[#This Row],[Dersi Veren. Öğr. Üyesi Bölmü.]]</f>
        <v>FD</v>
      </c>
      <c r="H12" s="40">
        <f>Tablo16[[#This Row],[Mevcut]]</f>
        <v>27</v>
      </c>
      <c r="I12" s="115">
        <f>Tablo16[[#This Row],[SINAV TARİHİ]]</f>
        <v>45673</v>
      </c>
      <c r="J12" s="116">
        <f>Tablo16[[#This Row],[SINAV SAATİ]]</f>
        <v>0.375</v>
      </c>
      <c r="K12" s="40" t="str">
        <f>Tablo16[[#This Row],[SINIF - I -ZF-….]]</f>
        <v>Amfi</v>
      </c>
      <c r="L12" s="40">
        <f>Tablo16[[#This Row],[SINIF - II  ZF-….]]</f>
        <v>0</v>
      </c>
      <c r="M12" s="40">
        <f>Tablo16[[#This Row],[G1]]</f>
        <v>2</v>
      </c>
      <c r="N12" s="40">
        <f>Tablo16[[#This Row],[G2]]</f>
        <v>0</v>
      </c>
      <c r="O12" s="40" t="str">
        <f>Tablo16[[#This Row],[Gözetmen 1]]</f>
        <v>Esra ŞAHİN</v>
      </c>
      <c r="P12" s="40">
        <f>Tablo16[[#This Row],[Gözetmen 2]]</f>
        <v>0</v>
      </c>
      <c r="Q12" s="40">
        <f>Tablo16[[#This Row],[TÜM SINAVLARIMI GÖSTER]]</f>
        <v>0</v>
      </c>
      <c r="R12" s="40">
        <f>Tablo16[[#This Row],[Aynı ders sayısı]]</f>
        <v>9</v>
      </c>
      <c r="S12" s="40">
        <f>Tablo16[[#This Row],[Hocası aynı, aynı ders sayısı]]</f>
        <v>8</v>
      </c>
      <c r="T12" s="40">
        <f>Tablo16[[#This Row],[Aynı saatteki Sınav Sayısı]]</f>
        <v>9</v>
      </c>
    </row>
    <row r="13" spans="1:23" ht="15" hidden="1" x14ac:dyDescent="0.25">
      <c r="A13" s="38">
        <v>2</v>
      </c>
      <c r="B13" s="40" t="str">
        <f>Tablo16[[#This Row],[Bölüm]]</f>
        <v>BB</v>
      </c>
      <c r="C13" s="40">
        <f>Tablo16[[#This Row],[Sınıf]]</f>
        <v>1</v>
      </c>
      <c r="D13" s="40" t="str">
        <f>Tablo16[[#This Row],[Ders Kodu]]</f>
        <v>BHB-1009</v>
      </c>
      <c r="E13" s="40" t="str">
        <f>Tablo16[[#This Row],[Dersin Adı]]</f>
        <v>Meteoroloji</v>
      </c>
      <c r="F13" s="40" t="str">
        <f>Tablo16[[#This Row],[Dersi Veren Öğretim Üyesi]]</f>
        <v>Okan Erken</v>
      </c>
      <c r="G13" s="40" t="str">
        <f>Tablo16[[#This Row],[Dersi Veren. Öğr. Üyesi Bölmü.]]</f>
        <v>TYS</v>
      </c>
      <c r="H13" s="40">
        <f>Tablo16[[#This Row],[Mevcut]]</f>
        <v>12</v>
      </c>
      <c r="I13" s="115">
        <f>Tablo16[[#This Row],[SINAV TARİHİ]]</f>
        <v>45674</v>
      </c>
      <c r="J13" s="116">
        <f>Tablo16[[#This Row],[SINAV SAATİ]]</f>
        <v>0.375</v>
      </c>
      <c r="K13" s="40" t="str">
        <f>Tablo16[[#This Row],[SINIF - I -ZF-….]]</f>
        <v>113</v>
      </c>
      <c r="L13" s="40">
        <f>Tablo16[[#This Row],[SINIF - II  ZF-….]]</f>
        <v>0</v>
      </c>
      <c r="M13" s="40">
        <f>Tablo16[[#This Row],[G1]]</f>
        <v>0</v>
      </c>
      <c r="N13" s="40">
        <f>Tablo16[[#This Row],[G2]]</f>
        <v>0</v>
      </c>
      <c r="O13" s="40">
        <f>Tablo16[[#This Row],[Gözetmen 1]]</f>
        <v>0</v>
      </c>
      <c r="P13" s="40">
        <f>Tablo16[[#This Row],[Gözetmen 2]]</f>
        <v>0</v>
      </c>
      <c r="Q13" s="40">
        <f>Tablo16[[#This Row],[TÜM SINAVLARIMI GÖSTER]]</f>
        <v>0</v>
      </c>
      <c r="R13" s="40">
        <f>Tablo16[[#This Row],[Aynı ders sayısı]]</f>
        <v>5</v>
      </c>
      <c r="S13" s="40">
        <f>Tablo16[[#This Row],[Hocası aynı, aynı ders sayısı]]</f>
        <v>2</v>
      </c>
      <c r="T13" s="40">
        <f>Tablo16[[#This Row],[Aynı saatteki Sınav Sayısı]]</f>
        <v>4</v>
      </c>
    </row>
    <row r="14" spans="1:23" ht="15" hidden="1" x14ac:dyDescent="0.25">
      <c r="A14" s="38">
        <v>6</v>
      </c>
      <c r="B14" s="40" t="str">
        <f>Tablo16[[#This Row],[Bölüm]]</f>
        <v>BB</v>
      </c>
      <c r="C14" s="40">
        <f>Tablo16[[#This Row],[Sınıf]]</f>
        <v>1</v>
      </c>
      <c r="D14" s="40" t="str">
        <f>Tablo16[[#This Row],[Ders Kodu]]</f>
        <v>TDİ-1101</v>
      </c>
      <c r="E14" s="40" t="str">
        <f>Tablo16[[#This Row],[Dersin Adı]]</f>
        <v>Yabancı Dil (ingilizce)</v>
      </c>
      <c r="F14" s="40" t="str">
        <f>Tablo16[[#This Row],[Dersi Veren Öğretim Üyesi]]</f>
        <v>Gökhan HINIZ</v>
      </c>
      <c r="G14" s="40" t="str">
        <f>Tablo16[[#This Row],[Dersi Veren. Öğr. Üyesi Bölmü.]]</f>
        <v>FD</v>
      </c>
      <c r="H14" s="40">
        <f>Tablo16[[#This Row],[Mevcut]]</f>
        <v>19</v>
      </c>
      <c r="I14" s="115">
        <f>Tablo16[[#This Row],[SINAV TARİHİ]]</f>
        <v>45674</v>
      </c>
      <c r="J14" s="116">
        <f>Tablo16[[#This Row],[SINAV SAATİ]]</f>
        <v>0.625</v>
      </c>
      <c r="K14" s="40" t="str">
        <f>Tablo16[[#This Row],[SINIF - I -ZF-….]]</f>
        <v>Amfi</v>
      </c>
      <c r="L14" s="40">
        <f>Tablo16[[#This Row],[SINIF - II  ZF-….]]</f>
        <v>0</v>
      </c>
      <c r="M14" s="40">
        <f>Tablo16[[#This Row],[G1]]</f>
        <v>2</v>
      </c>
      <c r="N14" s="40">
        <f>Tablo16[[#This Row],[G2]]</f>
        <v>0</v>
      </c>
      <c r="O14" s="40" t="str">
        <f>Tablo16[[#This Row],[Gözetmen 1]]</f>
        <v>Esra ŞAHİN</v>
      </c>
      <c r="P14" s="40">
        <f>Tablo16[[#This Row],[Gözetmen 2]]</f>
        <v>0</v>
      </c>
      <c r="Q14" s="40">
        <f>Tablo16[[#This Row],[TÜM SINAVLARIMI GÖSTER]]</f>
        <v>0</v>
      </c>
      <c r="R14" s="40">
        <f>Tablo16[[#This Row],[Aynı ders sayısı]]</f>
        <v>0</v>
      </c>
      <c r="S14" s="40">
        <f>Tablo16[[#This Row],[Hocası aynı, aynı ders sayısı]]</f>
        <v>9</v>
      </c>
      <c r="T14" s="40">
        <f>Tablo16[[#This Row],[Aynı saatteki Sınav Sayısı]]</f>
        <v>9</v>
      </c>
    </row>
    <row r="15" spans="1:23" ht="15" hidden="1" x14ac:dyDescent="0.25">
      <c r="A15" s="38">
        <v>28</v>
      </c>
      <c r="B15" s="40" t="str">
        <f>Tablo16[[#This Row],[Bölüm]]</f>
        <v>BB</v>
      </c>
      <c r="C15" s="40">
        <f>Tablo16[[#This Row],[Sınıf]]</f>
        <v>2</v>
      </c>
      <c r="D15" s="40" t="str">
        <f>Tablo16[[#This Row],[Ders Kodu]]</f>
        <v>BHB-2015</v>
      </c>
      <c r="E15" s="40" t="str">
        <f>Tablo16[[#This Row],[Dersin Adı]]</f>
        <v>Toprak Bilgisi</v>
      </c>
      <c r="F15" s="40" t="str">
        <f>Tablo16[[#This Row],[Dersi Veren Öğretim Üyesi]]</f>
        <v>Ali Sungur</v>
      </c>
      <c r="G15" s="40" t="str">
        <f>Tablo16[[#This Row],[Dersi Veren. Öğr. Üyesi Bölmü.]]</f>
        <v>TO</v>
      </c>
      <c r="H15" s="40">
        <f>Tablo16[[#This Row],[Mevcut]]</f>
        <v>46</v>
      </c>
      <c r="I15" s="115">
        <f>Tablo16[[#This Row],[SINAV TARİHİ]]</f>
        <v>45663</v>
      </c>
      <c r="J15" s="116">
        <f>Tablo16[[#This Row],[SINAV SAATİ]]</f>
        <v>0.45833333333333331</v>
      </c>
      <c r="K15" s="40" t="str">
        <f>Tablo16[[#This Row],[SINIF - I -ZF-….]]</f>
        <v>Amfi</v>
      </c>
      <c r="L15" s="40">
        <f>Tablo16[[#This Row],[SINIF - II  ZF-….]]</f>
        <v>0</v>
      </c>
      <c r="M15" s="40">
        <f>Tablo16[[#This Row],[G1]]</f>
        <v>11</v>
      </c>
      <c r="N15" s="40">
        <f>Tablo16[[#This Row],[G2]]</f>
        <v>0</v>
      </c>
      <c r="O15" s="40" t="str">
        <f>Tablo16[[#This Row],[Gözetmen 1]]</f>
        <v>Serkan ÖZDEMİR</v>
      </c>
      <c r="P15" s="40">
        <f>Tablo16[[#This Row],[Gözetmen 2]]</f>
        <v>0</v>
      </c>
      <c r="Q15" s="40">
        <f>Tablo16[[#This Row],[TÜM SINAVLARIMI GÖSTER]]</f>
        <v>0</v>
      </c>
      <c r="R15" s="40">
        <f>Tablo16[[#This Row],[Aynı ders sayısı]]</f>
        <v>4</v>
      </c>
      <c r="S15" s="40">
        <f>Tablo16[[#This Row],[Hocası aynı, aynı ders sayısı]]</f>
        <v>2</v>
      </c>
      <c r="T15" s="40">
        <f>Tablo16[[#This Row],[Aynı saatteki Sınav Sayısı]]</f>
        <v>9</v>
      </c>
    </row>
    <row r="16" spans="1:23" ht="15" hidden="1" x14ac:dyDescent="0.25">
      <c r="A16" s="38">
        <v>40</v>
      </c>
      <c r="B16" s="40" t="str">
        <f>Tablo16[[#This Row],[Bölüm]]</f>
        <v>BB</v>
      </c>
      <c r="C16" s="40">
        <f>Tablo16[[#This Row],[Sınıf]]</f>
        <v>2</v>
      </c>
      <c r="D16" s="40" t="str">
        <f>Tablo16[[#This Row],[Ders Kodu]]</f>
        <v>BHB-2001</v>
      </c>
      <c r="E16" s="40" t="str">
        <f>Tablo16[[#This Row],[Dersin Adı]]</f>
        <v>Bitki Fizyolojisi</v>
      </c>
      <c r="F16" s="40" t="str">
        <f>Tablo16[[#This Row],[Dersi Veren Öğretim Üyesi]]</f>
        <v>Harun Çoban</v>
      </c>
      <c r="G16" s="40" t="str">
        <f>Tablo16[[#This Row],[Dersi Veren. Öğr. Üyesi Bölmü.]]</f>
        <v>BB</v>
      </c>
      <c r="H16" s="40">
        <f>Tablo16[[#This Row],[Mevcut]]</f>
        <v>41</v>
      </c>
      <c r="I16" s="115">
        <f>Tablo16[[#This Row],[SINAV TARİHİ]]</f>
        <v>45664</v>
      </c>
      <c r="J16" s="116">
        <f>Tablo16[[#This Row],[SINAV SAATİ]]</f>
        <v>0.4861111111111111</v>
      </c>
      <c r="K16" s="40" t="str">
        <f>Tablo16[[#This Row],[SINIF - I -ZF-….]]</f>
        <v>201</v>
      </c>
      <c r="L16" s="40">
        <f>Tablo16[[#This Row],[SINIF - II  ZF-….]]</f>
        <v>0</v>
      </c>
      <c r="M16" s="40">
        <f>Tablo16[[#This Row],[G1]]</f>
        <v>0</v>
      </c>
      <c r="N16" s="40">
        <f>Tablo16[[#This Row],[G2]]</f>
        <v>0</v>
      </c>
      <c r="O16" s="40">
        <f>Tablo16[[#This Row],[Gözetmen 1]]</f>
        <v>0</v>
      </c>
      <c r="P16" s="40">
        <f>Tablo16[[#This Row],[Gözetmen 2]]</f>
        <v>0</v>
      </c>
      <c r="Q16" s="40">
        <f>Tablo16[[#This Row],[TÜM SINAVLARIMI GÖSTER]]</f>
        <v>0</v>
      </c>
      <c r="R16" s="40">
        <f>Tablo16[[#This Row],[Aynı ders sayısı]]</f>
        <v>7</v>
      </c>
      <c r="S16" s="40">
        <f>Tablo16[[#This Row],[Hocası aynı, aynı ders sayısı]]</f>
        <v>1</v>
      </c>
      <c r="T16" s="40">
        <f>Tablo16[[#This Row],[Aynı saatteki Sınav Sayısı]]</f>
        <v>9</v>
      </c>
    </row>
    <row r="17" spans="1:20" ht="15" hidden="1" x14ac:dyDescent="0.25">
      <c r="A17" s="38">
        <v>183</v>
      </c>
      <c r="B17" s="40" t="str">
        <f>Tablo16[[#This Row],[Bölüm]]</f>
        <v>BB</v>
      </c>
      <c r="C17" s="40">
        <f>Tablo16[[#This Row],[Sınıf]]</f>
        <v>2</v>
      </c>
      <c r="D17" s="40" t="str">
        <f>Tablo16[[#This Row],[Ders Kodu]]</f>
        <v>BHB-2011</v>
      </c>
      <c r="E17" s="40" t="str">
        <f>Tablo16[[#This Row],[Dersin Adı]]</f>
        <v>Tarımsal Mekanizasyon</v>
      </c>
      <c r="F17" s="40" t="str">
        <f>Tablo16[[#This Row],[Dersi Veren Öğretim Üyesi]]</f>
        <v>Anıl Çay</v>
      </c>
      <c r="G17" s="40" t="str">
        <f>Tablo16[[#This Row],[Dersi Veren. Öğr. Üyesi Bölmü.]]</f>
        <v>TM</v>
      </c>
      <c r="H17" s="40">
        <f>Tablo16[[#This Row],[Mevcut]]</f>
        <v>43</v>
      </c>
      <c r="I17" s="115">
        <f>Tablo16[[#This Row],[SINAV TARİHİ]]</f>
        <v>45665</v>
      </c>
      <c r="J17" s="116">
        <f>Tablo16[[#This Row],[SINAV SAATİ]]</f>
        <v>0.45833333333333331</v>
      </c>
      <c r="K17" s="40" t="str">
        <f>Tablo16[[#This Row],[SINIF - I -ZF-….]]</f>
        <v>102</v>
      </c>
      <c r="L17" s="40">
        <f>Tablo16[[#This Row],[SINIF - II  ZF-….]]</f>
        <v>0</v>
      </c>
      <c r="M17" s="40">
        <f>Tablo16[[#This Row],[G1]]</f>
        <v>0</v>
      </c>
      <c r="N17" s="40">
        <f>Tablo16[[#This Row],[G2]]</f>
        <v>0</v>
      </c>
      <c r="O17" s="40">
        <f>Tablo16[[#This Row],[Gözetmen 1]]</f>
        <v>0</v>
      </c>
      <c r="P17" s="40">
        <f>Tablo16[[#This Row],[Gözetmen 2]]</f>
        <v>0</v>
      </c>
      <c r="Q17" s="40">
        <f>Tablo16[[#This Row],[TÜM SINAVLARIMI GÖSTER]]</f>
        <v>0</v>
      </c>
      <c r="R17" s="40">
        <f>Tablo16[[#This Row],[Aynı ders sayısı]]</f>
        <v>5</v>
      </c>
      <c r="S17" s="40">
        <f>Tablo16[[#This Row],[Hocası aynı, aynı ders sayısı]]</f>
        <v>1</v>
      </c>
      <c r="T17" s="40">
        <f>Tablo16[[#This Row],[Aynı saatteki Sınav Sayısı]]</f>
        <v>9</v>
      </c>
    </row>
    <row r="18" spans="1:20" ht="15" hidden="1" x14ac:dyDescent="0.25">
      <c r="A18" s="38">
        <v>281</v>
      </c>
      <c r="B18" s="40" t="str">
        <f>Tablo16[[#This Row],[Bölüm]]</f>
        <v>BB</v>
      </c>
      <c r="C18" s="40">
        <f>Tablo16[[#This Row],[Sınıf]]</f>
        <v>2</v>
      </c>
      <c r="D18" s="40" t="str">
        <f>Tablo16[[#This Row],[Ders Kodu]]</f>
        <v>BHB-2009</v>
      </c>
      <c r="E18" s="40" t="str">
        <f>Tablo16[[#This Row],[Dersin Adı]]</f>
        <v>Tarımsal Yapılar ve Sulama</v>
      </c>
      <c r="F18" s="40" t="str">
        <f>Tablo16[[#This Row],[Dersi Veren Öğretim Üyesi]]</f>
        <v>Gökhan Çamoğlu</v>
      </c>
      <c r="G18" s="40" t="str">
        <f>Tablo16[[#This Row],[Dersi Veren. Öğr. Üyesi Bölmü.]]</f>
        <v>TYS</v>
      </c>
      <c r="H18" s="40">
        <f>Tablo16[[#This Row],[Mevcut]]</f>
        <v>43</v>
      </c>
      <c r="I18" s="115">
        <f>Tablo16[[#This Row],[SINAV TARİHİ]]</f>
        <v>45665</v>
      </c>
      <c r="J18" s="116">
        <f>Tablo16[[#This Row],[SINAV SAATİ]]</f>
        <v>0.6875</v>
      </c>
      <c r="K18" s="40" t="str">
        <f>Tablo16[[#This Row],[SINIF - I -ZF-….]]</f>
        <v>101</v>
      </c>
      <c r="L18" s="40">
        <f>Tablo16[[#This Row],[SINIF - II  ZF-….]]</f>
        <v>0</v>
      </c>
      <c r="M18" s="40">
        <f>Tablo16[[#This Row],[G1]]</f>
        <v>0</v>
      </c>
      <c r="N18" s="40">
        <f>Tablo16[[#This Row],[G2]]</f>
        <v>0</v>
      </c>
      <c r="O18" s="40">
        <f>Tablo16[[#This Row],[Gözetmen 1]]</f>
        <v>0</v>
      </c>
      <c r="P18" s="40">
        <f>Tablo16[[#This Row],[Gözetmen 2]]</f>
        <v>0</v>
      </c>
      <c r="Q18" s="40">
        <f>Tablo16[[#This Row],[TÜM SINAVLARIMI GÖSTER]]</f>
        <v>0</v>
      </c>
      <c r="R18" s="40">
        <f>Tablo16[[#This Row],[Aynı ders sayısı]]</f>
        <v>6</v>
      </c>
      <c r="S18" s="40">
        <f>Tablo16[[#This Row],[Hocası aynı, aynı ders sayısı]]</f>
        <v>1</v>
      </c>
      <c r="T18" s="40">
        <f>Tablo16[[#This Row],[Aynı saatteki Sınav Sayısı]]</f>
        <v>7</v>
      </c>
    </row>
    <row r="19" spans="1:20" ht="15" hidden="1" x14ac:dyDescent="0.25">
      <c r="A19" s="38">
        <v>301</v>
      </c>
      <c r="B19" s="40" t="str">
        <f>Tablo16[[#This Row],[Bölüm]]</f>
        <v>BB</v>
      </c>
      <c r="C19" s="40">
        <f>Tablo16[[#This Row],[Sınıf]]</f>
        <v>2</v>
      </c>
      <c r="D19" s="40" t="str">
        <f>Tablo16[[#This Row],[Ders Kodu]]</f>
        <v>BHB-2005</v>
      </c>
      <c r="E19" s="40" t="str">
        <f>Tablo16[[#This Row],[Dersin Adı]]</f>
        <v>Tarım Ekonomisi</v>
      </c>
      <c r="F19" s="40" t="str">
        <f>Tablo16[[#This Row],[Dersi Veren Öğretim Üyesi]]</f>
        <v>Bengü Everest</v>
      </c>
      <c r="G19" s="40" t="str">
        <f>Tablo16[[#This Row],[Dersi Veren. Öğr. Üyesi Bölmü.]]</f>
        <v>TE</v>
      </c>
      <c r="H19" s="40">
        <f>Tablo16[[#This Row],[Mevcut]]</f>
        <v>42</v>
      </c>
      <c r="I19" s="115">
        <f>Tablo16[[#This Row],[SINAV TARİHİ]]</f>
        <v>45666</v>
      </c>
      <c r="J19" s="116">
        <f>Tablo16[[#This Row],[SINAV SAATİ]]</f>
        <v>0.45833333333333331</v>
      </c>
      <c r="K19" s="40" t="str">
        <f>Tablo16[[#This Row],[SINIF - I -ZF-….]]</f>
        <v>01</v>
      </c>
      <c r="L19" s="40">
        <f>Tablo16[[#This Row],[SINIF - II  ZF-….]]</f>
        <v>0</v>
      </c>
      <c r="M19" s="40">
        <f>Tablo16[[#This Row],[G1]]</f>
        <v>0</v>
      </c>
      <c r="N19" s="40">
        <f>Tablo16[[#This Row],[G2]]</f>
        <v>0</v>
      </c>
      <c r="O19" s="40">
        <f>Tablo16[[#This Row],[Gözetmen 1]]</f>
        <v>0</v>
      </c>
      <c r="P19" s="40">
        <f>Tablo16[[#This Row],[Gözetmen 2]]</f>
        <v>0</v>
      </c>
      <c r="Q19" s="40">
        <f>Tablo16[[#This Row],[TÜM SINAVLARIMI GÖSTER]]</f>
        <v>0</v>
      </c>
      <c r="R19" s="40">
        <f>Tablo16[[#This Row],[Aynı ders sayısı]]</f>
        <v>6</v>
      </c>
      <c r="S19" s="40">
        <f>Tablo16[[#This Row],[Hocası aynı, aynı ders sayısı]]</f>
        <v>1</v>
      </c>
      <c r="T19" s="40">
        <f>Tablo16[[#This Row],[Aynı saatteki Sınav Sayısı]]</f>
        <v>9</v>
      </c>
    </row>
    <row r="20" spans="1:20" ht="15" hidden="1" x14ac:dyDescent="0.25">
      <c r="A20" s="38">
        <v>331</v>
      </c>
      <c r="B20" s="40" t="str">
        <f>Tablo16[[#This Row],[Bölüm]]</f>
        <v>BB</v>
      </c>
      <c r="C20" s="40">
        <f>Tablo16[[#This Row],[Sınıf]]</f>
        <v>2</v>
      </c>
      <c r="D20" s="40" t="str">
        <f>Tablo16[[#This Row],[Ders Kodu]]</f>
        <v>BHB-2003</v>
      </c>
      <c r="E20" s="40" t="str">
        <f>Tablo16[[#This Row],[Dersin Adı]]</f>
        <v>Genetik</v>
      </c>
      <c r="F20" s="40" t="str">
        <f>Tablo16[[#This Row],[Dersi Veren Öğretim Üyesi]]</f>
        <v>Murat Şeker</v>
      </c>
      <c r="G20" s="40" t="str">
        <f>Tablo16[[#This Row],[Dersi Veren. Öğr. Üyesi Bölmü.]]</f>
        <v>BB</v>
      </c>
      <c r="H20" s="40">
        <f>Tablo16[[#This Row],[Mevcut]]</f>
        <v>47</v>
      </c>
      <c r="I20" s="115">
        <f>Tablo16[[#This Row],[SINAV TARİHİ]]</f>
        <v>45670</v>
      </c>
      <c r="J20" s="116">
        <f>Tablo16[[#This Row],[SINAV SAATİ]]</f>
        <v>0.45833333333333331</v>
      </c>
      <c r="K20" s="40" t="str">
        <f>Tablo16[[#This Row],[SINIF - I -ZF-….]]</f>
        <v>113</v>
      </c>
      <c r="L20" s="40">
        <f>Tablo16[[#This Row],[SINIF - II  ZF-….]]</f>
        <v>0</v>
      </c>
      <c r="M20" s="40">
        <f>Tablo16[[#This Row],[G1]]</f>
        <v>0</v>
      </c>
      <c r="N20" s="40">
        <f>Tablo16[[#This Row],[G2]]</f>
        <v>0</v>
      </c>
      <c r="O20" s="40">
        <f>Tablo16[[#This Row],[Gözetmen 1]]</f>
        <v>0</v>
      </c>
      <c r="P20" s="40">
        <f>Tablo16[[#This Row],[Gözetmen 2]]</f>
        <v>0</v>
      </c>
      <c r="Q20" s="40">
        <f>Tablo16[[#This Row],[TÜM SINAVLARIMI GÖSTER]]</f>
        <v>0</v>
      </c>
      <c r="R20" s="40">
        <f>Tablo16[[#This Row],[Aynı ders sayısı]]</f>
        <v>3</v>
      </c>
      <c r="S20" s="40">
        <f>Tablo16[[#This Row],[Hocası aynı, aynı ders sayısı]]</f>
        <v>1</v>
      </c>
      <c r="T20" s="40">
        <f>Tablo16[[#This Row],[Aynı saatteki Sınav Sayısı]]</f>
        <v>8</v>
      </c>
    </row>
    <row r="21" spans="1:20" ht="15" hidden="1" x14ac:dyDescent="0.25">
      <c r="A21" s="38">
        <v>332</v>
      </c>
      <c r="B21" s="40" t="str">
        <f>Tablo16[[#This Row],[Bölüm]]</f>
        <v>BB</v>
      </c>
      <c r="C21" s="40">
        <f>Tablo16[[#This Row],[Sınıf]]</f>
        <v>2</v>
      </c>
      <c r="D21" s="40" t="str">
        <f>Tablo16[[#This Row],[Ders Kodu]]</f>
        <v>BHB-2013</v>
      </c>
      <c r="E21" s="40" t="str">
        <f>Tablo16[[#This Row],[Dersin Adı]]</f>
        <v>İstatistik</v>
      </c>
      <c r="F21" s="40" t="str">
        <f>Tablo16[[#This Row],[Dersi Veren Öğretim Üyesi]]</f>
        <v>Murat Şeker</v>
      </c>
      <c r="G21" s="40" t="str">
        <f>Tablo16[[#This Row],[Dersi Veren. Öğr. Üyesi Bölmü.]]</f>
        <v>BB</v>
      </c>
      <c r="H21" s="40">
        <f>Tablo16[[#This Row],[Mevcut]]</f>
        <v>51</v>
      </c>
      <c r="I21" s="115">
        <f>Tablo16[[#This Row],[SINAV TARİHİ]]</f>
        <v>45671</v>
      </c>
      <c r="J21" s="116">
        <f>Tablo16[[#This Row],[SINAV SAATİ]]</f>
        <v>0.45833333333333331</v>
      </c>
      <c r="K21" s="40" t="str">
        <f>Tablo16[[#This Row],[SINIF - I -ZF-….]]</f>
        <v>202</v>
      </c>
      <c r="L21" s="40" t="str">
        <f>Tablo16[[#This Row],[SINIF - II  ZF-….]]</f>
        <v>203</v>
      </c>
      <c r="M21" s="40">
        <f>Tablo16[[#This Row],[G1]]</f>
        <v>1</v>
      </c>
      <c r="N21" s="40">
        <f>Tablo16[[#This Row],[G2]]</f>
        <v>9</v>
      </c>
      <c r="O21" s="40" t="str">
        <f>Tablo16[[#This Row],[Gözetmen 1]]</f>
        <v>Tolga SARIYER</v>
      </c>
      <c r="P21" s="40" t="str">
        <f>Tablo16[[#This Row],[Gözetmen 2]]</f>
        <v>Eylem DURMUŞ</v>
      </c>
      <c r="Q21" s="40" t="e">
        <f>Tablo16[[#This Row],[TÜM SINAVLARIMI GÖSTER]]</f>
        <v>#N/A</v>
      </c>
      <c r="R21" s="40">
        <f>Tablo16[[#This Row],[Aynı ders sayısı]]</f>
        <v>3</v>
      </c>
      <c r="S21" s="40">
        <f>Tablo16[[#This Row],[Hocası aynı, aynı ders sayısı]]</f>
        <v>1</v>
      </c>
      <c r="T21" s="40">
        <f>Tablo16[[#This Row],[Aynı saatteki Sınav Sayısı]]</f>
        <v>7</v>
      </c>
    </row>
    <row r="22" spans="1:20" ht="15" hidden="1" x14ac:dyDescent="0.25">
      <c r="A22" s="38">
        <v>8</v>
      </c>
      <c r="B22" s="40" t="str">
        <f>Tablo16[[#This Row],[Bölüm]]</f>
        <v>BB</v>
      </c>
      <c r="C22" s="40">
        <f>Tablo16[[#This Row],[Sınıf]]</f>
        <v>2</v>
      </c>
      <c r="D22" s="40" t="str">
        <f>Tablo16[[#This Row],[Ders Kodu]]</f>
        <v>BHB-2007</v>
      </c>
      <c r="E22" s="40" t="str">
        <f>Tablo16[[#This Row],[Dersin Adı]]</f>
        <v>Gıda Bilimi ve Güvenliği</v>
      </c>
      <c r="F22" s="40" t="str">
        <f>Tablo16[[#This Row],[Dersi Veren Öğretim Üyesi]]</f>
        <v>Hakan Engin</v>
      </c>
      <c r="G22" s="40" t="str">
        <f>Tablo16[[#This Row],[Dersi Veren. Öğr. Üyesi Bölmü.]]</f>
        <v>BB</v>
      </c>
      <c r="H22" s="40">
        <f>Tablo16[[#This Row],[Mevcut]]</f>
        <v>44</v>
      </c>
      <c r="I22" s="115">
        <f>Tablo16[[#This Row],[SINAV TARİHİ]]</f>
        <v>45672</v>
      </c>
      <c r="J22" s="116">
        <f>Tablo16[[#This Row],[SINAV SAATİ]]</f>
        <v>0.45833333333333331</v>
      </c>
      <c r="K22" s="40" t="str">
        <f>Tablo16[[#This Row],[SINIF - I -ZF-….]]</f>
        <v>01</v>
      </c>
      <c r="L22" s="40">
        <f>Tablo16[[#This Row],[SINIF - II  ZF-….]]</f>
        <v>0</v>
      </c>
      <c r="M22" s="40">
        <f>Tablo16[[#This Row],[G1]]</f>
        <v>0</v>
      </c>
      <c r="N22" s="40">
        <f>Tablo16[[#This Row],[G2]]</f>
        <v>0</v>
      </c>
      <c r="O22" s="40">
        <f>Tablo16[[#This Row],[Gözetmen 1]]</f>
        <v>0</v>
      </c>
      <c r="P22" s="40">
        <f>Tablo16[[#This Row],[Gözetmen 2]]</f>
        <v>0</v>
      </c>
      <c r="Q22" s="40">
        <f>Tablo16[[#This Row],[TÜM SINAVLARIMI GÖSTER]]</f>
        <v>0</v>
      </c>
      <c r="R22" s="40">
        <f>Tablo16[[#This Row],[Aynı ders sayısı]]</f>
        <v>6</v>
      </c>
      <c r="S22" s="40">
        <f>Tablo16[[#This Row],[Hocası aynı, aynı ders sayısı]]</f>
        <v>1</v>
      </c>
      <c r="T22" s="40">
        <f>Tablo16[[#This Row],[Aynı saatteki Sınav Sayısı]]</f>
        <v>3</v>
      </c>
    </row>
    <row r="23" spans="1:20" ht="15" hidden="1" x14ac:dyDescent="0.25">
      <c r="A23" s="38">
        <v>10</v>
      </c>
      <c r="B23" s="40" t="str">
        <f>Tablo16[[#This Row],[Bölüm]]</f>
        <v>BB</v>
      </c>
      <c r="C23" s="40">
        <f>Tablo16[[#This Row],[Sınıf]]</f>
        <v>3</v>
      </c>
      <c r="D23" s="40">
        <f>Tablo16[[#This Row],[Ders Kodu]]</f>
        <v>0</v>
      </c>
      <c r="E23" s="40" t="str">
        <f>Tablo16[[#This Row],[Dersin Adı]]</f>
        <v>Bahçe Bit. Yetş. Çevresel Stres</v>
      </c>
      <c r="F23" s="40" t="str">
        <f>Tablo16[[#This Row],[Dersi Veren Öğretim Üyesi]]</f>
        <v>Arda Akçal</v>
      </c>
      <c r="G23" s="40" t="str">
        <f>Tablo16[[#This Row],[Dersi Veren. Öğr. Üyesi Bölmü.]]</f>
        <v>BB</v>
      </c>
      <c r="H23" s="40">
        <f>Tablo16[[#This Row],[Mevcut]]</f>
        <v>10</v>
      </c>
      <c r="I23" s="115">
        <f>Tablo16[[#This Row],[SINAV TARİHİ]]</f>
        <v>45663</v>
      </c>
      <c r="J23" s="116">
        <f>Tablo16[[#This Row],[SINAV SAATİ]]</f>
        <v>0.54166666666666663</v>
      </c>
      <c r="K23" s="40" t="str">
        <f>Tablo16[[#This Row],[SINIF - I -ZF-….]]</f>
        <v>113</v>
      </c>
      <c r="L23" s="40">
        <f>Tablo16[[#This Row],[SINIF - II  ZF-….]]</f>
        <v>0</v>
      </c>
      <c r="M23" s="40">
        <f>Tablo16[[#This Row],[G1]]</f>
        <v>0</v>
      </c>
      <c r="N23" s="40">
        <f>Tablo16[[#This Row],[G2]]</f>
        <v>0</v>
      </c>
      <c r="O23" s="40">
        <f>Tablo16[[#This Row],[Gözetmen 1]]</f>
        <v>0</v>
      </c>
      <c r="P23" s="40">
        <f>Tablo16[[#This Row],[Gözetmen 2]]</f>
        <v>0</v>
      </c>
      <c r="Q23" s="40">
        <f>Tablo16[[#This Row],[TÜM SINAVLARIMI GÖSTER]]</f>
        <v>0</v>
      </c>
      <c r="R23" s="40">
        <f>Tablo16[[#This Row],[Aynı ders sayısı]]</f>
        <v>1</v>
      </c>
      <c r="S23" s="40">
        <f>Tablo16[[#This Row],[Hocası aynı, aynı ders sayısı]]</f>
        <v>1</v>
      </c>
      <c r="T23" s="40">
        <f>Tablo16[[#This Row],[Aynı saatteki Sınav Sayısı]]</f>
        <v>9</v>
      </c>
    </row>
    <row r="24" spans="1:20" ht="15" hidden="1" x14ac:dyDescent="0.25">
      <c r="A24" s="38">
        <v>11</v>
      </c>
      <c r="B24" s="40" t="str">
        <f>Tablo16[[#This Row],[Bölüm]]</f>
        <v>BB</v>
      </c>
      <c r="C24" s="40">
        <f>Tablo16[[#This Row],[Sınıf]]</f>
        <v>3</v>
      </c>
      <c r="D24" s="40" t="str">
        <f>Tablo16[[#This Row],[Ders Kodu]]</f>
        <v>BHB-3007</v>
      </c>
      <c r="E24" s="40" t="str">
        <f>Tablo16[[#This Row],[Dersin Adı]]</f>
        <v>Bahçe Bitki Organik Tarım</v>
      </c>
      <c r="F24" s="40" t="str">
        <f>Tablo16[[#This Row],[Dersi Veren Öğretim Üyesi]]</f>
        <v>Seçkin Kaya</v>
      </c>
      <c r="G24" s="40" t="str">
        <f>Tablo16[[#This Row],[Dersi Veren. Öğr. Üyesi Bölmü.]]</f>
        <v>BB</v>
      </c>
      <c r="H24" s="40">
        <f>Tablo16[[#This Row],[Mevcut]]</f>
        <v>6</v>
      </c>
      <c r="I24" s="115">
        <f>Tablo16[[#This Row],[SINAV TARİHİ]]</f>
        <v>45664</v>
      </c>
      <c r="J24" s="116">
        <f>Tablo16[[#This Row],[SINAV SAATİ]]</f>
        <v>0.56944444444444442</v>
      </c>
      <c r="K24" s="40" t="str">
        <f>Tablo16[[#This Row],[SINIF - I -ZF-….]]</f>
        <v>113</v>
      </c>
      <c r="L24" s="40">
        <f>Tablo16[[#This Row],[SINIF - II  ZF-….]]</f>
        <v>0</v>
      </c>
      <c r="M24" s="40">
        <f>Tablo16[[#This Row],[G1]]</f>
        <v>0</v>
      </c>
      <c r="N24" s="40">
        <f>Tablo16[[#This Row],[G2]]</f>
        <v>0</v>
      </c>
      <c r="O24" s="40">
        <f>Tablo16[[#This Row],[Gözetmen 1]]</f>
        <v>0</v>
      </c>
      <c r="P24" s="40">
        <f>Tablo16[[#This Row],[Gözetmen 2]]</f>
        <v>0</v>
      </c>
      <c r="Q24" s="40">
        <f>Tablo16[[#This Row],[TÜM SINAVLARIMI GÖSTER]]</f>
        <v>0</v>
      </c>
      <c r="R24" s="40">
        <f>Tablo16[[#This Row],[Aynı ders sayısı]]</f>
        <v>1</v>
      </c>
      <c r="S24" s="40">
        <f>Tablo16[[#This Row],[Hocası aynı, aynı ders sayısı]]</f>
        <v>1</v>
      </c>
      <c r="T24" s="40">
        <f>Tablo16[[#This Row],[Aynı saatteki Sınav Sayısı]]</f>
        <v>9</v>
      </c>
    </row>
    <row r="25" spans="1:20" ht="15" hidden="1" x14ac:dyDescent="0.25">
      <c r="A25" s="38">
        <v>321</v>
      </c>
      <c r="B25" s="40" t="str">
        <f>Tablo16[[#This Row],[Bölüm]]</f>
        <v>BB</v>
      </c>
      <c r="C25" s="40">
        <f>Tablo16[[#This Row],[Sınıf]]</f>
        <v>3</v>
      </c>
      <c r="D25" s="40" t="str">
        <f>Tablo16[[#This Row],[Ders Kodu]]</f>
        <v>BHB-3015</v>
      </c>
      <c r="E25" s="40" t="str">
        <f>Tablo16[[#This Row],[Dersin Adı]]</f>
        <v>Üzümsü Meyveler</v>
      </c>
      <c r="F25" s="40" t="str">
        <f>Tablo16[[#This Row],[Dersi Veren Öğretim Üyesi]]</f>
        <v>Harun Çoban</v>
      </c>
      <c r="G25" s="40" t="str">
        <f>Tablo16[[#This Row],[Dersi Veren. Öğr. Üyesi Bölmü.]]</f>
        <v>BB</v>
      </c>
      <c r="H25" s="40">
        <f>Tablo16[[#This Row],[Mevcut]]</f>
        <v>13</v>
      </c>
      <c r="I25" s="115">
        <f>Tablo16[[#This Row],[SINAV TARİHİ]]</f>
        <v>45665</v>
      </c>
      <c r="J25" s="116">
        <f>Tablo16[[#This Row],[SINAV SAATİ]]</f>
        <v>0.58333333333333337</v>
      </c>
      <c r="K25" s="40" t="str">
        <f>Tablo16[[#This Row],[SINIF - I -ZF-….]]</f>
        <v>206</v>
      </c>
      <c r="L25" s="40">
        <f>Tablo16[[#This Row],[SINIF - II  ZF-….]]</f>
        <v>0</v>
      </c>
      <c r="M25" s="40">
        <f>Tablo16[[#This Row],[G1]]</f>
        <v>0</v>
      </c>
      <c r="N25" s="40">
        <f>Tablo16[[#This Row],[G2]]</f>
        <v>0</v>
      </c>
      <c r="O25" s="40">
        <f>Tablo16[[#This Row],[Gözetmen 1]]</f>
        <v>0</v>
      </c>
      <c r="P25" s="40">
        <f>Tablo16[[#This Row],[Gözetmen 2]]</f>
        <v>0</v>
      </c>
      <c r="Q25" s="40">
        <f>Tablo16[[#This Row],[TÜM SINAVLARIMI GÖSTER]]</f>
        <v>0</v>
      </c>
      <c r="R25" s="40">
        <f>Tablo16[[#This Row],[Aynı ders sayısı]]</f>
        <v>1</v>
      </c>
      <c r="S25" s="40">
        <f>Tablo16[[#This Row],[Hocası aynı, aynı ders sayısı]]</f>
        <v>1</v>
      </c>
      <c r="T25" s="40">
        <f>Tablo16[[#This Row],[Aynı saatteki Sınav Sayısı]]</f>
        <v>1</v>
      </c>
    </row>
    <row r="26" spans="1:20" ht="15" hidden="1" x14ac:dyDescent="0.25">
      <c r="A26" s="38">
        <v>39</v>
      </c>
      <c r="B26" s="40" t="str">
        <f>Tablo16[[#This Row],[Bölüm]]</f>
        <v>BB</v>
      </c>
      <c r="C26" s="40">
        <f>Tablo16[[#This Row],[Sınıf]]</f>
        <v>3</v>
      </c>
      <c r="D26" s="40" t="str">
        <f>Tablo16[[#This Row],[Ders Kodu]]</f>
        <v>BHB-3009</v>
      </c>
      <c r="E26" s="40" t="str">
        <f>Tablo16[[#This Row],[Dersin Adı]]</f>
        <v>Fide ve Fidan Yetiştiriciliği</v>
      </c>
      <c r="F26" s="40" t="str">
        <f>Tablo16[[#This Row],[Dersi Veren Öğretim Üyesi]]</f>
        <v>Hakan Engin</v>
      </c>
      <c r="G26" s="40" t="str">
        <f>Tablo16[[#This Row],[Dersi Veren. Öğr. Üyesi Bölmü.]]</f>
        <v>BB</v>
      </c>
      <c r="H26" s="40">
        <f>Tablo16[[#This Row],[Mevcut]]</f>
        <v>11</v>
      </c>
      <c r="I26" s="115">
        <f>Tablo16[[#This Row],[SINAV TARİHİ]]</f>
        <v>45666</v>
      </c>
      <c r="J26" s="116">
        <f>Tablo16[[#This Row],[SINAV SAATİ]]</f>
        <v>0.67708333333333337</v>
      </c>
      <c r="K26" s="40" t="str">
        <f>Tablo16[[#This Row],[SINIF - I -ZF-….]]</f>
        <v>113</v>
      </c>
      <c r="L26" s="40">
        <f>Tablo16[[#This Row],[SINIF - II  ZF-….]]</f>
        <v>0</v>
      </c>
      <c r="M26" s="40">
        <f>Tablo16[[#This Row],[G1]]</f>
        <v>0</v>
      </c>
      <c r="N26" s="40">
        <f>Tablo16[[#This Row],[G2]]</f>
        <v>0</v>
      </c>
      <c r="O26" s="40">
        <f>Tablo16[[#This Row],[Gözetmen 1]]</f>
        <v>0</v>
      </c>
      <c r="P26" s="40">
        <f>Tablo16[[#This Row],[Gözetmen 2]]</f>
        <v>0</v>
      </c>
      <c r="Q26" s="40">
        <f>Tablo16[[#This Row],[TÜM SINAVLARIMI GÖSTER]]</f>
        <v>0</v>
      </c>
      <c r="R26" s="40">
        <f>Tablo16[[#This Row],[Aynı ders sayısı]]</f>
        <v>1</v>
      </c>
      <c r="S26" s="40">
        <f>Tablo16[[#This Row],[Hocası aynı, aynı ders sayısı]]</f>
        <v>1</v>
      </c>
      <c r="T26" s="40">
        <f>Tablo16[[#This Row],[Aynı saatteki Sınav Sayısı]]</f>
        <v>7</v>
      </c>
    </row>
    <row r="27" spans="1:20" ht="15" hidden="1" x14ac:dyDescent="0.25">
      <c r="A27" s="38">
        <v>69</v>
      </c>
      <c r="B27" s="40" t="str">
        <f>Tablo16[[#This Row],[Bölüm]]</f>
        <v>BB</v>
      </c>
      <c r="C27" s="40">
        <f>Tablo16[[#This Row],[Sınıf]]</f>
        <v>3</v>
      </c>
      <c r="D27" s="40" t="str">
        <f>Tablo16[[#This Row],[Ders Kodu]]</f>
        <v>BHB-3003</v>
      </c>
      <c r="E27" s="40" t="str">
        <f>Tablo16[[#This Row],[Dersin Adı]]</f>
        <v>Süs Bitkileri Yetiştiriciliği</v>
      </c>
      <c r="F27" s="40" t="str">
        <f>Tablo16[[#This Row],[Dersi Veren Öğretim Üyesi]]</f>
        <v>Arda Akçal</v>
      </c>
      <c r="G27" s="40" t="str">
        <f>Tablo16[[#This Row],[Dersi Veren. Öğr. Üyesi Bölmü.]]</f>
        <v>BB</v>
      </c>
      <c r="H27" s="40">
        <f>Tablo16[[#This Row],[Mevcut]]</f>
        <v>9</v>
      </c>
      <c r="I27" s="115">
        <f>Tablo16[[#This Row],[SINAV TARİHİ]]</f>
        <v>45670</v>
      </c>
      <c r="J27" s="116">
        <f>Tablo16[[#This Row],[SINAV SAATİ]]</f>
        <v>0.58333333333333337</v>
      </c>
      <c r="K27" s="40" t="str">
        <f>Tablo16[[#This Row],[SINIF - I -ZF-….]]</f>
        <v>02</v>
      </c>
      <c r="L27" s="40">
        <f>Tablo16[[#This Row],[SINIF - II  ZF-….]]</f>
        <v>0</v>
      </c>
      <c r="M27" s="40">
        <f>Tablo16[[#This Row],[G1]]</f>
        <v>0</v>
      </c>
      <c r="N27" s="40">
        <f>Tablo16[[#This Row],[G2]]</f>
        <v>0</v>
      </c>
      <c r="O27" s="40">
        <f>Tablo16[[#This Row],[Gözetmen 1]]</f>
        <v>0</v>
      </c>
      <c r="P27" s="40">
        <f>Tablo16[[#This Row],[Gözetmen 2]]</f>
        <v>0</v>
      </c>
      <c r="Q27" s="40">
        <f>Tablo16[[#This Row],[TÜM SINAVLARIMI GÖSTER]]</f>
        <v>0</v>
      </c>
      <c r="R27" s="40">
        <f>Tablo16[[#This Row],[Aynı ders sayısı]]</f>
        <v>1</v>
      </c>
      <c r="S27" s="40">
        <f>Tablo16[[#This Row],[Hocası aynı, aynı ders sayısı]]</f>
        <v>1</v>
      </c>
      <c r="T27" s="40">
        <f>Tablo16[[#This Row],[Aynı saatteki Sınav Sayısı]]</f>
        <v>1</v>
      </c>
    </row>
    <row r="28" spans="1:20" ht="15" hidden="1" x14ac:dyDescent="0.25">
      <c r="A28" s="38">
        <v>142</v>
      </c>
      <c r="B28" s="40" t="str">
        <f>Tablo16[[#This Row],[Bölüm]]</f>
        <v>BB</v>
      </c>
      <c r="C28" s="40">
        <f>Tablo16[[#This Row],[Sınıf]]</f>
        <v>3</v>
      </c>
      <c r="D28" s="40" t="str">
        <f>Tablo16[[#This Row],[Ders Kodu]]</f>
        <v>BHB-3013</v>
      </c>
      <c r="E28" s="40" t="str">
        <f>Tablo16[[#This Row],[Dersin Adı]]</f>
        <v>Tropik İklim Meyve Türleri</v>
      </c>
      <c r="F28" s="40" t="str">
        <f>Tablo16[[#This Row],[Dersi Veren Öğretim Üyesi]]</f>
        <v>Murat Şeker</v>
      </c>
      <c r="G28" s="40" t="str">
        <f>Tablo16[[#This Row],[Dersi Veren. Öğr. Üyesi Bölmü.]]</f>
        <v>BB</v>
      </c>
      <c r="H28" s="40">
        <f>Tablo16[[#This Row],[Mevcut]]</f>
        <v>30</v>
      </c>
      <c r="I28" s="115">
        <f>Tablo16[[#This Row],[SINAV TARİHİ]]</f>
        <v>45671</v>
      </c>
      <c r="J28" s="116">
        <f>Tablo16[[#This Row],[SINAV SAATİ]]</f>
        <v>0.58333333333333337</v>
      </c>
      <c r="K28" s="40" t="str">
        <f>Tablo16[[#This Row],[SINIF - I -ZF-….]]</f>
        <v>101</v>
      </c>
      <c r="L28" s="40">
        <f>Tablo16[[#This Row],[SINIF - II  ZF-….]]</f>
        <v>0</v>
      </c>
      <c r="M28" s="40">
        <f>Tablo16[[#This Row],[G1]]</f>
        <v>0</v>
      </c>
      <c r="N28" s="40">
        <f>Tablo16[[#This Row],[G2]]</f>
        <v>0</v>
      </c>
      <c r="O28" s="40">
        <f>Tablo16[[#This Row],[Gözetmen 1]]</f>
        <v>0</v>
      </c>
      <c r="P28" s="40">
        <f>Tablo16[[#This Row],[Gözetmen 2]]</f>
        <v>0</v>
      </c>
      <c r="Q28" s="40">
        <f>Tablo16[[#This Row],[TÜM SINAVLARIMI GÖSTER]]</f>
        <v>0</v>
      </c>
      <c r="R28" s="40">
        <f>Tablo16[[#This Row],[Aynı ders sayısı]]</f>
        <v>1</v>
      </c>
      <c r="S28" s="40">
        <f>Tablo16[[#This Row],[Hocası aynı, aynı ders sayısı]]</f>
        <v>1</v>
      </c>
      <c r="T28" s="40">
        <f>Tablo16[[#This Row],[Aynı saatteki Sınav Sayısı]]</f>
        <v>1</v>
      </c>
    </row>
    <row r="29" spans="1:20" ht="15" hidden="1" x14ac:dyDescent="0.25">
      <c r="A29" s="38">
        <v>200</v>
      </c>
      <c r="B29" s="40" t="str">
        <f>Tablo16[[#This Row],[Bölüm]]</f>
        <v>BB</v>
      </c>
      <c r="C29" s="40">
        <f>Tablo16[[#This Row],[Sınıf]]</f>
        <v>3</v>
      </c>
      <c r="D29" s="40" t="str">
        <f>Tablo16[[#This Row],[Ders Kodu]]</f>
        <v>BHB-3001</v>
      </c>
      <c r="E29" s="40" t="str">
        <f>Tablo16[[#This Row],[Dersin Adı]]</f>
        <v>Araştırma ve Deneme Metotları</v>
      </c>
      <c r="F29" s="40" t="str">
        <f>Tablo16[[#This Row],[Dersi Veren Öğretim Üyesi]]</f>
        <v>Murat Şeker</v>
      </c>
      <c r="G29" s="40" t="str">
        <f>Tablo16[[#This Row],[Dersi Veren. Öğr. Üyesi Bölmü.]]</f>
        <v>BB</v>
      </c>
      <c r="H29" s="40">
        <f>Tablo16[[#This Row],[Mevcut]]</f>
        <v>19</v>
      </c>
      <c r="I29" s="115">
        <f>Tablo16[[#This Row],[SINAV TARİHİ]]</f>
        <v>45672</v>
      </c>
      <c r="J29" s="116">
        <f>Tablo16[[#This Row],[SINAV SAATİ]]</f>
        <v>0.54166666666666663</v>
      </c>
      <c r="K29" s="40" t="str">
        <f>Tablo16[[#This Row],[SINIF - I -ZF-….]]</f>
        <v>113</v>
      </c>
      <c r="L29" s="40">
        <f>Tablo16[[#This Row],[SINIF - II  ZF-….]]</f>
        <v>0</v>
      </c>
      <c r="M29" s="40">
        <f>Tablo16[[#This Row],[G1]]</f>
        <v>0</v>
      </c>
      <c r="N29" s="40">
        <f>Tablo16[[#This Row],[G2]]</f>
        <v>0</v>
      </c>
      <c r="O29" s="40">
        <f>Tablo16[[#This Row],[Gözetmen 1]]</f>
        <v>0</v>
      </c>
      <c r="P29" s="40">
        <f>Tablo16[[#This Row],[Gözetmen 2]]</f>
        <v>0</v>
      </c>
      <c r="Q29" s="40">
        <f>Tablo16[[#This Row],[TÜM SINAVLARIMI GÖSTER]]</f>
        <v>0</v>
      </c>
      <c r="R29" s="40">
        <f>Tablo16[[#This Row],[Aynı ders sayısı]]</f>
        <v>2</v>
      </c>
      <c r="S29" s="40">
        <f>Tablo16[[#This Row],[Hocası aynı, aynı ders sayısı]]</f>
        <v>1</v>
      </c>
      <c r="T29" s="40">
        <f>Tablo16[[#This Row],[Aynı saatteki Sınav Sayısı]]</f>
        <v>3</v>
      </c>
    </row>
    <row r="30" spans="1:20" ht="15" hidden="1" x14ac:dyDescent="0.25">
      <c r="A30" s="38">
        <v>339</v>
      </c>
      <c r="B30" s="40" t="str">
        <f>Tablo16[[#This Row],[Bölüm]]</f>
        <v>BB</v>
      </c>
      <c r="C30" s="40">
        <f>Tablo16[[#This Row],[Sınıf]]</f>
        <v>3</v>
      </c>
      <c r="D30" s="40" t="str">
        <f>Tablo16[[#This Row],[Ders Kodu]]</f>
        <v>BHB-3005</v>
      </c>
      <c r="E30" s="40" t="str">
        <f>Tablo16[[#This Row],[Dersin Adı]]</f>
        <v>Genel Bağcılık</v>
      </c>
      <c r="F30" s="40" t="str">
        <f>Tablo16[[#This Row],[Dersi Veren Öğretim Üyesi]]</f>
        <v>Alper Dardeniz</v>
      </c>
      <c r="G30" s="40" t="str">
        <f>Tablo16[[#This Row],[Dersi Veren. Öğr. Üyesi Bölmü.]]</f>
        <v>BB</v>
      </c>
      <c r="H30" s="40">
        <f>Tablo16[[#This Row],[Mevcut]]</f>
        <v>10</v>
      </c>
      <c r="I30" s="115">
        <f>Tablo16[[#This Row],[SINAV TARİHİ]]</f>
        <v>45673</v>
      </c>
      <c r="J30" s="116">
        <f>Tablo16[[#This Row],[SINAV SAATİ]]</f>
        <v>0.54166666666666663</v>
      </c>
      <c r="K30" s="40" t="str">
        <f>Tablo16[[#This Row],[SINIF - I -ZF-….]]</f>
        <v>202</v>
      </c>
      <c r="L30" s="40">
        <f>Tablo16[[#This Row],[SINIF - II  ZF-….]]</f>
        <v>0</v>
      </c>
      <c r="M30" s="40">
        <f>Tablo16[[#This Row],[G1]]</f>
        <v>0</v>
      </c>
      <c r="N30" s="40">
        <f>Tablo16[[#This Row],[G2]]</f>
        <v>0</v>
      </c>
      <c r="O30" s="40">
        <f>Tablo16[[#This Row],[Gözetmen 1]]</f>
        <v>0</v>
      </c>
      <c r="P30" s="40">
        <f>Tablo16[[#This Row],[Gözetmen 2]]</f>
        <v>0</v>
      </c>
      <c r="Q30" s="40">
        <f>Tablo16[[#This Row],[TÜM SINAVLARIMI GÖSTER]]</f>
        <v>0</v>
      </c>
      <c r="R30" s="40">
        <f>Tablo16[[#This Row],[Aynı ders sayısı]]</f>
        <v>1</v>
      </c>
      <c r="S30" s="40">
        <f>Tablo16[[#This Row],[Hocası aynı, aynı ders sayısı]]</f>
        <v>1</v>
      </c>
      <c r="T30" s="40">
        <f>Tablo16[[#This Row],[Aynı saatteki Sınav Sayısı]]</f>
        <v>2</v>
      </c>
    </row>
    <row r="31" spans="1:20" ht="15" hidden="1" x14ac:dyDescent="0.25">
      <c r="A31" s="38">
        <v>13</v>
      </c>
      <c r="B31" s="40" t="str">
        <f>Tablo16[[#This Row],[Bölüm]]</f>
        <v>BB</v>
      </c>
      <c r="C31" s="40">
        <f>Tablo16[[#This Row],[Sınıf]]</f>
        <v>4</v>
      </c>
      <c r="D31" s="40" t="str">
        <f>Tablo16[[#This Row],[Ders Kodu]]</f>
        <v>BHB-4019</v>
      </c>
      <c r="E31" s="40" t="str">
        <f>Tablo16[[#This Row],[Dersin Adı]]</f>
        <v>Bahçe Ürünlerinin Muhafaza ve Pazara Hazırlık</v>
      </c>
      <c r="F31" s="40" t="str">
        <f>Tablo16[[#This Row],[Dersi Veren Öğretim Üyesi]]</f>
        <v>Neslihan Ekinci</v>
      </c>
      <c r="G31" s="40" t="str">
        <f>Tablo16[[#This Row],[Dersi Veren. Öğr. Üyesi Bölmü.]]</f>
        <v>BB</v>
      </c>
      <c r="H31" s="40">
        <f>Tablo16[[#This Row],[Mevcut]]</f>
        <v>23</v>
      </c>
      <c r="I31" s="115">
        <f>Tablo16[[#This Row],[SINAV TARİHİ]]</f>
        <v>45663</v>
      </c>
      <c r="J31" s="116">
        <f>Tablo16[[#This Row],[SINAV SAATİ]]</f>
        <v>0.61458333333333337</v>
      </c>
      <c r="K31" s="40" t="str">
        <f>Tablo16[[#This Row],[SINIF - I -ZF-….]]</f>
        <v>06</v>
      </c>
      <c r="L31" s="40">
        <f>Tablo16[[#This Row],[SINIF - II  ZF-….]]</f>
        <v>0</v>
      </c>
      <c r="M31" s="40">
        <f>Tablo16[[#This Row],[G1]]</f>
        <v>0</v>
      </c>
      <c r="N31" s="40">
        <f>Tablo16[[#This Row],[G2]]</f>
        <v>0</v>
      </c>
      <c r="O31" s="40">
        <f>Tablo16[[#This Row],[Gözetmen 1]]</f>
        <v>0</v>
      </c>
      <c r="P31" s="40">
        <f>Tablo16[[#This Row],[Gözetmen 2]]</f>
        <v>0</v>
      </c>
      <c r="Q31" s="40">
        <f>Tablo16[[#This Row],[TÜM SINAVLARIMI GÖSTER]]</f>
        <v>0</v>
      </c>
      <c r="R31" s="40">
        <f>Tablo16[[#This Row],[Aynı ders sayısı]]</f>
        <v>1</v>
      </c>
      <c r="S31" s="40">
        <f>Tablo16[[#This Row],[Hocası aynı, aynı ders sayısı]]</f>
        <v>1</v>
      </c>
      <c r="T31" s="40">
        <f>Tablo16[[#This Row],[Aynı saatteki Sınav Sayısı]]</f>
        <v>9</v>
      </c>
    </row>
    <row r="32" spans="1:20" ht="15" hidden="1" x14ac:dyDescent="0.25">
      <c r="A32" s="38">
        <v>23</v>
      </c>
      <c r="B32" s="40" t="str">
        <f>Tablo16[[#This Row],[Bölüm]]</f>
        <v>BB</v>
      </c>
      <c r="C32" s="40">
        <f>Tablo16[[#This Row],[Sınıf]]</f>
        <v>4</v>
      </c>
      <c r="D32" s="40" t="str">
        <f>Tablo16[[#This Row],[Ders Kodu]]</f>
        <v>BHB-4005</v>
      </c>
      <c r="E32" s="40" t="str">
        <f>Tablo16[[#This Row],[Dersin Adı]]</f>
        <v>Kesme Çiçek Yetiştirme Teknikleri</v>
      </c>
      <c r="F32" s="40" t="str">
        <f>Tablo16[[#This Row],[Dersi Veren Öğretim Üyesi]]</f>
        <v>Arda Akçal</v>
      </c>
      <c r="G32" s="40" t="str">
        <f>Tablo16[[#This Row],[Dersi Veren. Öğr. Üyesi Bölmü.]]</f>
        <v>BB</v>
      </c>
      <c r="H32" s="40">
        <f>Tablo16[[#This Row],[Mevcut]]</f>
        <v>14</v>
      </c>
      <c r="I32" s="115">
        <f>Tablo16[[#This Row],[SINAV TARİHİ]]</f>
        <v>45664</v>
      </c>
      <c r="J32" s="116">
        <f>Tablo16[[#This Row],[SINAV SAATİ]]</f>
        <v>0.65277777777777779</v>
      </c>
      <c r="K32" s="40" t="str">
        <f>Tablo16[[#This Row],[SINIF - I -ZF-….]]</f>
        <v>204</v>
      </c>
      <c r="L32" s="40">
        <f>Tablo16[[#This Row],[SINIF - II  ZF-….]]</f>
        <v>0</v>
      </c>
      <c r="M32" s="40">
        <f>Tablo16[[#This Row],[G1]]</f>
        <v>0</v>
      </c>
      <c r="N32" s="40">
        <f>Tablo16[[#This Row],[G2]]</f>
        <v>0</v>
      </c>
      <c r="O32" s="40">
        <f>Tablo16[[#This Row],[Gözetmen 1]]</f>
        <v>0</v>
      </c>
      <c r="P32" s="40">
        <f>Tablo16[[#This Row],[Gözetmen 2]]</f>
        <v>0</v>
      </c>
      <c r="Q32" s="40">
        <f>Tablo16[[#This Row],[TÜM SINAVLARIMI GÖSTER]]</f>
        <v>0</v>
      </c>
      <c r="R32" s="40">
        <f>Tablo16[[#This Row],[Aynı ders sayısı]]</f>
        <v>1</v>
      </c>
      <c r="S32" s="40">
        <f>Tablo16[[#This Row],[Hocası aynı, aynı ders sayısı]]</f>
        <v>1</v>
      </c>
      <c r="T32" s="40">
        <f>Tablo16[[#This Row],[Aynı saatteki Sınav Sayısı]]</f>
        <v>9</v>
      </c>
    </row>
    <row r="33" spans="1:20" ht="15" hidden="1" x14ac:dyDescent="0.25">
      <c r="A33" s="38">
        <v>26</v>
      </c>
      <c r="B33" s="40" t="str">
        <f>Tablo16[[#This Row],[Bölüm]]</f>
        <v>BB</v>
      </c>
      <c r="C33" s="40">
        <f>Tablo16[[#This Row],[Sınıf]]</f>
        <v>4</v>
      </c>
      <c r="D33" s="40" t="str">
        <f>Tablo16[[#This Row],[Ders Kodu]]</f>
        <v>BHB-4009</v>
      </c>
      <c r="E33" s="40" t="str">
        <f>Tablo16[[#This Row],[Dersin Adı]]</f>
        <v>Ilıman İklim Meyve Türleri I</v>
      </c>
      <c r="F33" s="40" t="str">
        <f>Tablo16[[#This Row],[Dersi Veren Öğretim Üyesi]]</f>
        <v>Engin Gür</v>
      </c>
      <c r="G33" s="40" t="str">
        <f>Tablo16[[#This Row],[Dersi Veren. Öğr. Üyesi Bölmü.]]</f>
        <v>BB</v>
      </c>
      <c r="H33" s="40">
        <f>Tablo16[[#This Row],[Mevcut]]</f>
        <v>22</v>
      </c>
      <c r="I33" s="115">
        <f>Tablo16[[#This Row],[SINAV TARİHİ]]</f>
        <v>45665</v>
      </c>
      <c r="J33" s="116">
        <f>Tablo16[[#This Row],[SINAV SAATİ]]</f>
        <v>0.625</v>
      </c>
      <c r="K33" s="40" t="str">
        <f>Tablo16[[#This Row],[SINIF - I -ZF-….]]</f>
        <v>101</v>
      </c>
      <c r="L33" s="40">
        <f>Tablo16[[#This Row],[SINIF - II  ZF-….]]</f>
        <v>0</v>
      </c>
      <c r="M33" s="40">
        <f>Tablo16[[#This Row],[G1]]</f>
        <v>0</v>
      </c>
      <c r="N33" s="40">
        <f>Tablo16[[#This Row],[G2]]</f>
        <v>0</v>
      </c>
      <c r="O33" s="40">
        <f>Tablo16[[#This Row],[Gözetmen 1]]</f>
        <v>0</v>
      </c>
      <c r="P33" s="40">
        <f>Tablo16[[#This Row],[Gözetmen 2]]</f>
        <v>0</v>
      </c>
      <c r="Q33" s="40">
        <f>Tablo16[[#This Row],[TÜM SINAVLARIMI GÖSTER]]</f>
        <v>0</v>
      </c>
      <c r="R33" s="40">
        <f>Tablo16[[#This Row],[Aynı ders sayısı]]</f>
        <v>1</v>
      </c>
      <c r="S33" s="40">
        <f>Tablo16[[#This Row],[Hocası aynı, aynı ders sayısı]]</f>
        <v>1</v>
      </c>
      <c r="T33" s="40">
        <f>Tablo16[[#This Row],[Aynı saatteki Sınav Sayısı]]</f>
        <v>9</v>
      </c>
    </row>
    <row r="34" spans="1:20" ht="15" hidden="1" x14ac:dyDescent="0.25">
      <c r="A34" s="38">
        <v>49</v>
      </c>
      <c r="B34" s="40" t="str">
        <f>Tablo16[[#This Row],[Bölüm]]</f>
        <v>BB</v>
      </c>
      <c r="C34" s="40">
        <f>Tablo16[[#This Row],[Sınıf]]</f>
        <v>4</v>
      </c>
      <c r="D34" s="40" t="str">
        <f>Tablo16[[#This Row],[Ders Kodu]]</f>
        <v>BHB-4015</v>
      </c>
      <c r="E34" s="40" t="str">
        <f>Tablo16[[#This Row],[Dersin Adı]]</f>
        <v>Subtropik İklim Meyve Türleri</v>
      </c>
      <c r="F34" s="40" t="str">
        <f>Tablo16[[#This Row],[Dersi Veren Öğretim Üyesi]]</f>
        <v>Murat Şeker</v>
      </c>
      <c r="G34" s="40" t="str">
        <f>Tablo16[[#This Row],[Dersi Veren. Öğr. Üyesi Bölmü.]]</f>
        <v>BB</v>
      </c>
      <c r="H34" s="40">
        <f>Tablo16[[#This Row],[Mevcut]]</f>
        <v>24</v>
      </c>
      <c r="I34" s="115">
        <f>Tablo16[[#This Row],[SINAV TARİHİ]]</f>
        <v>45666</v>
      </c>
      <c r="J34" s="116">
        <f>Tablo16[[#This Row],[SINAV SAATİ]]</f>
        <v>0.61458333333333337</v>
      </c>
      <c r="K34" s="40" t="str">
        <f>Tablo16[[#This Row],[SINIF - I -ZF-….]]</f>
        <v>201</v>
      </c>
      <c r="L34" s="40">
        <f>Tablo16[[#This Row],[SINIF - II  ZF-….]]</f>
        <v>0</v>
      </c>
      <c r="M34" s="40">
        <f>Tablo16[[#This Row],[G1]]</f>
        <v>0</v>
      </c>
      <c r="N34" s="40">
        <f>Tablo16[[#This Row],[G2]]</f>
        <v>0</v>
      </c>
      <c r="O34" s="40">
        <f>Tablo16[[#This Row],[Gözetmen 1]]</f>
        <v>0</v>
      </c>
      <c r="P34" s="40">
        <f>Tablo16[[#This Row],[Gözetmen 2]]</f>
        <v>0</v>
      </c>
      <c r="Q34" s="40">
        <f>Tablo16[[#This Row],[TÜM SINAVLARIMI GÖSTER]]</f>
        <v>0</v>
      </c>
      <c r="R34" s="40">
        <f>Tablo16[[#This Row],[Aynı ders sayısı]]</f>
        <v>1</v>
      </c>
      <c r="S34" s="40">
        <f>Tablo16[[#This Row],[Hocası aynı, aynı ders sayısı]]</f>
        <v>1</v>
      </c>
      <c r="T34" s="40">
        <f>Tablo16[[#This Row],[Aynı saatteki Sınav Sayısı]]</f>
        <v>9</v>
      </c>
    </row>
    <row r="35" spans="1:20" ht="15" hidden="1" x14ac:dyDescent="0.25">
      <c r="A35" s="38">
        <v>74</v>
      </c>
      <c r="B35" s="40" t="str">
        <f>Tablo16[[#This Row],[Bölüm]]</f>
        <v>BB</v>
      </c>
      <c r="C35" s="40">
        <f>Tablo16[[#This Row],[Sınıf]]</f>
        <v>4</v>
      </c>
      <c r="D35" s="40" t="str">
        <f>Tablo16[[#This Row],[Ders Kodu]]</f>
        <v>BHB-4013</v>
      </c>
      <c r="E35" s="40" t="str">
        <f>Tablo16[[#This Row],[Dersin Adı]]</f>
        <v>Kültür Sebzeleri I</v>
      </c>
      <c r="F35" s="40" t="str">
        <f>Tablo16[[#This Row],[Dersi Veren Öğretim Üyesi]]</f>
        <v>Canan Öztokat Kuzucu</v>
      </c>
      <c r="G35" s="40" t="str">
        <f>Tablo16[[#This Row],[Dersi Veren. Öğr. Üyesi Bölmü.]]</f>
        <v>BB</v>
      </c>
      <c r="H35" s="40">
        <f>Tablo16[[#This Row],[Mevcut]]</f>
        <v>23</v>
      </c>
      <c r="I35" s="115">
        <f>Tablo16[[#This Row],[SINAV TARİHİ]]</f>
        <v>45670</v>
      </c>
      <c r="J35" s="116">
        <f>Tablo16[[#This Row],[SINAV SAATİ]]</f>
        <v>0.625</v>
      </c>
      <c r="K35" s="40" t="str">
        <f>Tablo16[[#This Row],[SINIF - I -ZF-….]]</f>
        <v>04</v>
      </c>
      <c r="L35" s="40">
        <f>Tablo16[[#This Row],[SINIF - II  ZF-….]]</f>
        <v>0</v>
      </c>
      <c r="M35" s="40">
        <f>Tablo16[[#This Row],[G1]]</f>
        <v>0</v>
      </c>
      <c r="N35" s="40">
        <f>Tablo16[[#This Row],[G2]]</f>
        <v>0</v>
      </c>
      <c r="O35" s="40">
        <f>Tablo16[[#This Row],[Gözetmen 1]]</f>
        <v>0</v>
      </c>
      <c r="P35" s="40">
        <f>Tablo16[[#This Row],[Gözetmen 2]]</f>
        <v>0</v>
      </c>
      <c r="Q35" s="40">
        <f>Tablo16[[#This Row],[TÜM SINAVLARIMI GÖSTER]]</f>
        <v>0</v>
      </c>
      <c r="R35" s="40">
        <f>Tablo16[[#This Row],[Aynı ders sayısı]]</f>
        <v>1</v>
      </c>
      <c r="S35" s="40">
        <f>Tablo16[[#This Row],[Hocası aynı, aynı ders sayısı]]</f>
        <v>1</v>
      </c>
      <c r="T35" s="40">
        <f>Tablo16[[#This Row],[Aynı saatteki Sınav Sayısı]]</f>
        <v>8</v>
      </c>
    </row>
    <row r="36" spans="1:20" ht="15" hidden="1" x14ac:dyDescent="0.25">
      <c r="A36" s="38">
        <v>76</v>
      </c>
      <c r="B36" s="40" t="str">
        <f>Tablo16[[#This Row],[Bölüm]]</f>
        <v>BB</v>
      </c>
      <c r="C36" s="40">
        <f>Tablo16[[#This Row],[Sınıf]]</f>
        <v>4</v>
      </c>
      <c r="D36" s="40" t="str">
        <f>Tablo16[[#This Row],[Ders Kodu]]</f>
        <v>BHB-4003</v>
      </c>
      <c r="E36" s="40" t="str">
        <f>Tablo16[[#This Row],[Dersin Adı]]</f>
        <v>Mesleki Uygulama I</v>
      </c>
      <c r="F36" s="40" t="str">
        <f>Tablo16[[#This Row],[Dersi Veren Öğretim Üyesi]]</f>
        <v>Engin Gür</v>
      </c>
      <c r="G36" s="40" t="str">
        <f>Tablo16[[#This Row],[Dersi Veren. Öğr. Üyesi Bölmü.]]</f>
        <v>BB</v>
      </c>
      <c r="H36" s="40">
        <f>Tablo16[[#This Row],[Mevcut]]</f>
        <v>21</v>
      </c>
      <c r="I36" s="115">
        <f>Tablo16[[#This Row],[SINAV TARİHİ]]</f>
        <v>45671</v>
      </c>
      <c r="J36" s="116">
        <f>Tablo16[[#This Row],[SINAV SAATİ]]</f>
        <v>0.625</v>
      </c>
      <c r="K36" s="40" t="str">
        <f>Tablo16[[#This Row],[SINIF - I -ZF-….]]</f>
        <v>201</v>
      </c>
      <c r="L36" s="40">
        <f>Tablo16[[#This Row],[SINIF - II  ZF-….]]</f>
        <v>0</v>
      </c>
      <c r="M36" s="40">
        <f>Tablo16[[#This Row],[G1]]</f>
        <v>0</v>
      </c>
      <c r="N36" s="40">
        <f>Tablo16[[#This Row],[G2]]</f>
        <v>0</v>
      </c>
      <c r="O36" s="40">
        <f>Tablo16[[#This Row],[Gözetmen 1]]</f>
        <v>0</v>
      </c>
      <c r="P36" s="40">
        <f>Tablo16[[#This Row],[Gözetmen 2]]</f>
        <v>0</v>
      </c>
      <c r="Q36" s="40">
        <f>Tablo16[[#This Row],[TÜM SINAVLARIMI GÖSTER]]</f>
        <v>0</v>
      </c>
      <c r="R36" s="40">
        <f>Tablo16[[#This Row],[Aynı ders sayısı]]</f>
        <v>7</v>
      </c>
      <c r="S36" s="40">
        <f>Tablo16[[#This Row],[Hocası aynı, aynı ders sayısı]]</f>
        <v>1</v>
      </c>
      <c r="T36" s="40">
        <f>Tablo16[[#This Row],[Aynı saatteki Sınav Sayısı]]</f>
        <v>6</v>
      </c>
    </row>
    <row r="37" spans="1:20" ht="15" hidden="1" x14ac:dyDescent="0.25">
      <c r="A37" s="38">
        <v>126</v>
      </c>
      <c r="B37" s="40" t="str">
        <f>Tablo16[[#This Row],[Bölüm]]</f>
        <v>BB</v>
      </c>
      <c r="C37" s="40">
        <f>Tablo16[[#This Row],[Sınıf]]</f>
        <v>4</v>
      </c>
      <c r="D37" s="40" t="str">
        <f>Tablo16[[#This Row],[Ders Kodu]]</f>
        <v>BHB-4041</v>
      </c>
      <c r="E37" s="40" t="str">
        <f>Tablo16[[#This Row],[Dersin Adı]]</f>
        <v>Üzüm Kurutma Tekniği (Alttan Alanlar İçin)</v>
      </c>
      <c r="F37" s="40" t="str">
        <f>Tablo16[[#This Row],[Dersi Veren Öğretim Üyesi]]</f>
        <v>Harun Çoban</v>
      </c>
      <c r="G37" s="40">
        <f>Tablo16[[#This Row],[Dersi Veren. Öğr. Üyesi Bölmü.]]</f>
        <v>0</v>
      </c>
      <c r="H37" s="40">
        <f>Tablo16[[#This Row],[Mevcut]]</f>
        <v>0</v>
      </c>
      <c r="I37" s="115">
        <f>Tablo16[[#This Row],[SINAV TARİHİ]]</f>
        <v>45672</v>
      </c>
      <c r="J37" s="116">
        <f>Tablo16[[#This Row],[SINAV SAATİ]]</f>
        <v>0.625</v>
      </c>
      <c r="K37" s="40" t="str">
        <f>Tablo16[[#This Row],[SINIF - I -ZF-….]]</f>
        <v>203</v>
      </c>
      <c r="L37" s="40">
        <f>Tablo16[[#This Row],[SINIF - II  ZF-….]]</f>
        <v>0</v>
      </c>
      <c r="M37" s="40">
        <f>Tablo16[[#This Row],[G1]]</f>
        <v>0</v>
      </c>
      <c r="N37" s="40">
        <f>Tablo16[[#This Row],[G2]]</f>
        <v>0</v>
      </c>
      <c r="O37" s="40">
        <f>Tablo16[[#This Row],[Gözetmen 1]]</f>
        <v>0</v>
      </c>
      <c r="P37" s="40">
        <f>Tablo16[[#This Row],[Gözetmen 2]]</f>
        <v>0</v>
      </c>
      <c r="Q37" s="40">
        <f>Tablo16[[#This Row],[TÜM SINAVLARIMI GÖSTER]]</f>
        <v>0</v>
      </c>
      <c r="R37" s="40">
        <f>Tablo16[[#This Row],[Aynı ders sayısı]]</f>
        <v>0</v>
      </c>
      <c r="S37" s="40">
        <f>Tablo16[[#This Row],[Hocası aynı, aynı ders sayısı]]</f>
        <v>1</v>
      </c>
      <c r="T37" s="40">
        <f>Tablo16[[#This Row],[Aynı saatteki Sınav Sayısı]]</f>
        <v>7</v>
      </c>
    </row>
    <row r="38" spans="1:20" ht="15" hidden="1" x14ac:dyDescent="0.25">
      <c r="A38" s="38">
        <v>240</v>
      </c>
      <c r="B38" s="40" t="str">
        <f>Tablo16[[#This Row],[Bölüm]]</f>
        <v>BK</v>
      </c>
      <c r="C38" s="40">
        <f>Tablo16[[#This Row],[Sınıf]]</f>
        <v>1</v>
      </c>
      <c r="D38" s="40" t="str">
        <f>Tablo16[[#This Row],[Ders Kodu]]</f>
        <v>BTK-1003</v>
      </c>
      <c r="E38" s="40" t="str">
        <f>Tablo16[[#This Row],[Dersin Adı]]</f>
        <v>Botanik</v>
      </c>
      <c r="F38" s="40" t="str">
        <f>Tablo16[[#This Row],[Dersi Veren Öğretim Üyesi]]</f>
        <v>Okan Acar</v>
      </c>
      <c r="G38" s="40" t="str">
        <f>Tablo16[[#This Row],[Dersi Veren. Öğr. Üyesi Bölmü.]]</f>
        <v>FD</v>
      </c>
      <c r="H38" s="40">
        <f>Tablo16[[#This Row],[Mevcut]]</f>
        <v>48</v>
      </c>
      <c r="I38" s="115">
        <f>Tablo16[[#This Row],[SINAV TARİHİ]]</f>
        <v>45663</v>
      </c>
      <c r="J38" s="116">
        <f>Tablo16[[#This Row],[SINAV SAATİ]]</f>
        <v>0.375</v>
      </c>
      <c r="K38" s="40" t="str">
        <f>Tablo16[[#This Row],[SINIF - I -ZF-….]]</f>
        <v>102</v>
      </c>
      <c r="L38" s="40">
        <f>Tablo16[[#This Row],[SINIF - II  ZF-….]]</f>
        <v>0</v>
      </c>
      <c r="M38" s="40">
        <f>Tablo16[[#This Row],[G1]]</f>
        <v>4</v>
      </c>
      <c r="N38" s="40">
        <f>Tablo16[[#This Row],[G2]]</f>
        <v>0</v>
      </c>
      <c r="O38" s="40" t="str">
        <f>Tablo16[[#This Row],[Gözetmen 1]]</f>
        <v>İpek YAŞAR</v>
      </c>
      <c r="P38" s="40">
        <f>Tablo16[[#This Row],[Gözetmen 2]]</f>
        <v>0</v>
      </c>
      <c r="Q38" s="40">
        <f>Tablo16[[#This Row],[TÜM SINAVLARIMI GÖSTER]]</f>
        <v>0</v>
      </c>
      <c r="R38" s="40">
        <f>Tablo16[[#This Row],[Aynı ders sayısı]]</f>
        <v>8</v>
      </c>
      <c r="S38" s="40">
        <f>Tablo16[[#This Row],[Hocası aynı, aynı ders sayısı]]</f>
        <v>2</v>
      </c>
      <c r="T38" s="40">
        <f>Tablo16[[#This Row],[Aynı saatteki Sınav Sayısı]]</f>
        <v>9</v>
      </c>
    </row>
    <row r="39" spans="1:20" ht="15" hidden="1" x14ac:dyDescent="0.25">
      <c r="A39" s="38">
        <v>306</v>
      </c>
      <c r="B39" s="40" t="str">
        <f>Tablo16[[#This Row],[Bölüm]]</f>
        <v>BK</v>
      </c>
      <c r="C39" s="40">
        <f>Tablo16[[#This Row],[Sınıf]]</f>
        <v>1</v>
      </c>
      <c r="D39" s="40" t="str">
        <f>Tablo16[[#This Row],[Ders Kodu]]</f>
        <v>ZBK-1011</v>
      </c>
      <c r="E39" s="40" t="str">
        <f>Tablo16[[#This Row],[Dersin Adı]]</f>
        <v>Mikrobiyoloji</v>
      </c>
      <c r="F39" s="40" t="str">
        <f>Tablo16[[#This Row],[Dersi Veren Öğretim Üyesi]]</f>
        <v>Ali Karanfil</v>
      </c>
      <c r="G39" s="40" t="str">
        <f>Tablo16[[#This Row],[Dersi Veren. Öğr. Üyesi Bölmü.]]</f>
        <v>BK</v>
      </c>
      <c r="H39" s="40">
        <f>Tablo16[[#This Row],[Mevcut]]</f>
        <v>33</v>
      </c>
      <c r="I39" s="115">
        <f>Tablo16[[#This Row],[SINAV TARİHİ]]</f>
        <v>45663</v>
      </c>
      <c r="J39" s="116">
        <f>Tablo16[[#This Row],[SINAV SAATİ]]</f>
        <v>0.67708333333333337</v>
      </c>
      <c r="K39" s="40" t="str">
        <f>Tablo16[[#This Row],[SINIF - I -ZF-….]]</f>
        <v>101</v>
      </c>
      <c r="L39" s="40">
        <f>Tablo16[[#This Row],[SINIF - II  ZF-….]]</f>
        <v>0</v>
      </c>
      <c r="M39" s="40">
        <f>Tablo16[[#This Row],[G1]]</f>
        <v>0</v>
      </c>
      <c r="N39" s="40">
        <f>Tablo16[[#This Row],[G2]]</f>
        <v>0</v>
      </c>
      <c r="O39" s="40">
        <f>Tablo16[[#This Row],[Gözetmen 1]]</f>
        <v>0</v>
      </c>
      <c r="P39" s="40">
        <f>Tablo16[[#This Row],[Gözetmen 2]]</f>
        <v>0</v>
      </c>
      <c r="Q39" s="40">
        <f>Tablo16[[#This Row],[TÜM SINAVLARIMI GÖSTER]]</f>
        <v>0</v>
      </c>
      <c r="R39" s="40">
        <f>Tablo16[[#This Row],[Aynı ders sayısı]]</f>
        <v>1</v>
      </c>
      <c r="S39" s="40">
        <f>Tablo16[[#This Row],[Hocası aynı, aynı ders sayısı]]</f>
        <v>1</v>
      </c>
      <c r="T39" s="40">
        <f>Tablo16[[#This Row],[Aynı saatteki Sınav Sayısı]]</f>
        <v>4</v>
      </c>
    </row>
    <row r="40" spans="1:20" ht="15" hidden="1" x14ac:dyDescent="0.25">
      <c r="A40" s="38">
        <v>50</v>
      </c>
      <c r="B40" s="40" t="str">
        <f>Tablo16[[#This Row],[Bölüm]]</f>
        <v>BK</v>
      </c>
      <c r="C40" s="40">
        <f>Tablo16[[#This Row],[Sınıf]]</f>
        <v>1</v>
      </c>
      <c r="D40" s="40" t="str">
        <f>Tablo16[[#This Row],[Ders Kodu]]</f>
        <v>TDİ-1101</v>
      </c>
      <c r="E40" s="40" t="str">
        <f>Tablo16[[#This Row],[Dersin Adı]]</f>
        <v>Türk Dili I</v>
      </c>
      <c r="F40" s="40" t="str">
        <f>Tablo16[[#This Row],[Dersi Veren Öğretim Üyesi]]</f>
        <v>Özgür ÜSTÜN</v>
      </c>
      <c r="G40" s="40" t="str">
        <f>Tablo16[[#This Row],[Dersi Veren. Öğr. Üyesi Bölmü.]]</f>
        <v>FD</v>
      </c>
      <c r="H40" s="40">
        <f>Tablo16[[#This Row],[Mevcut]]</f>
        <v>39</v>
      </c>
      <c r="I40" s="115">
        <f>Tablo16[[#This Row],[SINAV TARİHİ]]</f>
        <v>45664</v>
      </c>
      <c r="J40" s="116">
        <f>Tablo16[[#This Row],[SINAV SAATİ]]</f>
        <v>0.41666666666666669</v>
      </c>
      <c r="K40" s="40" t="str">
        <f>Tablo16[[#This Row],[SINIF - I -ZF-….]]</f>
        <v>Amfi</v>
      </c>
      <c r="L40" s="40">
        <f>Tablo16[[#This Row],[SINIF - II  ZF-….]]</f>
        <v>0</v>
      </c>
      <c r="M40" s="40">
        <f>Tablo16[[#This Row],[G1]]</f>
        <v>4</v>
      </c>
      <c r="N40" s="40">
        <f>Tablo16[[#This Row],[G2]]</f>
        <v>0</v>
      </c>
      <c r="O40" s="40" t="str">
        <f>Tablo16[[#This Row],[Gözetmen 1]]</f>
        <v>İpek YAŞAR</v>
      </c>
      <c r="P40" s="40">
        <f>Tablo16[[#This Row],[Gözetmen 2]]</f>
        <v>0</v>
      </c>
      <c r="Q40" s="40">
        <f>Tablo16[[#This Row],[TÜM SINAVLARIMI GÖSTER]]</f>
        <v>0</v>
      </c>
      <c r="R40" s="40">
        <f>Tablo16[[#This Row],[Aynı ders sayısı]]</f>
        <v>9</v>
      </c>
      <c r="S40" s="40">
        <f>Tablo16[[#This Row],[Hocası aynı, aynı ders sayısı]]</f>
        <v>9</v>
      </c>
      <c r="T40" s="40">
        <f>Tablo16[[#This Row],[Aynı saatteki Sınav Sayısı]]</f>
        <v>9</v>
      </c>
    </row>
    <row r="41" spans="1:20" ht="15" hidden="1" x14ac:dyDescent="0.25">
      <c r="A41" s="38">
        <v>356</v>
      </c>
      <c r="B41" s="40" t="str">
        <f>Tablo16[[#This Row],[Bölüm]]</f>
        <v>BK</v>
      </c>
      <c r="C41" s="40">
        <f>Tablo16[[#This Row],[Sınıf]]</f>
        <v>1</v>
      </c>
      <c r="D41" s="40" t="str">
        <f>Tablo16[[#This Row],[Ders Kodu]]</f>
        <v>ATA-1101</v>
      </c>
      <c r="E41" s="40" t="str">
        <f>Tablo16[[#This Row],[Dersin Adı]]</f>
        <v>Atatürk İlkeleri ve İnkılap Tarihi I</v>
      </c>
      <c r="F41" s="40" t="str">
        <f>Tablo16[[#This Row],[Dersi Veren Öğretim Üyesi]]</f>
        <v>Gökhan BAYRAM</v>
      </c>
      <c r="G41" s="40" t="str">
        <f>Tablo16[[#This Row],[Dersi Veren. Öğr. Üyesi Bölmü.]]</f>
        <v>FD</v>
      </c>
      <c r="H41" s="40">
        <f>Tablo16[[#This Row],[Mevcut]]</f>
        <v>261</v>
      </c>
      <c r="I41" s="115">
        <f>Tablo16[[#This Row],[SINAV TARİHİ]]</f>
        <v>45664</v>
      </c>
      <c r="J41" s="116">
        <f>Tablo16[[#This Row],[SINAV SAATİ]]</f>
        <v>0.45833333333333331</v>
      </c>
      <c r="K41" s="40" t="str">
        <f>Tablo16[[#This Row],[SINIF - I -ZF-….]]</f>
        <v>Amfi</v>
      </c>
      <c r="L41" s="40">
        <f>Tablo16[[#This Row],[SINIF - II  ZF-….]]</f>
        <v>0</v>
      </c>
      <c r="M41" s="40">
        <f>Tablo16[[#This Row],[G1]]</f>
        <v>4</v>
      </c>
      <c r="N41" s="40">
        <f>Tablo16[[#This Row],[G2]]</f>
        <v>0</v>
      </c>
      <c r="O41" s="40" t="str">
        <f>Tablo16[[#This Row],[Gözetmen 1]]</f>
        <v>İpek YAŞAR</v>
      </c>
      <c r="P41" s="40">
        <f>Tablo16[[#This Row],[Gözetmen 2]]</f>
        <v>0</v>
      </c>
      <c r="Q41" s="40">
        <f>Tablo16[[#This Row],[TÜM SINAVLARIMI GÖSTER]]</f>
        <v>0</v>
      </c>
      <c r="R41" s="40">
        <f>Tablo16[[#This Row],[Aynı ders sayısı]]</f>
        <v>9</v>
      </c>
      <c r="S41" s="40">
        <f>Tablo16[[#This Row],[Hocası aynı, aynı ders sayısı]]</f>
        <v>6</v>
      </c>
      <c r="T41" s="40">
        <f>Tablo16[[#This Row],[Aynı saatteki Sınav Sayısı]]</f>
        <v>9</v>
      </c>
    </row>
    <row r="42" spans="1:20" ht="15" hidden="1" x14ac:dyDescent="0.25">
      <c r="A42" s="38">
        <v>354</v>
      </c>
      <c r="B42" s="40" t="str">
        <f>Tablo16[[#This Row],[Bölüm]]</f>
        <v>BK</v>
      </c>
      <c r="C42" s="40">
        <f>Tablo16[[#This Row],[Sınıf]]</f>
        <v>1</v>
      </c>
      <c r="D42" s="40" t="str">
        <f>Tablo16[[#This Row],[Ders Kodu]]</f>
        <v>BTK-1111</v>
      </c>
      <c r="E42" s="40" t="str">
        <f>Tablo16[[#This Row],[Dersin Adı]]</f>
        <v>Fizik</v>
      </c>
      <c r="F42" s="40" t="str">
        <f>Tablo16[[#This Row],[Dersi Veren Öğretim Üyesi]]</f>
        <v>Oktay Yılmaz</v>
      </c>
      <c r="G42" s="40" t="str">
        <f>Tablo16[[#This Row],[Dersi Veren. Öğr. Üyesi Bölmü.]]</f>
        <v>FD</v>
      </c>
      <c r="H42" s="40">
        <f>Tablo16[[#This Row],[Mevcut]]</f>
        <v>43</v>
      </c>
      <c r="I42" s="115">
        <f>Tablo16[[#This Row],[SINAV TARİHİ]]</f>
        <v>45665</v>
      </c>
      <c r="J42" s="116">
        <f>Tablo16[[#This Row],[SINAV SAATİ]]</f>
        <v>0.375</v>
      </c>
      <c r="K42" s="40" t="str">
        <f>Tablo16[[#This Row],[SINIF - I -ZF-….]]</f>
        <v>Amfi</v>
      </c>
      <c r="L42" s="40">
        <f>Tablo16[[#This Row],[SINIF - II  ZF-….]]</f>
        <v>0</v>
      </c>
      <c r="M42" s="40">
        <f>Tablo16[[#This Row],[G1]]</f>
        <v>4</v>
      </c>
      <c r="N42" s="40">
        <f>Tablo16[[#This Row],[G2]]</f>
        <v>0</v>
      </c>
      <c r="O42" s="40" t="str">
        <f>Tablo16[[#This Row],[Gözetmen 1]]</f>
        <v>İpek YAŞAR</v>
      </c>
      <c r="P42" s="40">
        <f>Tablo16[[#This Row],[Gözetmen 2]]</f>
        <v>0</v>
      </c>
      <c r="Q42" s="40">
        <f>Tablo16[[#This Row],[TÜM SINAVLARIMI GÖSTER]]</f>
        <v>0</v>
      </c>
      <c r="R42" s="40">
        <f>Tablo16[[#This Row],[Aynı ders sayısı]]</f>
        <v>9</v>
      </c>
      <c r="S42" s="40">
        <f>Tablo16[[#This Row],[Hocası aynı, aynı ders sayısı]]</f>
        <v>3</v>
      </c>
      <c r="T42" s="40">
        <f>Tablo16[[#This Row],[Aynı saatteki Sınav Sayısı]]</f>
        <v>9</v>
      </c>
    </row>
    <row r="43" spans="1:20" ht="15" hidden="1" x14ac:dyDescent="0.25">
      <c r="A43" s="38">
        <v>355</v>
      </c>
      <c r="B43" s="40" t="str">
        <f>Tablo16[[#This Row],[Bölüm]]</f>
        <v>BK</v>
      </c>
      <c r="C43" s="40">
        <f>Tablo16[[#This Row],[Sınıf]]</f>
        <v>1</v>
      </c>
      <c r="D43" s="40" t="str">
        <f>Tablo16[[#This Row],[Ders Kodu]]</f>
        <v>ZBK-1007</v>
      </c>
      <c r="E43" s="40" t="str">
        <f>Tablo16[[#This Row],[Dersin Adı]]</f>
        <v>Kariyer Planlama</v>
      </c>
      <c r="F43" s="40" t="str">
        <f>Tablo16[[#This Row],[Dersi Veren Öğretim Üyesi]]</f>
        <v>Savaş Korkmaz</v>
      </c>
      <c r="G43" s="40" t="str">
        <f>Tablo16[[#This Row],[Dersi Veren. Öğr. Üyesi Bölmü.]]</f>
        <v>BK</v>
      </c>
      <c r="H43" s="40">
        <f>Tablo16[[#This Row],[Mevcut]]</f>
        <v>43</v>
      </c>
      <c r="I43" s="115">
        <f>Tablo16[[#This Row],[SINAV TARİHİ]]</f>
        <v>45666</v>
      </c>
      <c r="J43" s="116">
        <f>Tablo16[[#This Row],[SINAV SAATİ]]</f>
        <v>0.375</v>
      </c>
      <c r="K43" s="40" t="str">
        <f>Tablo16[[#This Row],[SINIF - I -ZF-….]]</f>
        <v>Prof.Dr H. TURHAN</v>
      </c>
      <c r="L43" s="40">
        <f>Tablo16[[#This Row],[SINIF - II  ZF-….]]</f>
        <v>0</v>
      </c>
      <c r="M43" s="40">
        <f>Tablo16[[#This Row],[G1]]</f>
        <v>0</v>
      </c>
      <c r="N43" s="40">
        <f>Tablo16[[#This Row],[G2]]</f>
        <v>0</v>
      </c>
      <c r="O43" s="40">
        <f>Tablo16[[#This Row],[Gözetmen 1]]</f>
        <v>0</v>
      </c>
      <c r="P43" s="40">
        <f>Tablo16[[#This Row],[Gözetmen 2]]</f>
        <v>0</v>
      </c>
      <c r="Q43" s="40">
        <f>Tablo16[[#This Row],[TÜM SINAVLARIMI GÖSTER]]</f>
        <v>0</v>
      </c>
      <c r="R43" s="40">
        <f>Tablo16[[#This Row],[Aynı ders sayısı]]</f>
        <v>7</v>
      </c>
      <c r="S43" s="40">
        <f>Tablo16[[#This Row],[Hocası aynı, aynı ders sayısı]]</f>
        <v>1</v>
      </c>
      <c r="T43" s="40">
        <f>Tablo16[[#This Row],[Aynı saatteki Sınav Sayısı]]</f>
        <v>8</v>
      </c>
    </row>
    <row r="44" spans="1:20" ht="15" hidden="1" x14ac:dyDescent="0.25">
      <c r="A44" s="38">
        <v>348</v>
      </c>
      <c r="B44" s="40" t="str">
        <f>Tablo16[[#This Row],[Bölüm]]</f>
        <v>BK</v>
      </c>
      <c r="C44" s="40">
        <f>Tablo16[[#This Row],[Sınıf]]</f>
        <v>1</v>
      </c>
      <c r="D44" s="40" t="str">
        <f>Tablo16[[#This Row],[Ders Kodu]]</f>
        <v>BTK-1001</v>
      </c>
      <c r="E44" s="40" t="str">
        <f>Tablo16[[#This Row],[Dersin Adı]]</f>
        <v>Meteoroloji</v>
      </c>
      <c r="F44" s="40" t="str">
        <f>Tablo16[[#This Row],[Dersi Veren Öğretim Üyesi]]</f>
        <v>Murat Tekiner</v>
      </c>
      <c r="G44" s="40" t="str">
        <f>Tablo16[[#This Row],[Dersi Veren. Öğr. Üyesi Bölmü.]]</f>
        <v>TYS</v>
      </c>
      <c r="H44" s="40">
        <f>Tablo16[[#This Row],[Mevcut]]</f>
        <v>9</v>
      </c>
      <c r="I44" s="115">
        <f>Tablo16[[#This Row],[SINAV TARİHİ]]</f>
        <v>45670</v>
      </c>
      <c r="J44" s="116">
        <f>Tablo16[[#This Row],[SINAV SAATİ]]</f>
        <v>0.375</v>
      </c>
      <c r="K44" s="40" t="str">
        <f>Tablo16[[#This Row],[SINIF - I -ZF-….]]</f>
        <v>105</v>
      </c>
      <c r="L44" s="40">
        <f>Tablo16[[#This Row],[SINIF - II  ZF-….]]</f>
        <v>0</v>
      </c>
      <c r="M44" s="40">
        <f>Tablo16[[#This Row],[G1]]</f>
        <v>0</v>
      </c>
      <c r="N44" s="40">
        <f>Tablo16[[#This Row],[G2]]</f>
        <v>0</v>
      </c>
      <c r="O44" s="40">
        <f>Tablo16[[#This Row],[Gözetmen 1]]</f>
        <v>0</v>
      </c>
      <c r="P44" s="40">
        <f>Tablo16[[#This Row],[Gözetmen 2]]</f>
        <v>0</v>
      </c>
      <c r="Q44" s="40">
        <f>Tablo16[[#This Row],[TÜM SINAVLARIMI GÖSTER]]</f>
        <v>0</v>
      </c>
      <c r="R44" s="40">
        <f>Tablo16[[#This Row],[Aynı ders sayısı]]</f>
        <v>5</v>
      </c>
      <c r="S44" s="40">
        <f>Tablo16[[#This Row],[Hocası aynı, aynı ders sayısı]]</f>
        <v>1</v>
      </c>
      <c r="T44" s="40">
        <f>Tablo16[[#This Row],[Aynı saatteki Sınav Sayısı]]</f>
        <v>9</v>
      </c>
    </row>
    <row r="45" spans="1:20" ht="15" hidden="1" x14ac:dyDescent="0.25">
      <c r="A45" s="38">
        <v>349</v>
      </c>
      <c r="B45" s="40" t="str">
        <f>Tablo16[[#This Row],[Bölüm]]</f>
        <v>BK</v>
      </c>
      <c r="C45" s="40">
        <f>Tablo16[[#This Row],[Sınıf]]</f>
        <v>1</v>
      </c>
      <c r="D45" s="40" t="str">
        <f>Tablo16[[#This Row],[Ders Kodu]]</f>
        <v>ZBK-1009</v>
      </c>
      <c r="E45" s="40" t="str">
        <f>Tablo16[[#This Row],[Dersin Adı]]</f>
        <v>Matematik</v>
      </c>
      <c r="F45" s="40" t="str">
        <f>Tablo16[[#This Row],[Dersi Veren Öğretim Üyesi]]</f>
        <v>Mehmet Gümüş</v>
      </c>
      <c r="G45" s="40" t="str">
        <f>Tablo16[[#This Row],[Dersi Veren. Öğr. Üyesi Bölmü.]]</f>
        <v>FD</v>
      </c>
      <c r="H45" s="40">
        <f>Tablo16[[#This Row],[Mevcut]]</f>
        <v>47</v>
      </c>
      <c r="I45" s="115">
        <f>Tablo16[[#This Row],[SINAV TARİHİ]]</f>
        <v>45671</v>
      </c>
      <c r="J45" s="116">
        <f>Tablo16[[#This Row],[SINAV SAATİ]]</f>
        <v>0.375</v>
      </c>
      <c r="K45" s="40" t="str">
        <f>Tablo16[[#This Row],[SINIF - I -ZF-….]]</f>
        <v>Prof.Dr H. TURHAN</v>
      </c>
      <c r="L45" s="40">
        <f>Tablo16[[#This Row],[SINIF - II  ZF-….]]</f>
        <v>0</v>
      </c>
      <c r="M45" s="40">
        <f>Tablo16[[#This Row],[G1]]</f>
        <v>0</v>
      </c>
      <c r="N45" s="40">
        <f>Tablo16[[#This Row],[G2]]</f>
        <v>0</v>
      </c>
      <c r="O45" s="40">
        <f>Tablo16[[#This Row],[Gözetmen 1]]</f>
        <v>0</v>
      </c>
      <c r="P45" s="40">
        <f>Tablo16[[#This Row],[Gözetmen 2]]</f>
        <v>0</v>
      </c>
      <c r="Q45" s="40">
        <f>Tablo16[[#This Row],[TÜM SINAVLARIMI GÖSTER]]</f>
        <v>0</v>
      </c>
      <c r="R45" s="40">
        <f>Tablo16[[#This Row],[Aynı ders sayısı]]</f>
        <v>9</v>
      </c>
      <c r="S45" s="40">
        <f>Tablo16[[#This Row],[Hocası aynı, aynı ders sayısı]]</f>
        <v>1</v>
      </c>
      <c r="T45" s="40">
        <f>Tablo16[[#This Row],[Aynı saatteki Sınav Sayısı]]</f>
        <v>8</v>
      </c>
    </row>
    <row r="46" spans="1:20" ht="15" hidden="1" x14ac:dyDescent="0.25">
      <c r="A46" s="38">
        <v>350</v>
      </c>
      <c r="B46" s="40" t="str">
        <f>Tablo16[[#This Row],[Bölüm]]</f>
        <v>BK</v>
      </c>
      <c r="C46" s="40">
        <f>Tablo16[[#This Row],[Sınıf]]</f>
        <v>1</v>
      </c>
      <c r="D46" s="40" t="str">
        <f>Tablo16[[#This Row],[Ders Kodu]]</f>
        <v>ZBK-1003</v>
      </c>
      <c r="E46" s="40" t="str">
        <f>Tablo16[[#This Row],[Dersin Adı]]</f>
        <v>Kimya I</v>
      </c>
      <c r="F46" s="40" t="str">
        <f>Tablo16[[#This Row],[Dersi Veren Öğretim Üyesi]]</f>
        <v>Osman Dayan</v>
      </c>
      <c r="G46" s="40" t="str">
        <f>Tablo16[[#This Row],[Dersi Veren. Öğr. Üyesi Bölmü.]]</f>
        <v>FD</v>
      </c>
      <c r="H46" s="40">
        <f>Tablo16[[#This Row],[Mevcut]]</f>
        <v>79</v>
      </c>
      <c r="I46" s="115">
        <f>Tablo16[[#This Row],[SINAV TARİHİ]]</f>
        <v>45672</v>
      </c>
      <c r="J46" s="116">
        <f>Tablo16[[#This Row],[SINAV SAATİ]]</f>
        <v>0.375</v>
      </c>
      <c r="K46" s="40" t="str">
        <f>Tablo16[[#This Row],[SINIF - I -ZF-….]]</f>
        <v>Amfi</v>
      </c>
      <c r="L46" s="40" t="str">
        <f>Tablo16[[#This Row],[SINIF - II  ZF-….]]</f>
        <v>Amfi</v>
      </c>
      <c r="M46" s="40">
        <f>Tablo16[[#This Row],[G1]]</f>
        <v>8</v>
      </c>
      <c r="N46" s="40">
        <f>Tablo16[[#This Row],[G2]]</f>
        <v>12</v>
      </c>
      <c r="O46" s="40" t="str">
        <f>Tablo16[[#This Row],[Gözetmen 1]]</f>
        <v>Sema Ezgi YÜCEER</v>
      </c>
      <c r="P46" s="40" t="str">
        <f>Tablo16[[#This Row],[Gözetmen 2]]</f>
        <v>Çağrı KINIK</v>
      </c>
      <c r="Q46" s="40" t="e">
        <f>Tablo16[[#This Row],[TÜM SINAVLARIMI GÖSTER]]</f>
        <v>#N/A</v>
      </c>
      <c r="R46" s="40">
        <f>Tablo16[[#This Row],[Aynı ders sayısı]]</f>
        <v>8</v>
      </c>
      <c r="S46" s="40">
        <f>Tablo16[[#This Row],[Hocası aynı, aynı ders sayısı]]</f>
        <v>1</v>
      </c>
      <c r="T46" s="40">
        <f>Tablo16[[#This Row],[Aynı saatteki Sınav Sayısı]]</f>
        <v>9</v>
      </c>
    </row>
    <row r="47" spans="1:20" ht="15" hidden="1" x14ac:dyDescent="0.25">
      <c r="A47" s="38">
        <v>351</v>
      </c>
      <c r="B47" s="40" t="str">
        <f>Tablo16[[#This Row],[Bölüm]]</f>
        <v>BK</v>
      </c>
      <c r="C47" s="40">
        <f>Tablo16[[#This Row],[Sınıf]]</f>
        <v>1</v>
      </c>
      <c r="D47" s="40" t="str">
        <f>Tablo16[[#This Row],[Ders Kodu]]</f>
        <v>İSG-1001</v>
      </c>
      <c r="E47" s="40" t="str">
        <f>Tablo16[[#This Row],[Dersin Adı]]</f>
        <v>İş Sağlığı ve Güvenliği I</v>
      </c>
      <c r="F47" s="40" t="str">
        <f>Tablo16[[#This Row],[Dersi Veren Öğretim Üyesi]]</f>
        <v>Ulaş Çınar</v>
      </c>
      <c r="G47" s="40" t="str">
        <f>Tablo16[[#This Row],[Dersi Veren. Öğr. Üyesi Bölmü.]]</f>
        <v>FD</v>
      </c>
      <c r="H47" s="40">
        <f>Tablo16[[#This Row],[Mevcut]]</f>
        <v>37</v>
      </c>
      <c r="I47" s="115">
        <f>Tablo16[[#This Row],[SINAV TARİHİ]]</f>
        <v>45673</v>
      </c>
      <c r="J47" s="116">
        <f>Tablo16[[#This Row],[SINAV SAATİ]]</f>
        <v>0.375</v>
      </c>
      <c r="K47" s="40" t="str">
        <f>Tablo16[[#This Row],[SINIF - I -ZF-….]]</f>
        <v>Amfi</v>
      </c>
      <c r="L47" s="40">
        <f>Tablo16[[#This Row],[SINIF - II  ZF-….]]</f>
        <v>0</v>
      </c>
      <c r="M47" s="40">
        <f>Tablo16[[#This Row],[G1]]</f>
        <v>9</v>
      </c>
      <c r="N47" s="40">
        <f>Tablo16[[#This Row],[G2]]</f>
        <v>0</v>
      </c>
      <c r="O47" s="40" t="str">
        <f>Tablo16[[#This Row],[Gözetmen 1]]</f>
        <v>Eylem DURMUŞ</v>
      </c>
      <c r="P47" s="40">
        <f>Tablo16[[#This Row],[Gözetmen 2]]</f>
        <v>0</v>
      </c>
      <c r="Q47" s="40">
        <f>Tablo16[[#This Row],[TÜM SINAVLARIMI GÖSTER]]</f>
        <v>0</v>
      </c>
      <c r="R47" s="40">
        <f>Tablo16[[#This Row],[Aynı ders sayısı]]</f>
        <v>9</v>
      </c>
      <c r="S47" s="40">
        <f>Tablo16[[#This Row],[Hocası aynı, aynı ders sayısı]]</f>
        <v>8</v>
      </c>
      <c r="T47" s="40">
        <f>Tablo16[[#This Row],[Aynı saatteki Sınav Sayısı]]</f>
        <v>9</v>
      </c>
    </row>
    <row r="48" spans="1:20" ht="15" hidden="1" x14ac:dyDescent="0.25">
      <c r="A48" s="38">
        <v>352</v>
      </c>
      <c r="B48" s="40" t="str">
        <f>Tablo16[[#This Row],[Bölüm]]</f>
        <v>BK</v>
      </c>
      <c r="C48" s="40">
        <f>Tablo16[[#This Row],[Sınıf]]</f>
        <v>1</v>
      </c>
      <c r="D48" s="40" t="str">
        <f>Tablo16[[#This Row],[Ders Kodu]]</f>
        <v>BTK-1005</v>
      </c>
      <c r="E48" s="40" t="str">
        <f>Tablo16[[#This Row],[Dersin Adı]]</f>
        <v>Temel Bilgi Teknolojisi  (Alttan Alanlar İçin)</v>
      </c>
      <c r="F48" s="40" t="str">
        <f>Tablo16[[#This Row],[Dersi Veren Öğretim Üyesi]]</f>
        <v>İsmail Kasap</v>
      </c>
      <c r="G48" s="40">
        <f>Tablo16[[#This Row],[Dersi Veren. Öğr. Üyesi Bölmü.]]</f>
        <v>0</v>
      </c>
      <c r="H48" s="40">
        <f>Tablo16[[#This Row],[Mevcut]]</f>
        <v>0</v>
      </c>
      <c r="I48" s="115">
        <f>Tablo16[[#This Row],[SINAV TARİHİ]]</f>
        <v>45674</v>
      </c>
      <c r="J48" s="116">
        <f>Tablo16[[#This Row],[SINAV SAATİ]]</f>
        <v>0.375</v>
      </c>
      <c r="K48" s="40" t="str">
        <f>Tablo16[[#This Row],[SINIF - I -ZF-….]]</f>
        <v>206</v>
      </c>
      <c r="L48" s="40">
        <f>Tablo16[[#This Row],[SINIF - II  ZF-….]]</f>
        <v>0</v>
      </c>
      <c r="M48" s="40">
        <f>Tablo16[[#This Row],[G1]]</f>
        <v>0</v>
      </c>
      <c r="N48" s="40">
        <f>Tablo16[[#This Row],[G2]]</f>
        <v>0</v>
      </c>
      <c r="O48" s="40">
        <f>Tablo16[[#This Row],[Gözetmen 1]]</f>
        <v>0</v>
      </c>
      <c r="P48" s="40">
        <f>Tablo16[[#This Row],[Gözetmen 2]]</f>
        <v>0</v>
      </c>
      <c r="Q48" s="40">
        <f>Tablo16[[#This Row],[TÜM SINAVLARIMI GÖSTER]]</f>
        <v>0</v>
      </c>
      <c r="R48" s="40">
        <f>Tablo16[[#This Row],[Aynı ders sayısı]]</f>
        <v>0</v>
      </c>
      <c r="S48" s="40">
        <f>Tablo16[[#This Row],[Hocası aynı, aynı ders sayısı]]</f>
        <v>1</v>
      </c>
      <c r="T48" s="40">
        <f>Tablo16[[#This Row],[Aynı saatteki Sınav Sayısı]]</f>
        <v>4</v>
      </c>
    </row>
    <row r="49" spans="1:20" ht="15" hidden="1" x14ac:dyDescent="0.25">
      <c r="A49" s="38">
        <v>353</v>
      </c>
      <c r="B49" s="40" t="str">
        <f>Tablo16[[#This Row],[Bölüm]]</f>
        <v>BK</v>
      </c>
      <c r="C49" s="40">
        <f>Tablo16[[#This Row],[Sınıf]]</f>
        <v>1</v>
      </c>
      <c r="D49" s="40" t="str">
        <f>Tablo16[[#This Row],[Ders Kodu]]</f>
        <v>TDİ-1101</v>
      </c>
      <c r="E49" s="40" t="str">
        <f>Tablo16[[#This Row],[Dersin Adı]]</f>
        <v>Yabancı Dil (ingilizce)</v>
      </c>
      <c r="F49" s="40" t="str">
        <f>Tablo16[[#This Row],[Dersi Veren Öğretim Üyesi]]</f>
        <v>Gökhan HINIZ</v>
      </c>
      <c r="G49" s="40" t="str">
        <f>Tablo16[[#This Row],[Dersi Veren. Öğr. Üyesi Bölmü.]]</f>
        <v>FD</v>
      </c>
      <c r="H49" s="40">
        <f>Tablo16[[#This Row],[Mevcut]]</f>
        <v>13</v>
      </c>
      <c r="I49" s="115">
        <f>Tablo16[[#This Row],[SINAV TARİHİ]]</f>
        <v>45674</v>
      </c>
      <c r="J49" s="116">
        <f>Tablo16[[#This Row],[SINAV SAATİ]]</f>
        <v>0.625</v>
      </c>
      <c r="K49" s="40" t="str">
        <f>Tablo16[[#This Row],[SINIF - I -ZF-….]]</f>
        <v>Amfi</v>
      </c>
      <c r="L49" s="40">
        <f>Tablo16[[#This Row],[SINIF - II  ZF-….]]</f>
        <v>0</v>
      </c>
      <c r="M49" s="40">
        <f>Tablo16[[#This Row],[G1]]</f>
        <v>4</v>
      </c>
      <c r="N49" s="40">
        <f>Tablo16[[#This Row],[G2]]</f>
        <v>0</v>
      </c>
      <c r="O49" s="40" t="str">
        <f>Tablo16[[#This Row],[Gözetmen 1]]</f>
        <v>İpek YAŞAR</v>
      </c>
      <c r="P49" s="40">
        <f>Tablo16[[#This Row],[Gözetmen 2]]</f>
        <v>0</v>
      </c>
      <c r="Q49" s="40">
        <f>Tablo16[[#This Row],[TÜM SINAVLARIMI GÖSTER]]</f>
        <v>0</v>
      </c>
      <c r="R49" s="40">
        <f>Tablo16[[#This Row],[Aynı ders sayısı]]</f>
        <v>0</v>
      </c>
      <c r="S49" s="40">
        <f>Tablo16[[#This Row],[Hocası aynı, aynı ders sayısı]]</f>
        <v>9</v>
      </c>
      <c r="T49" s="40">
        <f>Tablo16[[#This Row],[Aynı saatteki Sınav Sayısı]]</f>
        <v>9</v>
      </c>
    </row>
    <row r="50" spans="1:20" ht="15" hidden="1" x14ac:dyDescent="0.25">
      <c r="A50" s="38">
        <v>17</v>
      </c>
      <c r="B50" s="40" t="str">
        <f>Tablo16[[#This Row],[Bölüm]]</f>
        <v>BK</v>
      </c>
      <c r="C50" s="40">
        <f>Tablo16[[#This Row],[Sınıf]]</f>
        <v>2</v>
      </c>
      <c r="D50" s="40" t="str">
        <f>Tablo16[[#This Row],[Ders Kodu]]</f>
        <v>BTK-2013</v>
      </c>
      <c r="E50" s="40" t="str">
        <f>Tablo16[[#This Row],[Dersin Adı]]</f>
        <v>Tarımsal Mekanizasyon</v>
      </c>
      <c r="F50" s="40" t="str">
        <f>Tablo16[[#This Row],[Dersi Veren Öğretim Üyesi]]</f>
        <v>Sakine Özpınar</v>
      </c>
      <c r="G50" s="40" t="str">
        <f>Tablo16[[#This Row],[Dersi Veren. Öğr. Üyesi Bölmü.]]</f>
        <v>TM</v>
      </c>
      <c r="H50" s="40">
        <f>Tablo16[[#This Row],[Mevcut]]</f>
        <v>52</v>
      </c>
      <c r="I50" s="115">
        <f>Tablo16[[#This Row],[SINAV TARİHİ]]</f>
        <v>45663</v>
      </c>
      <c r="J50" s="116">
        <f>Tablo16[[#This Row],[SINAV SAATİ]]</f>
        <v>0.45833333333333331</v>
      </c>
      <c r="K50" s="40" t="str">
        <f>Tablo16[[#This Row],[SINIF - I -ZF-….]]</f>
        <v>113</v>
      </c>
      <c r="L50" s="40">
        <f>Tablo16[[#This Row],[SINIF - II  ZF-….]]</f>
        <v>0</v>
      </c>
      <c r="M50" s="40">
        <f>Tablo16[[#This Row],[G1]]</f>
        <v>0</v>
      </c>
      <c r="N50" s="40">
        <f>Tablo16[[#This Row],[G2]]</f>
        <v>0</v>
      </c>
      <c r="O50" s="40">
        <f>Tablo16[[#This Row],[Gözetmen 1]]</f>
        <v>0</v>
      </c>
      <c r="P50" s="40">
        <f>Tablo16[[#This Row],[Gözetmen 2]]</f>
        <v>0</v>
      </c>
      <c r="Q50" s="40">
        <f>Tablo16[[#This Row],[TÜM SINAVLARIMI GÖSTER]]</f>
        <v>0</v>
      </c>
      <c r="R50" s="40">
        <f>Tablo16[[#This Row],[Aynı ders sayısı]]</f>
        <v>5</v>
      </c>
      <c r="S50" s="40">
        <f>Tablo16[[#This Row],[Hocası aynı, aynı ders sayısı]]</f>
        <v>1</v>
      </c>
      <c r="T50" s="40">
        <f>Tablo16[[#This Row],[Aynı saatteki Sınav Sayısı]]</f>
        <v>9</v>
      </c>
    </row>
    <row r="51" spans="1:20" ht="15" hidden="1" x14ac:dyDescent="0.25">
      <c r="A51" s="38">
        <v>18</v>
      </c>
      <c r="B51" s="40" t="str">
        <f>Tablo16[[#This Row],[Bölüm]]</f>
        <v>BK</v>
      </c>
      <c r="C51" s="40">
        <f>Tablo16[[#This Row],[Sınıf]]</f>
        <v>2</v>
      </c>
      <c r="D51" s="40" t="str">
        <f>Tablo16[[#This Row],[Ders Kodu]]</f>
        <v>BTK-2001</v>
      </c>
      <c r="E51" s="40" t="str">
        <f>Tablo16[[#This Row],[Dersin Adı]]</f>
        <v>Bitki Fizyolojisi</v>
      </c>
      <c r="F51" s="40" t="str">
        <f>Tablo16[[#This Row],[Dersi Veren Öğretim Üyesi]]</f>
        <v>Fatih Kahrıman</v>
      </c>
      <c r="G51" s="40" t="str">
        <f>Tablo16[[#This Row],[Dersi Veren. Öğr. Üyesi Bölmü.]]</f>
        <v>TB</v>
      </c>
      <c r="H51" s="40">
        <f>Tablo16[[#This Row],[Mevcut]]</f>
        <v>61</v>
      </c>
      <c r="I51" s="115">
        <f>Tablo16[[#This Row],[SINAV TARİHİ]]</f>
        <v>45664</v>
      </c>
      <c r="J51" s="116">
        <f>Tablo16[[#This Row],[SINAV SAATİ]]</f>
        <v>0.4861111111111111</v>
      </c>
      <c r="K51" s="40" t="str">
        <f>Tablo16[[#This Row],[SINIF - I -ZF-….]]</f>
        <v>Amfi</v>
      </c>
      <c r="L51" s="40">
        <f>Tablo16[[#This Row],[SINIF - II  ZF-….]]</f>
        <v>0</v>
      </c>
      <c r="M51" s="40">
        <f>Tablo16[[#This Row],[G1]]</f>
        <v>6</v>
      </c>
      <c r="N51" s="40">
        <f>Tablo16[[#This Row],[G2]]</f>
        <v>0</v>
      </c>
      <c r="O51" s="40" t="str">
        <f>Tablo16[[#This Row],[Gözetmen 1]]</f>
        <v>Uğur SARI</v>
      </c>
      <c r="P51" s="40">
        <f>Tablo16[[#This Row],[Gözetmen 2]]</f>
        <v>0</v>
      </c>
      <c r="Q51" s="40">
        <f>Tablo16[[#This Row],[TÜM SINAVLARIMI GÖSTER]]</f>
        <v>0</v>
      </c>
      <c r="R51" s="40">
        <f>Tablo16[[#This Row],[Aynı ders sayısı]]</f>
        <v>7</v>
      </c>
      <c r="S51" s="40">
        <f>Tablo16[[#This Row],[Hocası aynı, aynı ders sayısı]]</f>
        <v>2</v>
      </c>
      <c r="T51" s="40">
        <f>Tablo16[[#This Row],[Aynı saatteki Sınav Sayısı]]</f>
        <v>9</v>
      </c>
    </row>
    <row r="52" spans="1:20" ht="15" hidden="1" x14ac:dyDescent="0.25">
      <c r="A52" s="38">
        <v>14</v>
      </c>
      <c r="B52" s="40" t="str">
        <f>Tablo16[[#This Row],[Bölüm]]</f>
        <v>BK</v>
      </c>
      <c r="C52" s="40">
        <f>Tablo16[[#This Row],[Sınıf]]</f>
        <v>2</v>
      </c>
      <c r="D52" s="40" t="str">
        <f>Tablo16[[#This Row],[Ders Kodu]]</f>
        <v>BTK-2009</v>
      </c>
      <c r="E52" s="40" t="str">
        <f>Tablo16[[#This Row],[Dersin Adı]]</f>
        <v>Gıda Bilimi ve Güvenliği</v>
      </c>
      <c r="F52" s="40" t="str">
        <f>Tablo16[[#This Row],[Dersi Veren Öğretim Üyesi]]</f>
        <v>Murat Zorba</v>
      </c>
      <c r="G52" s="40" t="str">
        <f>Tablo16[[#This Row],[Dersi Veren. Öğr. Üyesi Bölmü.]]</f>
        <v>FD</v>
      </c>
      <c r="H52" s="40">
        <f>Tablo16[[#This Row],[Mevcut]]</f>
        <v>49</v>
      </c>
      <c r="I52" s="115">
        <f>Tablo16[[#This Row],[SINAV TARİHİ]]</f>
        <v>45665</v>
      </c>
      <c r="J52" s="116">
        <f>Tablo16[[#This Row],[SINAV SAATİ]]</f>
        <v>0.45833333333333331</v>
      </c>
      <c r="K52" s="40" t="str">
        <f>Tablo16[[#This Row],[SINIF - I -ZF-….]]</f>
        <v>Amfi</v>
      </c>
      <c r="L52" s="40">
        <f>Tablo16[[#This Row],[SINIF - II  ZF-….]]</f>
        <v>0</v>
      </c>
      <c r="M52" s="40">
        <f>Tablo16[[#This Row],[G1]]</f>
        <v>7</v>
      </c>
      <c r="N52" s="40">
        <f>Tablo16[[#This Row],[G2]]</f>
        <v>0</v>
      </c>
      <c r="O52" s="40" t="str">
        <f>Tablo16[[#This Row],[Gözetmen 1]]</f>
        <v>C. Erdem BÜLBÜL</v>
      </c>
      <c r="P52" s="40">
        <f>Tablo16[[#This Row],[Gözetmen 2]]</f>
        <v>0</v>
      </c>
      <c r="Q52" s="40">
        <f>Tablo16[[#This Row],[TÜM SINAVLARIMI GÖSTER]]</f>
        <v>0</v>
      </c>
      <c r="R52" s="40">
        <f>Tablo16[[#This Row],[Aynı ders sayısı]]</f>
        <v>6</v>
      </c>
      <c r="S52" s="40">
        <f>Tablo16[[#This Row],[Hocası aynı, aynı ders sayısı]]</f>
        <v>5</v>
      </c>
      <c r="T52" s="40">
        <f>Tablo16[[#This Row],[Aynı saatteki Sınav Sayısı]]</f>
        <v>9</v>
      </c>
    </row>
    <row r="53" spans="1:20" ht="15" hidden="1" x14ac:dyDescent="0.25">
      <c r="A53" s="38">
        <v>15</v>
      </c>
      <c r="B53" s="40" t="str">
        <f>Tablo16[[#This Row],[Bölüm]]</f>
        <v>BK</v>
      </c>
      <c r="C53" s="40">
        <f>Tablo16[[#This Row],[Sınıf]]</f>
        <v>2</v>
      </c>
      <c r="D53" s="40" t="str">
        <f>Tablo16[[#This Row],[Ders Kodu]]</f>
        <v>BTK-2015</v>
      </c>
      <c r="E53" s="40" t="str">
        <f>Tablo16[[#This Row],[Dersin Adı]]</f>
        <v>Toprak Bilgisi</v>
      </c>
      <c r="F53" s="40" t="str">
        <f>Tablo16[[#This Row],[Dersi Veren Öğretim Üyesi]]</f>
        <v>Yasemin Kavdır</v>
      </c>
      <c r="G53" s="40" t="str">
        <f>Tablo16[[#This Row],[Dersi Veren. Öğr. Üyesi Bölmü.]]</f>
        <v>TO</v>
      </c>
      <c r="H53" s="40">
        <f>Tablo16[[#This Row],[Mevcut]]</f>
        <v>46</v>
      </c>
      <c r="I53" s="115">
        <f>Tablo16[[#This Row],[SINAV TARİHİ]]</f>
        <v>45665</v>
      </c>
      <c r="J53" s="116">
        <f>Tablo16[[#This Row],[SINAV SAATİ]]</f>
        <v>0.6875</v>
      </c>
      <c r="K53" s="40" t="str">
        <f>Tablo16[[#This Row],[SINIF - I -ZF-….]]</f>
        <v>02</v>
      </c>
      <c r="L53" s="40" t="str">
        <f>Tablo16[[#This Row],[SINIF - II  ZF-….]]</f>
        <v>03</v>
      </c>
      <c r="M53" s="40">
        <f>Tablo16[[#This Row],[G1]]</f>
        <v>6</v>
      </c>
      <c r="N53" s="40">
        <f>Tablo16[[#This Row],[G2]]</f>
        <v>8</v>
      </c>
      <c r="O53" s="40" t="str">
        <f>Tablo16[[#This Row],[Gözetmen 1]]</f>
        <v>Uğur SARI</v>
      </c>
      <c r="P53" s="40" t="str">
        <f>Tablo16[[#This Row],[Gözetmen 2]]</f>
        <v>Sema Ezgi YÜCEER</v>
      </c>
      <c r="Q53" s="40" t="e">
        <f>Tablo16[[#This Row],[TÜM SINAVLARIMI GÖSTER]]</f>
        <v>#N/A</v>
      </c>
      <c r="R53" s="40">
        <f>Tablo16[[#This Row],[Aynı ders sayısı]]</f>
        <v>4</v>
      </c>
      <c r="S53" s="40">
        <f>Tablo16[[#This Row],[Hocası aynı, aynı ders sayısı]]</f>
        <v>1</v>
      </c>
      <c r="T53" s="40">
        <f>Tablo16[[#This Row],[Aynı saatteki Sınav Sayısı]]</f>
        <v>7</v>
      </c>
    </row>
    <row r="54" spans="1:20" ht="15" hidden="1" x14ac:dyDescent="0.25">
      <c r="A54" s="38">
        <v>16</v>
      </c>
      <c r="B54" s="40" t="str">
        <f>Tablo16[[#This Row],[Bölüm]]</f>
        <v>BK</v>
      </c>
      <c r="C54" s="40">
        <f>Tablo16[[#This Row],[Sınıf]]</f>
        <v>2</v>
      </c>
      <c r="D54" s="40" t="str">
        <f>Tablo16[[#This Row],[Ders Kodu]]</f>
        <v>BTK-2007</v>
      </c>
      <c r="E54" s="40" t="str">
        <f>Tablo16[[#This Row],[Dersin Adı]]</f>
        <v>Tarım Ekonomisi</v>
      </c>
      <c r="F54" s="40" t="str">
        <f>Tablo16[[#This Row],[Dersi Veren Öğretim Üyesi]]</f>
        <v>Selma Kayalak</v>
      </c>
      <c r="G54" s="40" t="str">
        <f>Tablo16[[#This Row],[Dersi Veren. Öğr. Üyesi Bölmü.]]</f>
        <v>TE</v>
      </c>
      <c r="H54" s="40">
        <f>Tablo16[[#This Row],[Mevcut]]</f>
        <v>56</v>
      </c>
      <c r="I54" s="115">
        <f>Tablo16[[#This Row],[SINAV TARİHİ]]</f>
        <v>45666</v>
      </c>
      <c r="J54" s="116">
        <f>Tablo16[[#This Row],[SINAV SAATİ]]</f>
        <v>0.45833333333333331</v>
      </c>
      <c r="K54" s="40" t="str">
        <f>Tablo16[[#This Row],[SINIF - I -ZF-….]]</f>
        <v>Prof.Dr H. TURHAN</v>
      </c>
      <c r="L54" s="40">
        <f>Tablo16[[#This Row],[SINIF - II  ZF-….]]</f>
        <v>0</v>
      </c>
      <c r="M54" s="40">
        <f>Tablo16[[#This Row],[G1]]</f>
        <v>0</v>
      </c>
      <c r="N54" s="40">
        <f>Tablo16[[#This Row],[G2]]</f>
        <v>0</v>
      </c>
      <c r="O54" s="40">
        <f>Tablo16[[#This Row],[Gözetmen 1]]</f>
        <v>0</v>
      </c>
      <c r="P54" s="40">
        <f>Tablo16[[#This Row],[Gözetmen 2]]</f>
        <v>0</v>
      </c>
      <c r="Q54" s="40">
        <f>Tablo16[[#This Row],[TÜM SINAVLARIMI GÖSTER]]</f>
        <v>0</v>
      </c>
      <c r="R54" s="40">
        <f>Tablo16[[#This Row],[Aynı ders sayısı]]</f>
        <v>6</v>
      </c>
      <c r="S54" s="40">
        <f>Tablo16[[#This Row],[Hocası aynı, aynı ders sayısı]]</f>
        <v>1</v>
      </c>
      <c r="T54" s="40">
        <f>Tablo16[[#This Row],[Aynı saatteki Sınav Sayısı]]</f>
        <v>9</v>
      </c>
    </row>
    <row r="55" spans="1:20" ht="15" hidden="1" x14ac:dyDescent="0.25">
      <c r="A55" s="38">
        <v>19</v>
      </c>
      <c r="B55" s="40" t="str">
        <f>Tablo16[[#This Row],[Bölüm]]</f>
        <v>BK</v>
      </c>
      <c r="C55" s="40">
        <f>Tablo16[[#This Row],[Sınıf]]</f>
        <v>2</v>
      </c>
      <c r="D55" s="40" t="str">
        <f>Tablo16[[#This Row],[Ders Kodu]]</f>
        <v>BTK-2011</v>
      </c>
      <c r="E55" s="40" t="str">
        <f>Tablo16[[#This Row],[Dersin Adı]]</f>
        <v>Tarımsal Yapılar ve Sulama</v>
      </c>
      <c r="F55" s="40" t="str">
        <f>Tablo16[[#This Row],[Dersi Veren Öğretim Üyesi]]</f>
        <v>Murat Tekiner</v>
      </c>
      <c r="G55" s="40" t="str">
        <f>Tablo16[[#This Row],[Dersi Veren. Öğr. Üyesi Bölmü.]]</f>
        <v>TYS</v>
      </c>
      <c r="H55" s="40">
        <f>Tablo16[[#This Row],[Mevcut]]</f>
        <v>54</v>
      </c>
      <c r="I55" s="115">
        <f>Tablo16[[#This Row],[SINAV TARİHİ]]</f>
        <v>45670</v>
      </c>
      <c r="J55" s="116">
        <f>Tablo16[[#This Row],[SINAV SAATİ]]</f>
        <v>0.45833333333333331</v>
      </c>
      <c r="K55" s="40" t="str">
        <f>Tablo16[[#This Row],[SINIF - I -ZF-….]]</f>
        <v>Prof.Dr H. TURHAN</v>
      </c>
      <c r="L55" s="40">
        <f>Tablo16[[#This Row],[SINIF - II  ZF-….]]</f>
        <v>0</v>
      </c>
      <c r="M55" s="40">
        <f>Tablo16[[#This Row],[G1]]</f>
        <v>0</v>
      </c>
      <c r="N55" s="40">
        <f>Tablo16[[#This Row],[G2]]</f>
        <v>0</v>
      </c>
      <c r="O55" s="40">
        <f>Tablo16[[#This Row],[Gözetmen 1]]</f>
        <v>0</v>
      </c>
      <c r="P55" s="40">
        <f>Tablo16[[#This Row],[Gözetmen 2]]</f>
        <v>0</v>
      </c>
      <c r="Q55" s="40">
        <f>Tablo16[[#This Row],[TÜM SINAVLARIMI GÖSTER]]</f>
        <v>0</v>
      </c>
      <c r="R55" s="40">
        <f>Tablo16[[#This Row],[Aynı ders sayısı]]</f>
        <v>6</v>
      </c>
      <c r="S55" s="40">
        <f>Tablo16[[#This Row],[Hocası aynı, aynı ders sayısı]]</f>
        <v>1</v>
      </c>
      <c r="T55" s="40">
        <f>Tablo16[[#This Row],[Aynı saatteki Sınav Sayısı]]</f>
        <v>8</v>
      </c>
    </row>
    <row r="56" spans="1:20" ht="15" hidden="1" x14ac:dyDescent="0.25">
      <c r="A56" s="38">
        <v>20</v>
      </c>
      <c r="B56" s="40" t="str">
        <f>Tablo16[[#This Row],[Bölüm]]</f>
        <v>BK</v>
      </c>
      <c r="C56" s="40">
        <f>Tablo16[[#This Row],[Sınıf]]</f>
        <v>2</v>
      </c>
      <c r="D56" s="40" t="str">
        <f>Tablo16[[#This Row],[Ders Kodu]]</f>
        <v>BTK-2005</v>
      </c>
      <c r="E56" s="40" t="str">
        <f>Tablo16[[#This Row],[Dersin Adı]]</f>
        <v>Genel Sebzecilik</v>
      </c>
      <c r="F56" s="40" t="str">
        <f>Tablo16[[#This Row],[Dersi Veren Öğretim Üyesi]]</f>
        <v>Canan Öztokat Kuzucu</v>
      </c>
      <c r="G56" s="40" t="str">
        <f>Tablo16[[#This Row],[Dersi Veren. Öğr. Üyesi Bölmü.]]</f>
        <v>BB</v>
      </c>
      <c r="H56" s="40">
        <f>Tablo16[[#This Row],[Mevcut]]</f>
        <v>50</v>
      </c>
      <c r="I56" s="115">
        <f>Tablo16[[#This Row],[SINAV TARİHİ]]</f>
        <v>45671</v>
      </c>
      <c r="J56" s="116">
        <f>Tablo16[[#This Row],[SINAV SAATİ]]</f>
        <v>0.45833333333333331</v>
      </c>
      <c r="K56" s="40" t="str">
        <f>Tablo16[[#This Row],[SINIF - I -ZF-….]]</f>
        <v>Prof.Dr H. TURHAN</v>
      </c>
      <c r="L56" s="40">
        <f>Tablo16[[#This Row],[SINIF - II  ZF-….]]</f>
        <v>0</v>
      </c>
      <c r="M56" s="40">
        <f>Tablo16[[#This Row],[G1]]</f>
        <v>0</v>
      </c>
      <c r="N56" s="40">
        <f>Tablo16[[#This Row],[G2]]</f>
        <v>0</v>
      </c>
      <c r="O56" s="40">
        <f>Tablo16[[#This Row],[Gözetmen 1]]</f>
        <v>0</v>
      </c>
      <c r="P56" s="40">
        <f>Tablo16[[#This Row],[Gözetmen 2]]</f>
        <v>0</v>
      </c>
      <c r="Q56" s="40">
        <f>Tablo16[[#This Row],[TÜM SINAVLARIMI GÖSTER]]</f>
        <v>0</v>
      </c>
      <c r="R56" s="40">
        <f>Tablo16[[#This Row],[Aynı ders sayısı]]</f>
        <v>3</v>
      </c>
      <c r="S56" s="40">
        <f>Tablo16[[#This Row],[Hocası aynı, aynı ders sayısı]]</f>
        <v>1</v>
      </c>
      <c r="T56" s="40">
        <f>Tablo16[[#This Row],[Aynı saatteki Sınav Sayısı]]</f>
        <v>7</v>
      </c>
    </row>
    <row r="57" spans="1:20" ht="15" hidden="1" x14ac:dyDescent="0.25">
      <c r="A57" s="38">
        <v>21</v>
      </c>
      <c r="B57" s="40" t="str">
        <f>Tablo16[[#This Row],[Bölüm]]</f>
        <v>BK</v>
      </c>
      <c r="C57" s="40">
        <f>Tablo16[[#This Row],[Sınıf]]</f>
        <v>2</v>
      </c>
      <c r="D57" s="40" t="str">
        <f>Tablo16[[#This Row],[Ders Kodu]]</f>
        <v>BTK-2003</v>
      </c>
      <c r="E57" s="40" t="str">
        <f>Tablo16[[#This Row],[Dersin Adı]]</f>
        <v>Genetik</v>
      </c>
      <c r="F57" s="40" t="str">
        <f>Tablo16[[#This Row],[Dersi Veren Öğretim Üyesi]]</f>
        <v>Cem Ömer Egesel</v>
      </c>
      <c r="G57" s="40" t="str">
        <f>Tablo16[[#This Row],[Dersi Veren. Öğr. Üyesi Bölmü.]]</f>
        <v>TBT</v>
      </c>
      <c r="H57" s="40">
        <f>Tablo16[[#This Row],[Mevcut]]</f>
        <v>85</v>
      </c>
      <c r="I57" s="115">
        <f>Tablo16[[#This Row],[SINAV TARİHİ]]</f>
        <v>45672</v>
      </c>
      <c r="J57" s="116">
        <f>Tablo16[[#This Row],[SINAV SAATİ]]</f>
        <v>0.45833333333333331</v>
      </c>
      <c r="K57" s="40" t="str">
        <f>Tablo16[[#This Row],[SINIF - I -ZF-….]]</f>
        <v>113</v>
      </c>
      <c r="L57" s="40" t="str">
        <f>Tablo16[[#This Row],[SINIF - II  ZF-….]]</f>
        <v>101</v>
      </c>
      <c r="M57" s="40">
        <f>Tablo16[[#This Row],[G1]]</f>
        <v>6</v>
      </c>
      <c r="N57" s="40">
        <f>Tablo16[[#This Row],[G2]]</f>
        <v>7</v>
      </c>
      <c r="O57" s="40" t="str">
        <f>Tablo16[[#This Row],[Gözetmen 1]]</f>
        <v>Uğur SARI</v>
      </c>
      <c r="P57" s="40" t="str">
        <f>Tablo16[[#This Row],[Gözetmen 2]]</f>
        <v>C. Erdem BÜLBÜL</v>
      </c>
      <c r="Q57" s="40" t="e">
        <f>Tablo16[[#This Row],[TÜM SINAVLARIMI GÖSTER]]</f>
        <v>#N/A</v>
      </c>
      <c r="R57" s="40">
        <f>Tablo16[[#This Row],[Aynı ders sayısı]]</f>
        <v>3</v>
      </c>
      <c r="S57" s="40">
        <f>Tablo16[[#This Row],[Hocası aynı, aynı ders sayısı]]</f>
        <v>1</v>
      </c>
      <c r="T57" s="40">
        <f>Tablo16[[#This Row],[Aynı saatteki Sınav Sayısı]]</f>
        <v>3</v>
      </c>
    </row>
    <row r="58" spans="1:20" ht="15" hidden="1" x14ac:dyDescent="0.25">
      <c r="A58" s="38">
        <v>22</v>
      </c>
      <c r="B58" s="40" t="str">
        <f>Tablo16[[#This Row],[Bölüm]]</f>
        <v>BK</v>
      </c>
      <c r="C58" s="40">
        <f>Tablo16[[#This Row],[Sınıf]]</f>
        <v>3</v>
      </c>
      <c r="D58" s="40" t="str">
        <f>Tablo16[[#This Row],[Ders Kodu]]</f>
        <v>BTK-3003</v>
      </c>
      <c r="E58" s="40" t="str">
        <f>Tablo16[[#This Row],[Dersin Adı]]</f>
        <v>Böcek Ekolojisi</v>
      </c>
      <c r="F58" s="40" t="str">
        <f>Tablo16[[#This Row],[Dersi Veren Öğretim Üyesi]]</f>
        <v>Ali Özpınar</v>
      </c>
      <c r="G58" s="40" t="str">
        <f>Tablo16[[#This Row],[Dersi Veren. Öğr. Üyesi Bölmü.]]</f>
        <v>BK</v>
      </c>
      <c r="H58" s="40">
        <f>Tablo16[[#This Row],[Mevcut]]</f>
        <v>41</v>
      </c>
      <c r="I58" s="115">
        <f>Tablo16[[#This Row],[SINAV TARİHİ]]</f>
        <v>45663</v>
      </c>
      <c r="J58" s="116">
        <f>Tablo16[[#This Row],[SINAV SAATİ]]</f>
        <v>0.54166666666666663</v>
      </c>
      <c r="K58" s="40" t="str">
        <f>Tablo16[[#This Row],[SINIF - I -ZF-….]]</f>
        <v>Prof.Dr H. TURHAN</v>
      </c>
      <c r="L58" s="40">
        <f>Tablo16[[#This Row],[SINIF - II  ZF-….]]</f>
        <v>0</v>
      </c>
      <c r="M58" s="40">
        <f>Tablo16[[#This Row],[G1]]</f>
        <v>0</v>
      </c>
      <c r="N58" s="40">
        <f>Tablo16[[#This Row],[G2]]</f>
        <v>0</v>
      </c>
      <c r="O58" s="40">
        <f>Tablo16[[#This Row],[Gözetmen 1]]</f>
        <v>0</v>
      </c>
      <c r="P58" s="40">
        <f>Tablo16[[#This Row],[Gözetmen 2]]</f>
        <v>0</v>
      </c>
      <c r="Q58" s="40">
        <f>Tablo16[[#This Row],[TÜM SINAVLARIMI GÖSTER]]</f>
        <v>0</v>
      </c>
      <c r="R58" s="40">
        <f>Tablo16[[#This Row],[Aynı ders sayısı]]</f>
        <v>1</v>
      </c>
      <c r="S58" s="40">
        <f>Tablo16[[#This Row],[Hocası aynı, aynı ders sayısı]]</f>
        <v>1</v>
      </c>
      <c r="T58" s="40">
        <f>Tablo16[[#This Row],[Aynı saatteki Sınav Sayısı]]</f>
        <v>9</v>
      </c>
    </row>
    <row r="59" spans="1:20" ht="15" hidden="1" x14ac:dyDescent="0.25">
      <c r="A59" s="38">
        <v>41</v>
      </c>
      <c r="B59" s="40" t="str">
        <f>Tablo16[[#This Row],[Bölüm]]</f>
        <v>BK</v>
      </c>
      <c r="C59" s="40">
        <f>Tablo16[[#This Row],[Sınıf]]</f>
        <v>3</v>
      </c>
      <c r="D59" s="40" t="str">
        <f>Tablo16[[#This Row],[Ders Kodu]]</f>
        <v>BTK-3005</v>
      </c>
      <c r="E59" s="40" t="str">
        <f>Tablo16[[#This Row],[Dersin Adı]]</f>
        <v>Bitki Bakteriyolojisi</v>
      </c>
      <c r="F59" s="40" t="str">
        <f>Tablo16[[#This Row],[Dersi Veren Öğretim Üyesi]]</f>
        <v>Savaş Korkmaz</v>
      </c>
      <c r="G59" s="40" t="str">
        <f>Tablo16[[#This Row],[Dersi Veren. Öğr. Üyesi Bölmü.]]</f>
        <v>BK</v>
      </c>
      <c r="H59" s="40">
        <f>Tablo16[[#This Row],[Mevcut]]</f>
        <v>46</v>
      </c>
      <c r="I59" s="115">
        <f>Tablo16[[#This Row],[SINAV TARİHİ]]</f>
        <v>45664</v>
      </c>
      <c r="J59" s="116">
        <f>Tablo16[[#This Row],[SINAV SAATİ]]</f>
        <v>0.56944444444444442</v>
      </c>
      <c r="K59" s="40" t="str">
        <f>Tablo16[[#This Row],[SINIF - I -ZF-….]]</f>
        <v>201</v>
      </c>
      <c r="L59" s="40">
        <f>Tablo16[[#This Row],[SINIF - II  ZF-….]]</f>
        <v>0</v>
      </c>
      <c r="M59" s="40">
        <f>Tablo16[[#This Row],[G1]]</f>
        <v>0</v>
      </c>
      <c r="N59" s="40">
        <f>Tablo16[[#This Row],[G2]]</f>
        <v>0</v>
      </c>
      <c r="O59" s="40">
        <f>Tablo16[[#This Row],[Gözetmen 1]]</f>
        <v>0</v>
      </c>
      <c r="P59" s="40">
        <f>Tablo16[[#This Row],[Gözetmen 2]]</f>
        <v>0</v>
      </c>
      <c r="Q59" s="40">
        <f>Tablo16[[#This Row],[TÜM SINAVLARIMI GÖSTER]]</f>
        <v>0</v>
      </c>
      <c r="R59" s="40">
        <f>Tablo16[[#This Row],[Aynı ders sayısı]]</f>
        <v>1</v>
      </c>
      <c r="S59" s="40">
        <f>Tablo16[[#This Row],[Hocası aynı, aynı ders sayısı]]</f>
        <v>1</v>
      </c>
      <c r="T59" s="40">
        <f>Tablo16[[#This Row],[Aynı saatteki Sınav Sayısı]]</f>
        <v>9</v>
      </c>
    </row>
    <row r="60" spans="1:20" ht="15" hidden="1" x14ac:dyDescent="0.25">
      <c r="A60" s="38">
        <v>42</v>
      </c>
      <c r="B60" s="40" t="str">
        <f>Tablo16[[#This Row],[Bölüm]]</f>
        <v>BK</v>
      </c>
      <c r="C60" s="40">
        <f>Tablo16[[#This Row],[Sınıf]]</f>
        <v>3</v>
      </c>
      <c r="D60" s="40" t="str">
        <f>Tablo16[[#This Row],[Ders Kodu]]</f>
        <v>BTK-3011</v>
      </c>
      <c r="E60" s="40" t="str">
        <f>Tablo16[[#This Row],[Dersin Adı]]</f>
        <v>Bitki Virolojisi</v>
      </c>
      <c r="F60" s="40" t="str">
        <f>Tablo16[[#This Row],[Dersi Veren Öğretim Üyesi]]</f>
        <v>Savaş Korkmaz</v>
      </c>
      <c r="G60" s="40" t="str">
        <f>Tablo16[[#This Row],[Dersi Veren. Öğr. Üyesi Bölmü.]]</f>
        <v>BK</v>
      </c>
      <c r="H60" s="40">
        <f>Tablo16[[#This Row],[Mevcut]]</f>
        <v>41</v>
      </c>
      <c r="I60" s="115">
        <f>Tablo16[[#This Row],[SINAV TARİHİ]]</f>
        <v>45665</v>
      </c>
      <c r="J60" s="116">
        <f>Tablo16[[#This Row],[SINAV SAATİ]]</f>
        <v>0.54166666666666663</v>
      </c>
      <c r="K60" s="40" t="str">
        <f>Tablo16[[#This Row],[SINIF - I -ZF-….]]</f>
        <v>Prof.Dr H. TURHAN</v>
      </c>
      <c r="L60" s="40">
        <f>Tablo16[[#This Row],[SINIF - II  ZF-….]]</f>
        <v>0</v>
      </c>
      <c r="M60" s="40">
        <f>Tablo16[[#This Row],[G1]]</f>
        <v>0</v>
      </c>
      <c r="N60" s="40">
        <f>Tablo16[[#This Row],[G2]]</f>
        <v>0</v>
      </c>
      <c r="O60" s="40">
        <f>Tablo16[[#This Row],[Gözetmen 1]]</f>
        <v>0</v>
      </c>
      <c r="P60" s="40">
        <f>Tablo16[[#This Row],[Gözetmen 2]]</f>
        <v>0</v>
      </c>
      <c r="Q60" s="40">
        <f>Tablo16[[#This Row],[TÜM SINAVLARIMI GÖSTER]]</f>
        <v>0</v>
      </c>
      <c r="R60" s="40">
        <f>Tablo16[[#This Row],[Aynı ders sayısı]]</f>
        <v>1</v>
      </c>
      <c r="S60" s="40">
        <f>Tablo16[[#This Row],[Hocası aynı, aynı ders sayısı]]</f>
        <v>1</v>
      </c>
      <c r="T60" s="40">
        <f>Tablo16[[#This Row],[Aynı saatteki Sınav Sayısı]]</f>
        <v>10</v>
      </c>
    </row>
    <row r="61" spans="1:20" ht="15" hidden="1" x14ac:dyDescent="0.25">
      <c r="A61" s="38">
        <v>43</v>
      </c>
      <c r="B61" s="40" t="str">
        <f>Tablo16[[#This Row],[Bölüm]]</f>
        <v>BK</v>
      </c>
      <c r="C61" s="40">
        <f>Tablo16[[#This Row],[Sınıf]]</f>
        <v>3</v>
      </c>
      <c r="D61" s="40" t="str">
        <f>Tablo16[[#This Row],[Ders Kodu]]</f>
        <v>BTK-3001</v>
      </c>
      <c r="E61" s="40" t="str">
        <f>Tablo16[[#This Row],[Dersin Adı]]</f>
        <v>Herboloji</v>
      </c>
      <c r="F61" s="40" t="str">
        <f>Tablo16[[#This Row],[Dersi Veren Öğretim Üyesi]]</f>
        <v>Ahmet Uludağ</v>
      </c>
      <c r="G61" s="40" t="str">
        <f>Tablo16[[#This Row],[Dersi Veren. Öğr. Üyesi Bölmü.]]</f>
        <v>BK</v>
      </c>
      <c r="H61" s="40">
        <f>Tablo16[[#This Row],[Mevcut]]</f>
        <v>40</v>
      </c>
      <c r="I61" s="115">
        <f>Tablo16[[#This Row],[SINAV TARİHİ]]</f>
        <v>45666</v>
      </c>
      <c r="J61" s="116">
        <f>Tablo16[[#This Row],[SINAV SAATİ]]</f>
        <v>0.54166666666666663</v>
      </c>
      <c r="K61" s="40" t="str">
        <f>Tablo16[[#This Row],[SINIF - I -ZF-….]]</f>
        <v>101</v>
      </c>
      <c r="L61" s="40">
        <f>Tablo16[[#This Row],[SINIF - II  ZF-….]]</f>
        <v>0</v>
      </c>
      <c r="M61" s="40">
        <f>Tablo16[[#This Row],[G1]]</f>
        <v>0</v>
      </c>
      <c r="N61" s="40">
        <f>Tablo16[[#This Row],[G2]]</f>
        <v>0</v>
      </c>
      <c r="O61" s="40">
        <f>Tablo16[[#This Row],[Gözetmen 1]]</f>
        <v>0</v>
      </c>
      <c r="P61" s="40">
        <f>Tablo16[[#This Row],[Gözetmen 2]]</f>
        <v>0</v>
      </c>
      <c r="Q61" s="40">
        <f>Tablo16[[#This Row],[TÜM SINAVLARIMI GÖSTER]]</f>
        <v>0</v>
      </c>
      <c r="R61" s="40">
        <f>Tablo16[[#This Row],[Aynı ders sayısı]]</f>
        <v>1</v>
      </c>
      <c r="S61" s="40">
        <f>Tablo16[[#This Row],[Hocası aynı, aynı ders sayısı]]</f>
        <v>1</v>
      </c>
      <c r="T61" s="40">
        <f>Tablo16[[#This Row],[Aynı saatteki Sınav Sayısı]]</f>
        <v>7</v>
      </c>
    </row>
    <row r="62" spans="1:20" ht="15" hidden="1" x14ac:dyDescent="0.25">
      <c r="A62" s="38">
        <v>114</v>
      </c>
      <c r="B62" s="40" t="str">
        <f>Tablo16[[#This Row],[Bölüm]]</f>
        <v>BK</v>
      </c>
      <c r="C62" s="40">
        <f>Tablo16[[#This Row],[Sınıf]]</f>
        <v>3</v>
      </c>
      <c r="D62" s="40" t="str">
        <f>Tablo16[[#This Row],[Ders Kodu]]</f>
        <v>BTK-3009</v>
      </c>
      <c r="E62" s="40" t="str">
        <f>Tablo16[[#This Row],[Dersin Adı]]</f>
        <v>Böcek Morfolojisi ve Fizyolojisi</v>
      </c>
      <c r="F62" s="40" t="str">
        <f>Tablo16[[#This Row],[Dersi Veren Öğretim Üyesi]]</f>
        <v>Uğur Gözel</v>
      </c>
      <c r="G62" s="40" t="str">
        <f>Tablo16[[#This Row],[Dersi Veren. Öğr. Üyesi Bölmü.]]</f>
        <v>BK</v>
      </c>
      <c r="H62" s="40">
        <f>Tablo16[[#This Row],[Mevcut]]</f>
        <v>38</v>
      </c>
      <c r="I62" s="115">
        <f>Tablo16[[#This Row],[SINAV TARİHİ]]</f>
        <v>45670</v>
      </c>
      <c r="J62" s="116">
        <f>Tablo16[[#This Row],[SINAV SAATİ]]</f>
        <v>0.54166666666666663</v>
      </c>
      <c r="K62" s="40" t="str">
        <f>Tablo16[[#This Row],[SINIF - I -ZF-….]]</f>
        <v>201</v>
      </c>
      <c r="L62" s="40">
        <f>Tablo16[[#This Row],[SINIF - II  ZF-….]]</f>
        <v>0</v>
      </c>
      <c r="M62" s="40">
        <f>Tablo16[[#This Row],[G1]]</f>
        <v>0</v>
      </c>
      <c r="N62" s="40">
        <f>Tablo16[[#This Row],[G2]]</f>
        <v>0</v>
      </c>
      <c r="O62" s="40">
        <f>Tablo16[[#This Row],[Gözetmen 1]]</f>
        <v>0</v>
      </c>
      <c r="P62" s="40">
        <f>Tablo16[[#This Row],[Gözetmen 2]]</f>
        <v>0</v>
      </c>
      <c r="Q62" s="40">
        <f>Tablo16[[#This Row],[TÜM SINAVLARIMI GÖSTER]]</f>
        <v>0</v>
      </c>
      <c r="R62" s="40">
        <f>Tablo16[[#This Row],[Aynı ders sayısı]]</f>
        <v>1</v>
      </c>
      <c r="S62" s="40">
        <f>Tablo16[[#This Row],[Hocası aynı, aynı ders sayısı]]</f>
        <v>1</v>
      </c>
      <c r="T62" s="40">
        <f>Tablo16[[#This Row],[Aynı saatteki Sınav Sayısı]]</f>
        <v>7</v>
      </c>
    </row>
    <row r="63" spans="1:20" ht="15" hidden="1" x14ac:dyDescent="0.25">
      <c r="A63" s="38">
        <v>134</v>
      </c>
      <c r="B63" s="40" t="str">
        <f>Tablo16[[#This Row],[Bölüm]]</f>
        <v>BK</v>
      </c>
      <c r="C63" s="40">
        <f>Tablo16[[#This Row],[Sınıf]]</f>
        <v>3</v>
      </c>
      <c r="D63" s="40" t="str">
        <f>Tablo16[[#This Row],[Ders Kodu]]</f>
        <v>BTK-3007</v>
      </c>
      <c r="E63" s="40" t="str">
        <f>Tablo16[[#This Row],[Dersin Adı]]</f>
        <v>Böcek Sistematiği</v>
      </c>
      <c r="F63" s="40" t="str">
        <f>Tablo16[[#This Row],[Dersi Veren Öğretim Üyesi]]</f>
        <v>İsmail Kasap</v>
      </c>
      <c r="G63" s="40" t="str">
        <f>Tablo16[[#This Row],[Dersi Veren. Öğr. Üyesi Bölmü.]]</f>
        <v>BK</v>
      </c>
      <c r="H63" s="40">
        <f>Tablo16[[#This Row],[Mevcut]]</f>
        <v>40</v>
      </c>
      <c r="I63" s="115">
        <f>Tablo16[[#This Row],[SINAV TARİHİ]]</f>
        <v>45671</v>
      </c>
      <c r="J63" s="116">
        <f>Tablo16[[#This Row],[SINAV SAATİ]]</f>
        <v>0.54166666666666663</v>
      </c>
      <c r="K63" s="40" t="str">
        <f>Tablo16[[#This Row],[SINIF - I -ZF-….]]</f>
        <v>202</v>
      </c>
      <c r="L63" s="40">
        <f>Tablo16[[#This Row],[SINIF - II  ZF-….]]</f>
        <v>0</v>
      </c>
      <c r="M63" s="40">
        <f>Tablo16[[#This Row],[G1]]</f>
        <v>0</v>
      </c>
      <c r="N63" s="40">
        <f>Tablo16[[#This Row],[G2]]</f>
        <v>0</v>
      </c>
      <c r="O63" s="40">
        <f>Tablo16[[#This Row],[Gözetmen 1]]</f>
        <v>0</v>
      </c>
      <c r="P63" s="40">
        <f>Tablo16[[#This Row],[Gözetmen 2]]</f>
        <v>0</v>
      </c>
      <c r="Q63" s="40">
        <f>Tablo16[[#This Row],[TÜM SINAVLARIMI GÖSTER]]</f>
        <v>0</v>
      </c>
      <c r="R63" s="40">
        <f>Tablo16[[#This Row],[Aynı ders sayısı]]</f>
        <v>1</v>
      </c>
      <c r="S63" s="40">
        <f>Tablo16[[#This Row],[Hocası aynı, aynı ders sayısı]]</f>
        <v>1</v>
      </c>
      <c r="T63" s="40">
        <f>Tablo16[[#This Row],[Aynı saatteki Sınav Sayısı]]</f>
        <v>8</v>
      </c>
    </row>
    <row r="64" spans="1:20" ht="15" hidden="1" x14ac:dyDescent="0.25">
      <c r="A64" s="38">
        <v>238</v>
      </c>
      <c r="B64" s="40" t="str">
        <f>Tablo16[[#This Row],[Bölüm]]</f>
        <v>BK</v>
      </c>
      <c r="C64" s="40">
        <f>Tablo16[[#This Row],[Sınıf]]</f>
        <v>3</v>
      </c>
      <c r="D64" s="40" t="str">
        <f>Tablo16[[#This Row],[Ders Kodu]]</f>
        <v>BTK-3013</v>
      </c>
      <c r="E64" s="40" t="str">
        <f>Tablo16[[#This Row],[Dersin Adı]]</f>
        <v>Tarımsal Savaşım I</v>
      </c>
      <c r="F64" s="40" t="str">
        <f>Tablo16[[#This Row],[Dersi Veren Öğretim Üyesi]]</f>
        <v>Figen Mert</v>
      </c>
      <c r="G64" s="40" t="str">
        <f>Tablo16[[#This Row],[Dersi Veren. Öğr. Üyesi Bölmü.]]</f>
        <v>BK</v>
      </c>
      <c r="H64" s="40">
        <f>Tablo16[[#This Row],[Mevcut]]</f>
        <v>42</v>
      </c>
      <c r="I64" s="115">
        <f>Tablo16[[#This Row],[SINAV TARİHİ]]</f>
        <v>45672</v>
      </c>
      <c r="J64" s="116">
        <f>Tablo16[[#This Row],[SINAV SAATİ]]</f>
        <v>0.58333333333333337</v>
      </c>
      <c r="K64" s="40" t="str">
        <f>Tablo16[[#This Row],[SINIF - I -ZF-….]]</f>
        <v>02</v>
      </c>
      <c r="L64" s="40">
        <f>Tablo16[[#This Row],[SINIF - II  ZF-….]]</f>
        <v>0</v>
      </c>
      <c r="M64" s="40">
        <f>Tablo16[[#This Row],[G1]]</f>
        <v>0</v>
      </c>
      <c r="N64" s="40">
        <f>Tablo16[[#This Row],[G2]]</f>
        <v>0</v>
      </c>
      <c r="O64" s="40">
        <f>Tablo16[[#This Row],[Gözetmen 1]]</f>
        <v>0</v>
      </c>
      <c r="P64" s="40">
        <f>Tablo16[[#This Row],[Gözetmen 2]]</f>
        <v>0</v>
      </c>
      <c r="Q64" s="40">
        <f>Tablo16[[#This Row],[TÜM SINAVLARIMI GÖSTER]]</f>
        <v>0</v>
      </c>
      <c r="R64" s="40">
        <f>Tablo16[[#This Row],[Aynı ders sayısı]]</f>
        <v>1</v>
      </c>
      <c r="S64" s="40">
        <f>Tablo16[[#This Row],[Hocası aynı, aynı ders sayısı]]</f>
        <v>1</v>
      </c>
      <c r="T64" s="40">
        <f>Tablo16[[#This Row],[Aynı saatteki Sınav Sayısı]]</f>
        <v>1</v>
      </c>
    </row>
    <row r="65" spans="1:20" ht="15" hidden="1" x14ac:dyDescent="0.25">
      <c r="A65" s="38">
        <v>262</v>
      </c>
      <c r="B65" s="40" t="str">
        <f>Tablo16[[#This Row],[Bölüm]]</f>
        <v>BK</v>
      </c>
      <c r="C65" s="40">
        <f>Tablo16[[#This Row],[Sınıf]]</f>
        <v>4</v>
      </c>
      <c r="D65" s="40" t="str">
        <f>Tablo16[[#This Row],[Ders Kodu]]</f>
        <v>BTK-4011</v>
      </c>
      <c r="E65" s="40" t="str">
        <f>Tablo16[[#This Row],[Dersin Adı]]</f>
        <v>Organik Tarımda Zararlılarla Mücadele</v>
      </c>
      <c r="F65" s="40" t="str">
        <f>Tablo16[[#This Row],[Dersi Veren Öğretim Üyesi]]</f>
        <v>Ali Özpınar</v>
      </c>
      <c r="G65" s="40" t="str">
        <f>Tablo16[[#This Row],[Dersi Veren. Öğr. Üyesi Bölmü.]]</f>
        <v>BK</v>
      </c>
      <c r="H65" s="40">
        <f>Tablo16[[#This Row],[Mevcut]]</f>
        <v>12</v>
      </c>
      <c r="I65" s="115">
        <f>Tablo16[[#This Row],[SINAV TARİHİ]]</f>
        <v>45663</v>
      </c>
      <c r="J65" s="116">
        <f>Tablo16[[#This Row],[SINAV SAATİ]]</f>
        <v>0.61458333333333337</v>
      </c>
      <c r="K65" s="40" t="str">
        <f>Tablo16[[#This Row],[SINIF - I -ZF-….]]</f>
        <v>203</v>
      </c>
      <c r="L65" s="40">
        <f>Tablo16[[#This Row],[SINIF - II  ZF-….]]</f>
        <v>0</v>
      </c>
      <c r="M65" s="40">
        <f>Tablo16[[#This Row],[G1]]</f>
        <v>0</v>
      </c>
      <c r="N65" s="40">
        <f>Tablo16[[#This Row],[G2]]</f>
        <v>0</v>
      </c>
      <c r="O65" s="40">
        <f>Tablo16[[#This Row],[Gözetmen 1]]</f>
        <v>0</v>
      </c>
      <c r="P65" s="40">
        <f>Tablo16[[#This Row],[Gözetmen 2]]</f>
        <v>0</v>
      </c>
      <c r="Q65" s="40">
        <f>Tablo16[[#This Row],[TÜM SINAVLARIMI GÖSTER]]</f>
        <v>0</v>
      </c>
      <c r="R65" s="40">
        <f>Tablo16[[#This Row],[Aynı ders sayısı]]</f>
        <v>1</v>
      </c>
      <c r="S65" s="40">
        <f>Tablo16[[#This Row],[Hocası aynı, aynı ders sayısı]]</f>
        <v>1</v>
      </c>
      <c r="T65" s="40">
        <f>Tablo16[[#This Row],[Aynı saatteki Sınav Sayısı]]</f>
        <v>9</v>
      </c>
    </row>
    <row r="66" spans="1:20" ht="15" hidden="1" x14ac:dyDescent="0.25">
      <c r="A66" s="38">
        <v>283</v>
      </c>
      <c r="B66" s="40" t="str">
        <f>Tablo16[[#This Row],[Bölüm]]</f>
        <v>BK</v>
      </c>
      <c r="C66" s="40">
        <f>Tablo16[[#This Row],[Sınıf]]</f>
        <v>4</v>
      </c>
      <c r="D66" s="40" t="str">
        <f>Tablo16[[#This Row],[Ders Kodu]]</f>
        <v>BTK-4005</v>
      </c>
      <c r="E66" s="40" t="str">
        <f>Tablo16[[#This Row],[Dersin Adı]]</f>
        <v>Bitki Klinikleri I</v>
      </c>
      <c r="F66" s="40" t="str">
        <f>Tablo16[[#This Row],[Dersi Veren Öğretim Üyesi]]</f>
        <v>Figen Mert</v>
      </c>
      <c r="G66" s="40" t="str">
        <f>Tablo16[[#This Row],[Dersi Veren. Öğr. Üyesi Bölmü.]]</f>
        <v>BK</v>
      </c>
      <c r="H66" s="40">
        <f>Tablo16[[#This Row],[Mevcut]]</f>
        <v>42</v>
      </c>
      <c r="I66" s="115">
        <f>Tablo16[[#This Row],[SINAV TARİHİ]]</f>
        <v>45664</v>
      </c>
      <c r="J66" s="116">
        <f>Tablo16[[#This Row],[SINAV SAATİ]]</f>
        <v>0.375</v>
      </c>
      <c r="K66" s="40" t="str">
        <f>Tablo16[[#This Row],[SINIF - I -ZF-….]]</f>
        <v>201</v>
      </c>
      <c r="L66" s="40">
        <f>Tablo16[[#This Row],[SINIF - II  ZF-….]]</f>
        <v>0</v>
      </c>
      <c r="M66" s="40">
        <f>Tablo16[[#This Row],[G1]]</f>
        <v>0</v>
      </c>
      <c r="N66" s="40">
        <f>Tablo16[[#This Row],[G2]]</f>
        <v>0</v>
      </c>
      <c r="O66" s="40">
        <f>Tablo16[[#This Row],[Gözetmen 1]]</f>
        <v>0</v>
      </c>
      <c r="P66" s="40">
        <f>Tablo16[[#This Row],[Gözetmen 2]]</f>
        <v>0</v>
      </c>
      <c r="Q66" s="40">
        <f>Tablo16[[#This Row],[TÜM SINAVLARIMI GÖSTER]]</f>
        <v>0</v>
      </c>
      <c r="R66" s="40">
        <f>Tablo16[[#This Row],[Aynı ders sayısı]]</f>
        <v>1</v>
      </c>
      <c r="S66" s="40">
        <f>Tablo16[[#This Row],[Hocası aynı, aynı ders sayısı]]</f>
        <v>1</v>
      </c>
      <c r="T66" s="40">
        <f>Tablo16[[#This Row],[Aynı saatteki Sınav Sayısı]]</f>
        <v>1</v>
      </c>
    </row>
    <row r="67" spans="1:20" ht="15" hidden="1" x14ac:dyDescent="0.25">
      <c r="A67" s="38">
        <v>284</v>
      </c>
      <c r="B67" s="40" t="str">
        <f>Tablo16[[#This Row],[Bölüm]]</f>
        <v>BK</v>
      </c>
      <c r="C67" s="40">
        <f>Tablo16[[#This Row],[Sınıf]]</f>
        <v>4</v>
      </c>
      <c r="D67" s="40" t="str">
        <f>Tablo16[[#This Row],[Ders Kodu]]</f>
        <v>BTK-4003</v>
      </c>
      <c r="E67" s="40" t="str">
        <f>Tablo16[[#This Row],[Dersin Adı]]</f>
        <v>Meyve ve Bağ Zararlıları</v>
      </c>
      <c r="F67" s="40" t="str">
        <f>Tablo16[[#This Row],[Dersi Veren Öğretim Üyesi]]</f>
        <v>Ali Özpınar</v>
      </c>
      <c r="G67" s="40" t="str">
        <f>Tablo16[[#This Row],[Dersi Veren. Öğr. Üyesi Bölmü.]]</f>
        <v>BK</v>
      </c>
      <c r="H67" s="40">
        <f>Tablo16[[#This Row],[Mevcut]]</f>
        <v>43</v>
      </c>
      <c r="I67" s="115">
        <f>Tablo16[[#This Row],[SINAV TARİHİ]]</f>
        <v>45664</v>
      </c>
      <c r="J67" s="116">
        <f>Tablo16[[#This Row],[SINAV SAATİ]]</f>
        <v>0.65277777777777779</v>
      </c>
      <c r="K67" s="40" t="str">
        <f>Tablo16[[#This Row],[SINIF - I -ZF-….]]</f>
        <v>Prof.Dr H. TURHAN</v>
      </c>
      <c r="L67" s="40">
        <f>Tablo16[[#This Row],[SINIF - II  ZF-….]]</f>
        <v>0</v>
      </c>
      <c r="M67" s="40">
        <f>Tablo16[[#This Row],[G1]]</f>
        <v>0</v>
      </c>
      <c r="N67" s="40">
        <f>Tablo16[[#This Row],[G2]]</f>
        <v>0</v>
      </c>
      <c r="O67" s="40">
        <f>Tablo16[[#This Row],[Gözetmen 1]]</f>
        <v>0</v>
      </c>
      <c r="P67" s="40">
        <f>Tablo16[[#This Row],[Gözetmen 2]]</f>
        <v>0</v>
      </c>
      <c r="Q67" s="40">
        <f>Tablo16[[#This Row],[TÜM SINAVLARIMI GÖSTER]]</f>
        <v>0</v>
      </c>
      <c r="R67" s="40">
        <f>Tablo16[[#This Row],[Aynı ders sayısı]]</f>
        <v>1</v>
      </c>
      <c r="S67" s="40">
        <f>Tablo16[[#This Row],[Hocası aynı, aynı ders sayısı]]</f>
        <v>1</v>
      </c>
      <c r="T67" s="40">
        <f>Tablo16[[#This Row],[Aynı saatteki Sınav Sayısı]]</f>
        <v>9</v>
      </c>
    </row>
    <row r="68" spans="1:20" ht="15" hidden="1" x14ac:dyDescent="0.25">
      <c r="A68" s="38">
        <v>7</v>
      </c>
      <c r="B68" s="40" t="str">
        <f>Tablo16[[#This Row],[Bölüm]]</f>
        <v>BK</v>
      </c>
      <c r="C68" s="40">
        <f>Tablo16[[#This Row],[Sınıf]]</f>
        <v>4</v>
      </c>
      <c r="D68" s="40" t="str">
        <f>Tablo16[[#This Row],[Ders Kodu]]</f>
        <v>BTK-4027</v>
      </c>
      <c r="E68" s="40" t="str">
        <f>Tablo16[[#This Row],[Dersin Adı]]</f>
        <v>Bitki Korumada Pestisit Uygulamaları</v>
      </c>
      <c r="F68" s="40" t="str">
        <f>Tablo16[[#This Row],[Dersi Veren Öğretim Üyesi]]</f>
        <v>Levent Efil</v>
      </c>
      <c r="G68" s="40" t="str">
        <f>Tablo16[[#This Row],[Dersi Veren. Öğr. Üyesi Bölmü.]]</f>
        <v>BK</v>
      </c>
      <c r="H68" s="40">
        <f>Tablo16[[#This Row],[Mevcut]]</f>
        <v>15</v>
      </c>
      <c r="I68" s="115">
        <f>Tablo16[[#This Row],[SINAV TARİHİ]]</f>
        <v>45665</v>
      </c>
      <c r="J68" s="116">
        <f>Tablo16[[#This Row],[SINAV SAATİ]]</f>
        <v>0.625</v>
      </c>
      <c r="K68" s="40" t="str">
        <f>Tablo16[[#This Row],[SINIF - I -ZF-….]]</f>
        <v>102</v>
      </c>
      <c r="L68" s="40">
        <f>Tablo16[[#This Row],[SINIF - II  ZF-….]]</f>
        <v>0</v>
      </c>
      <c r="M68" s="40">
        <f>Tablo16[[#This Row],[G1]]</f>
        <v>0</v>
      </c>
      <c r="N68" s="40">
        <f>Tablo16[[#This Row],[G2]]</f>
        <v>0</v>
      </c>
      <c r="O68" s="40">
        <f>Tablo16[[#This Row],[Gözetmen 1]]</f>
        <v>0</v>
      </c>
      <c r="P68" s="40">
        <f>Tablo16[[#This Row],[Gözetmen 2]]</f>
        <v>0</v>
      </c>
      <c r="Q68" s="40">
        <f>Tablo16[[#This Row],[TÜM SINAVLARIMI GÖSTER]]</f>
        <v>0</v>
      </c>
      <c r="R68" s="40">
        <f>Tablo16[[#This Row],[Aynı ders sayısı]]</f>
        <v>1</v>
      </c>
      <c r="S68" s="40">
        <f>Tablo16[[#This Row],[Hocası aynı, aynı ders sayısı]]</f>
        <v>1</v>
      </c>
      <c r="T68" s="40">
        <f>Tablo16[[#This Row],[Aynı saatteki Sınav Sayısı]]</f>
        <v>9</v>
      </c>
    </row>
    <row r="69" spans="1:20" ht="15" hidden="1" x14ac:dyDescent="0.25">
      <c r="A69" s="38">
        <v>24</v>
      </c>
      <c r="B69" s="40" t="str">
        <f>Tablo16[[#This Row],[Bölüm]]</f>
        <v>BK</v>
      </c>
      <c r="C69" s="40">
        <f>Tablo16[[#This Row],[Sınıf]]</f>
        <v>4</v>
      </c>
      <c r="D69" s="40" t="str">
        <f>Tablo16[[#This Row],[Ders Kodu]]</f>
        <v>BTK-4013</v>
      </c>
      <c r="E69" s="40" t="str">
        <f>Tablo16[[#This Row],[Dersin Adı]]</f>
        <v>Depolanmış Ürün Zararlıları</v>
      </c>
      <c r="F69" s="40" t="str">
        <f>Tablo16[[#This Row],[Dersi Veren Öğretim Üyesi]]</f>
        <v>İsmail Kasap</v>
      </c>
      <c r="G69" s="40" t="str">
        <f>Tablo16[[#This Row],[Dersi Veren. Öğr. Üyesi Bölmü.]]</f>
        <v>BK</v>
      </c>
      <c r="H69" s="40">
        <f>Tablo16[[#This Row],[Mevcut]]</f>
        <v>13</v>
      </c>
      <c r="I69" s="115">
        <f>Tablo16[[#This Row],[SINAV TARİHİ]]</f>
        <v>45666</v>
      </c>
      <c r="J69" s="116">
        <f>Tablo16[[#This Row],[SINAV SAATİ]]</f>
        <v>0.61458333333333337</v>
      </c>
      <c r="K69" s="40" t="str">
        <f>Tablo16[[#This Row],[SINIF - I -ZF-….]]</f>
        <v>204</v>
      </c>
      <c r="L69" s="40">
        <f>Tablo16[[#This Row],[SINIF - II  ZF-….]]</f>
        <v>0</v>
      </c>
      <c r="M69" s="40">
        <f>Tablo16[[#This Row],[G1]]</f>
        <v>0</v>
      </c>
      <c r="N69" s="40">
        <f>Tablo16[[#This Row],[G2]]</f>
        <v>0</v>
      </c>
      <c r="O69" s="40">
        <f>Tablo16[[#This Row],[Gözetmen 1]]</f>
        <v>0</v>
      </c>
      <c r="P69" s="40">
        <f>Tablo16[[#This Row],[Gözetmen 2]]</f>
        <v>0</v>
      </c>
      <c r="Q69" s="40">
        <f>Tablo16[[#This Row],[TÜM SINAVLARIMI GÖSTER]]</f>
        <v>0</v>
      </c>
      <c r="R69" s="40">
        <f>Tablo16[[#This Row],[Aynı ders sayısı]]</f>
        <v>1</v>
      </c>
      <c r="S69" s="40">
        <f>Tablo16[[#This Row],[Hocası aynı, aynı ders sayısı]]</f>
        <v>1</v>
      </c>
      <c r="T69" s="40">
        <f>Tablo16[[#This Row],[Aynı saatteki Sınav Sayısı]]</f>
        <v>9</v>
      </c>
    </row>
    <row r="70" spans="1:20" ht="15" hidden="1" x14ac:dyDescent="0.25">
      <c r="A70" s="38">
        <v>55</v>
      </c>
      <c r="B70" s="40" t="str">
        <f>Tablo16[[#This Row],[Bölüm]]</f>
        <v>BK</v>
      </c>
      <c r="C70" s="40">
        <f>Tablo16[[#This Row],[Sınıf]]</f>
        <v>4</v>
      </c>
      <c r="D70" s="40" t="str">
        <f>Tablo16[[#This Row],[Ders Kodu]]</f>
        <v>BTK-4007</v>
      </c>
      <c r="E70" s="40" t="str">
        <f>Tablo16[[#This Row],[Dersin Adı]]</f>
        <v>Tahıl ve Baklagil Hastalıkları</v>
      </c>
      <c r="F70" s="40" t="str">
        <f>Tablo16[[#This Row],[Dersi Veren Öğretim Üyesi]]</f>
        <v>Figen Mert</v>
      </c>
      <c r="G70" s="40" t="str">
        <f>Tablo16[[#This Row],[Dersi Veren. Öğr. Üyesi Bölmü.]]</f>
        <v>BK</v>
      </c>
      <c r="H70" s="40">
        <f>Tablo16[[#This Row],[Mevcut]]</f>
        <v>42</v>
      </c>
      <c r="I70" s="115">
        <f>Tablo16[[#This Row],[SINAV TARİHİ]]</f>
        <v>45666</v>
      </c>
      <c r="J70" s="116">
        <f>Tablo16[[#This Row],[SINAV SAATİ]]</f>
        <v>0.67708333333333337</v>
      </c>
      <c r="K70" s="40" t="str">
        <f>Tablo16[[#This Row],[SINIF - I -ZF-….]]</f>
        <v>Prof.Dr H. TURHAN</v>
      </c>
      <c r="L70" s="40">
        <f>Tablo16[[#This Row],[SINIF - II  ZF-….]]</f>
        <v>0</v>
      </c>
      <c r="M70" s="40">
        <f>Tablo16[[#This Row],[G1]]</f>
        <v>0</v>
      </c>
      <c r="N70" s="40">
        <f>Tablo16[[#This Row],[G2]]</f>
        <v>0</v>
      </c>
      <c r="O70" s="40">
        <f>Tablo16[[#This Row],[Gözetmen 1]]</f>
        <v>0</v>
      </c>
      <c r="P70" s="40">
        <f>Tablo16[[#This Row],[Gözetmen 2]]</f>
        <v>0</v>
      </c>
      <c r="Q70" s="40">
        <f>Tablo16[[#This Row],[TÜM SINAVLARIMI GÖSTER]]</f>
        <v>0</v>
      </c>
      <c r="R70" s="40">
        <f>Tablo16[[#This Row],[Aynı ders sayısı]]</f>
        <v>1</v>
      </c>
      <c r="S70" s="40">
        <f>Tablo16[[#This Row],[Hocası aynı, aynı ders sayısı]]</f>
        <v>1</v>
      </c>
      <c r="T70" s="40">
        <f>Tablo16[[#This Row],[Aynı saatteki Sınav Sayısı]]</f>
        <v>7</v>
      </c>
    </row>
    <row r="71" spans="1:20" ht="15" hidden="1" x14ac:dyDescent="0.25">
      <c r="A71" s="38">
        <v>46</v>
      </c>
      <c r="B71" s="40" t="str">
        <f>Tablo16[[#This Row],[Bölüm]]</f>
        <v>BK</v>
      </c>
      <c r="C71" s="40">
        <f>Tablo16[[#This Row],[Sınıf]]</f>
        <v>4</v>
      </c>
      <c r="D71" s="40" t="str">
        <f>Tablo16[[#This Row],[Ders Kodu]]</f>
        <v>BTK-4009</v>
      </c>
      <c r="E71" s="40" t="str">
        <f>Tablo16[[#This Row],[Dersin Adı]]</f>
        <v>Endüstri Bitkileri Hastalıkları</v>
      </c>
      <c r="F71" s="40" t="str">
        <f>Tablo16[[#This Row],[Dersi Veren Öğretim Üyesi]]</f>
        <v>Ali Karanfil</v>
      </c>
      <c r="G71" s="40" t="str">
        <f>Tablo16[[#This Row],[Dersi Veren. Öğr. Üyesi Bölmü.]]</f>
        <v>BK</v>
      </c>
      <c r="H71" s="40">
        <f>Tablo16[[#This Row],[Mevcut]]</f>
        <v>41</v>
      </c>
      <c r="I71" s="115">
        <f>Tablo16[[#This Row],[SINAV TARİHİ]]</f>
        <v>45670</v>
      </c>
      <c r="J71" s="116">
        <f>Tablo16[[#This Row],[SINAV SAATİ]]</f>
        <v>0.625</v>
      </c>
      <c r="K71" s="40" t="str">
        <f>Tablo16[[#This Row],[SINIF - I -ZF-….]]</f>
        <v>101</v>
      </c>
      <c r="L71" s="40">
        <f>Tablo16[[#This Row],[SINIF - II  ZF-….]]</f>
        <v>0</v>
      </c>
      <c r="M71" s="40">
        <f>Tablo16[[#This Row],[G1]]</f>
        <v>0</v>
      </c>
      <c r="N71" s="40">
        <f>Tablo16[[#This Row],[G2]]</f>
        <v>0</v>
      </c>
      <c r="O71" s="40">
        <f>Tablo16[[#This Row],[Gözetmen 1]]</f>
        <v>0</v>
      </c>
      <c r="P71" s="40">
        <f>Tablo16[[#This Row],[Gözetmen 2]]</f>
        <v>0</v>
      </c>
      <c r="Q71" s="40">
        <f>Tablo16[[#This Row],[TÜM SINAVLARIMI GÖSTER]]</f>
        <v>0</v>
      </c>
      <c r="R71" s="40">
        <f>Tablo16[[#This Row],[Aynı ders sayısı]]</f>
        <v>1</v>
      </c>
      <c r="S71" s="40">
        <f>Tablo16[[#This Row],[Hocası aynı, aynı ders sayısı]]</f>
        <v>1</v>
      </c>
      <c r="T71" s="40">
        <f>Tablo16[[#This Row],[Aynı saatteki Sınav Sayısı]]</f>
        <v>8</v>
      </c>
    </row>
    <row r="72" spans="1:20" ht="15" hidden="1" x14ac:dyDescent="0.25">
      <c r="A72" s="38">
        <v>60</v>
      </c>
      <c r="B72" s="40" t="str">
        <f>Tablo16[[#This Row],[Bölüm]]</f>
        <v>BK</v>
      </c>
      <c r="C72" s="40">
        <f>Tablo16[[#This Row],[Sınıf]]</f>
        <v>4</v>
      </c>
      <c r="D72" s="40" t="str">
        <f>Tablo16[[#This Row],[Ders Kodu]]</f>
        <v>BTK-4017</v>
      </c>
      <c r="E72" s="40" t="str">
        <f>Tablo16[[#This Row],[Dersin Adı]]</f>
        <v>Süs Bitkileri Hastalıkları</v>
      </c>
      <c r="F72" s="40" t="str">
        <f>Tablo16[[#This Row],[Dersi Veren Öğretim Üyesi]]</f>
        <v>Ali Karanfil</v>
      </c>
      <c r="G72" s="40" t="str">
        <f>Tablo16[[#This Row],[Dersi Veren. Öğr. Üyesi Bölmü.]]</f>
        <v>BK</v>
      </c>
      <c r="H72" s="40">
        <f>Tablo16[[#This Row],[Mevcut]]</f>
        <v>15</v>
      </c>
      <c r="I72" s="115">
        <f>Tablo16[[#This Row],[SINAV TARİHİ]]</f>
        <v>45671</v>
      </c>
      <c r="J72" s="116">
        <f>Tablo16[[#This Row],[SINAV SAATİ]]</f>
        <v>0.625</v>
      </c>
      <c r="K72" s="40" t="str">
        <f>Tablo16[[#This Row],[SINIF - I -ZF-….]]</f>
        <v>04</v>
      </c>
      <c r="L72" s="40">
        <f>Tablo16[[#This Row],[SINIF - II  ZF-….]]</f>
        <v>0</v>
      </c>
      <c r="M72" s="40">
        <f>Tablo16[[#This Row],[G1]]</f>
        <v>0</v>
      </c>
      <c r="N72" s="40">
        <f>Tablo16[[#This Row],[G2]]</f>
        <v>0</v>
      </c>
      <c r="O72" s="40">
        <f>Tablo16[[#This Row],[Gözetmen 1]]</f>
        <v>0</v>
      </c>
      <c r="P72" s="40">
        <f>Tablo16[[#This Row],[Gözetmen 2]]</f>
        <v>0</v>
      </c>
      <c r="Q72" s="40">
        <f>Tablo16[[#This Row],[TÜM SINAVLARIMI GÖSTER]]</f>
        <v>0</v>
      </c>
      <c r="R72" s="40">
        <f>Tablo16[[#This Row],[Aynı ders sayısı]]</f>
        <v>1</v>
      </c>
      <c r="S72" s="40">
        <f>Tablo16[[#This Row],[Hocası aynı, aynı ders sayısı]]</f>
        <v>1</v>
      </c>
      <c r="T72" s="40">
        <f>Tablo16[[#This Row],[Aynı saatteki Sınav Sayısı]]</f>
        <v>6</v>
      </c>
    </row>
    <row r="73" spans="1:20" ht="15" hidden="1" x14ac:dyDescent="0.25">
      <c r="A73" s="38">
        <v>84</v>
      </c>
      <c r="B73" s="40" t="str">
        <f>Tablo16[[#This Row],[Bölüm]]</f>
        <v>BK</v>
      </c>
      <c r="C73" s="40">
        <f>Tablo16[[#This Row],[Sınıf]]</f>
        <v>4</v>
      </c>
      <c r="D73" s="40" t="str">
        <f>Tablo16[[#This Row],[Ders Kodu]]</f>
        <v>BTK-4025</v>
      </c>
      <c r="E73" s="40" t="str">
        <f>Tablo16[[#This Row],[Dersin Adı]]</f>
        <v>Bitki Koruma Ürünlerinin Organizasyonu</v>
      </c>
      <c r="F73" s="40" t="str">
        <f>Tablo16[[#This Row],[Dersi Veren Öğretim Üyesi]]</f>
        <v>Burak Polat</v>
      </c>
      <c r="G73" s="40" t="str">
        <f>Tablo16[[#This Row],[Dersi Veren. Öğr. Üyesi Bölmü.]]</f>
        <v>BK</v>
      </c>
      <c r="H73" s="40">
        <f>Tablo16[[#This Row],[Mevcut]]</f>
        <v>15</v>
      </c>
      <c r="I73" s="115">
        <f>Tablo16[[#This Row],[SINAV TARİHİ]]</f>
        <v>45672</v>
      </c>
      <c r="J73" s="116">
        <f>Tablo16[[#This Row],[SINAV SAATİ]]</f>
        <v>0.625</v>
      </c>
      <c r="K73" s="40" t="str">
        <f>Tablo16[[#This Row],[SINIF - I -ZF-….]]</f>
        <v>105</v>
      </c>
      <c r="L73" s="40">
        <f>Tablo16[[#This Row],[SINIF - II  ZF-….]]</f>
        <v>0</v>
      </c>
      <c r="M73" s="40">
        <f>Tablo16[[#This Row],[G1]]</f>
        <v>0</v>
      </c>
      <c r="N73" s="40">
        <f>Tablo16[[#This Row],[G2]]</f>
        <v>0</v>
      </c>
      <c r="O73" s="40">
        <f>Tablo16[[#This Row],[Gözetmen 1]]</f>
        <v>0</v>
      </c>
      <c r="P73" s="40">
        <f>Tablo16[[#This Row],[Gözetmen 2]]</f>
        <v>0</v>
      </c>
      <c r="Q73" s="40">
        <f>Tablo16[[#This Row],[TÜM SINAVLARIMI GÖSTER]]</f>
        <v>0</v>
      </c>
      <c r="R73" s="40">
        <f>Tablo16[[#This Row],[Aynı ders sayısı]]</f>
        <v>1</v>
      </c>
      <c r="S73" s="40">
        <f>Tablo16[[#This Row],[Hocası aynı, aynı ders sayısı]]</f>
        <v>1</v>
      </c>
      <c r="T73" s="40">
        <f>Tablo16[[#This Row],[Aynı saatteki Sınav Sayısı]]</f>
        <v>7</v>
      </c>
    </row>
    <row r="74" spans="1:20" ht="15" hidden="1" x14ac:dyDescent="0.25">
      <c r="A74" s="38">
        <v>127</v>
      </c>
      <c r="B74" s="40" t="str">
        <f>Tablo16[[#This Row],[Bölüm]]</f>
        <v>BK</v>
      </c>
      <c r="C74" s="40">
        <f>Tablo16[[#This Row],[Sınıf]]</f>
        <v>4</v>
      </c>
      <c r="D74" s="40" t="str">
        <f>Tablo16[[#This Row],[Ders Kodu]]</f>
        <v>BTK-4021</v>
      </c>
      <c r="E74" s="40" t="str">
        <f>Tablo16[[#This Row],[Dersin Adı]]</f>
        <v>Depolanmış Ürün Hastalıkları</v>
      </c>
      <c r="F74" s="40" t="str">
        <f>Tablo16[[#This Row],[Dersi Veren Öğretim Üyesi]]</f>
        <v>Ahmet Uludağ</v>
      </c>
      <c r="G74" s="40" t="str">
        <f>Tablo16[[#This Row],[Dersi Veren. Öğr. Üyesi Bölmü.]]</f>
        <v>BK</v>
      </c>
      <c r="H74" s="40">
        <f>Tablo16[[#This Row],[Mevcut]]</f>
        <v>12</v>
      </c>
      <c r="I74" s="115">
        <f>Tablo16[[#This Row],[SINAV TARİHİ]]</f>
        <v>45673</v>
      </c>
      <c r="J74" s="116">
        <f>Tablo16[[#This Row],[SINAV SAATİ]]</f>
        <v>0.625</v>
      </c>
      <c r="K74" s="40" t="str">
        <f>Tablo16[[#This Row],[SINIF - I -ZF-….]]</f>
        <v>101</v>
      </c>
      <c r="L74" s="40">
        <f>Tablo16[[#This Row],[SINIF - II  ZF-….]]</f>
        <v>0</v>
      </c>
      <c r="M74" s="40">
        <f>Tablo16[[#This Row],[G1]]</f>
        <v>0</v>
      </c>
      <c r="N74" s="40">
        <f>Tablo16[[#This Row],[G2]]</f>
        <v>0</v>
      </c>
      <c r="O74" s="40">
        <f>Tablo16[[#This Row],[Gözetmen 1]]</f>
        <v>0</v>
      </c>
      <c r="P74" s="40">
        <f>Tablo16[[#This Row],[Gözetmen 2]]</f>
        <v>0</v>
      </c>
      <c r="Q74" s="40">
        <f>Tablo16[[#This Row],[TÜM SINAVLARIMI GÖSTER]]</f>
        <v>0</v>
      </c>
      <c r="R74" s="40">
        <f>Tablo16[[#This Row],[Aynı ders sayısı]]</f>
        <v>1</v>
      </c>
      <c r="S74" s="40">
        <f>Tablo16[[#This Row],[Hocası aynı, aynı ders sayısı]]</f>
        <v>1</v>
      </c>
      <c r="T74" s="40">
        <f>Tablo16[[#This Row],[Aynı saatteki Sınav Sayısı]]</f>
        <v>2</v>
      </c>
    </row>
    <row r="75" spans="1:20" ht="15" hidden="1" x14ac:dyDescent="0.25">
      <c r="A75" s="38">
        <v>184</v>
      </c>
      <c r="B75" s="40" t="str">
        <f>Tablo16[[#This Row],[Bölüm]]</f>
        <v>FİS</v>
      </c>
      <c r="C75" s="40">
        <f>Tablo16[[#This Row],[Sınıf]]</f>
        <v>3</v>
      </c>
      <c r="D75" s="40" t="str">
        <f>Tablo16[[#This Row],[Ders Kodu]]</f>
        <v>FSD-3015</v>
      </c>
      <c r="E75" s="40" t="str">
        <f>Tablo16[[#This Row],[Dersin Adı]]</f>
        <v>Bitki Hekimliği</v>
      </c>
      <c r="F75" s="40" t="str">
        <f>Tablo16[[#This Row],[Dersi Veren Öğretim Üyesi]]</f>
        <v>Savaş Korkmaz</v>
      </c>
      <c r="G75" s="40" t="str">
        <f>Tablo16[[#This Row],[Dersi Veren. Öğr. Üyesi Bölmü.]]</f>
        <v>BK</v>
      </c>
      <c r="H75" s="40">
        <f>Tablo16[[#This Row],[Mevcut]]</f>
        <v>11</v>
      </c>
      <c r="I75" s="115">
        <f>Tablo16[[#This Row],[SINAV TARİHİ]]</f>
        <v>45667</v>
      </c>
      <c r="J75" s="116">
        <f>Tablo16[[#This Row],[SINAV SAATİ]]</f>
        <v>0.625</v>
      </c>
      <c r="K75" s="40" t="str">
        <f>Tablo16[[#This Row],[SINIF - I -ZF-….]]</f>
        <v>203</v>
      </c>
      <c r="L75" s="40">
        <f>Tablo16[[#This Row],[SINIF - II  ZF-….]]</f>
        <v>0</v>
      </c>
      <c r="M75" s="40">
        <f>Tablo16[[#This Row],[G1]]</f>
        <v>0</v>
      </c>
      <c r="N75" s="40">
        <f>Tablo16[[#This Row],[G2]]</f>
        <v>0</v>
      </c>
      <c r="O75" s="40">
        <f>Tablo16[[#This Row],[Gözetmen 1]]</f>
        <v>0</v>
      </c>
      <c r="P75" s="40">
        <f>Tablo16[[#This Row],[Gözetmen 2]]</f>
        <v>0</v>
      </c>
      <c r="Q75" s="40">
        <f>Tablo16[[#This Row],[TÜM SINAVLARIMI GÖSTER]]</f>
        <v>0</v>
      </c>
      <c r="R75" s="40">
        <f>Tablo16[[#This Row],[Aynı ders sayısı]]</f>
        <v>1</v>
      </c>
      <c r="S75" s="40">
        <f>Tablo16[[#This Row],[Hocası aynı, aynı ders sayısı]]</f>
        <v>1</v>
      </c>
      <c r="T75" s="40">
        <f>Tablo16[[#This Row],[Aynı saatteki Sınav Sayısı]]</f>
        <v>12</v>
      </c>
    </row>
    <row r="76" spans="1:20" ht="15" hidden="1" x14ac:dyDescent="0.25">
      <c r="A76" s="38">
        <v>316</v>
      </c>
      <c r="B76" s="40" t="str">
        <f>Tablo16[[#This Row],[Bölüm]]</f>
        <v>FİS</v>
      </c>
      <c r="C76" s="40">
        <f>Tablo16[[#This Row],[Sınıf]]</f>
        <v>3</v>
      </c>
      <c r="D76" s="40" t="str">
        <f>Tablo16[[#This Row],[Ders Kodu]]</f>
        <v>FSD-3051</v>
      </c>
      <c r="E76" s="40" t="str">
        <f>Tablo16[[#This Row],[Dersin Adı]]</f>
        <v>Bitki Korumada Yeni Gelişmeler</v>
      </c>
      <c r="F76" s="40" t="str">
        <f>Tablo16[[#This Row],[Dersi Veren Öğretim Üyesi]]</f>
        <v>Levent Efil</v>
      </c>
      <c r="G76" s="40" t="str">
        <f>Tablo16[[#This Row],[Dersi Veren. Öğr. Üyesi Bölmü.]]</f>
        <v>BK</v>
      </c>
      <c r="H76" s="40">
        <f>Tablo16[[#This Row],[Mevcut]]</f>
        <v>20</v>
      </c>
      <c r="I76" s="115">
        <f>Tablo16[[#This Row],[SINAV TARİHİ]]</f>
        <v>45667</v>
      </c>
      <c r="J76" s="116">
        <f>Tablo16[[#This Row],[SINAV SAATİ]]</f>
        <v>0.625</v>
      </c>
      <c r="K76" s="40" t="str">
        <f>Tablo16[[#This Row],[SINIF - I -ZF-….]]</f>
        <v>102</v>
      </c>
      <c r="L76" s="40">
        <f>Tablo16[[#This Row],[SINIF - II  ZF-….]]</f>
        <v>0</v>
      </c>
      <c r="M76" s="40">
        <f>Tablo16[[#This Row],[G1]]</f>
        <v>0</v>
      </c>
      <c r="N76" s="40">
        <f>Tablo16[[#This Row],[G2]]</f>
        <v>0</v>
      </c>
      <c r="O76" s="40">
        <f>Tablo16[[#This Row],[Gözetmen 1]]</f>
        <v>0</v>
      </c>
      <c r="P76" s="40">
        <f>Tablo16[[#This Row],[Gözetmen 2]]</f>
        <v>0</v>
      </c>
      <c r="Q76" s="40">
        <f>Tablo16[[#This Row],[TÜM SINAVLARIMI GÖSTER]]</f>
        <v>0</v>
      </c>
      <c r="R76" s="40">
        <f>Tablo16[[#This Row],[Aynı ders sayısı]]</f>
        <v>1</v>
      </c>
      <c r="S76" s="40">
        <f>Tablo16[[#This Row],[Hocası aynı, aynı ders sayısı]]</f>
        <v>1</v>
      </c>
      <c r="T76" s="40">
        <f>Tablo16[[#This Row],[Aynı saatteki Sınav Sayısı]]</f>
        <v>12</v>
      </c>
    </row>
    <row r="77" spans="1:20" ht="15" hidden="1" x14ac:dyDescent="0.25">
      <c r="A77" s="38">
        <v>116</v>
      </c>
      <c r="B77" s="40" t="str">
        <f>Tablo16[[#This Row],[Bölüm]]</f>
        <v>FİS</v>
      </c>
      <c r="C77" s="40">
        <f>Tablo16[[#This Row],[Sınıf]]</f>
        <v>3</v>
      </c>
      <c r="D77" s="40" t="str">
        <f>Tablo16[[#This Row],[Ders Kodu]]</f>
        <v>FSD-3025</v>
      </c>
      <c r="E77" s="40" t="str">
        <f>Tablo16[[#This Row],[Dersin Adı]]</f>
        <v>Çevre Kirliliği</v>
      </c>
      <c r="F77" s="40" t="str">
        <f>Tablo16[[#This Row],[Dersi Veren Öğretim Üyesi]]</f>
        <v>Cafer Türkmen</v>
      </c>
      <c r="G77" s="40" t="str">
        <f>Tablo16[[#This Row],[Dersi Veren. Öğr. Üyesi Bölmü.]]</f>
        <v>TO</v>
      </c>
      <c r="H77" s="40">
        <f>Tablo16[[#This Row],[Mevcut]]</f>
        <v>8</v>
      </c>
      <c r="I77" s="115">
        <f>Tablo16[[#This Row],[SINAV TARİHİ]]</f>
        <v>45667</v>
      </c>
      <c r="J77" s="116">
        <f>Tablo16[[#This Row],[SINAV SAATİ]]</f>
        <v>0.625</v>
      </c>
      <c r="K77" s="40" t="str">
        <f>Tablo16[[#This Row],[SINIF - I -ZF-….]]</f>
        <v>103</v>
      </c>
      <c r="L77" s="40">
        <f>Tablo16[[#This Row],[SINIF - II  ZF-….]]</f>
        <v>0</v>
      </c>
      <c r="M77" s="40">
        <f>Tablo16[[#This Row],[G1]]</f>
        <v>0</v>
      </c>
      <c r="N77" s="40">
        <f>Tablo16[[#This Row],[G2]]</f>
        <v>0</v>
      </c>
      <c r="O77" s="40">
        <f>Tablo16[[#This Row],[Gözetmen 1]]</f>
        <v>0</v>
      </c>
      <c r="P77" s="40">
        <f>Tablo16[[#This Row],[Gözetmen 2]]</f>
        <v>0</v>
      </c>
      <c r="Q77" s="40">
        <f>Tablo16[[#This Row],[TÜM SINAVLARIMI GÖSTER]]</f>
        <v>0</v>
      </c>
      <c r="R77" s="40">
        <f>Tablo16[[#This Row],[Aynı ders sayısı]]</f>
        <v>1</v>
      </c>
      <c r="S77" s="40">
        <f>Tablo16[[#This Row],[Hocası aynı, aynı ders sayısı]]</f>
        <v>1</v>
      </c>
      <c r="T77" s="40">
        <f>Tablo16[[#This Row],[Aynı saatteki Sınav Sayısı]]</f>
        <v>12</v>
      </c>
    </row>
    <row r="78" spans="1:20" ht="15" hidden="1" x14ac:dyDescent="0.25">
      <c r="A78" s="38">
        <v>170</v>
      </c>
      <c r="B78" s="40" t="str">
        <f>Tablo16[[#This Row],[Bölüm]]</f>
        <v>FİS</v>
      </c>
      <c r="C78" s="40">
        <f>Tablo16[[#This Row],[Sınıf]]</f>
        <v>3</v>
      </c>
      <c r="D78" s="40" t="str">
        <f>Tablo16[[#This Row],[Ders Kodu]]</f>
        <v>FSD-3063</v>
      </c>
      <c r="E78" s="40" t="str">
        <f>Tablo16[[#This Row],[Dersin Adı]]</f>
        <v>Gübreler ve Gübreleme</v>
      </c>
      <c r="F78" s="40" t="str">
        <f>Tablo16[[#This Row],[Dersi Veren Öğretim Üyesi]]</f>
        <v>Yakup Çıkılı</v>
      </c>
      <c r="G78" s="40" t="str">
        <f>Tablo16[[#This Row],[Dersi Veren. Öğr. Üyesi Bölmü.]]</f>
        <v>TO</v>
      </c>
      <c r="H78" s="40">
        <f>Tablo16[[#This Row],[Mevcut]]</f>
        <v>6</v>
      </c>
      <c r="I78" s="115">
        <f>Tablo16[[#This Row],[SINAV TARİHİ]]</f>
        <v>45667</v>
      </c>
      <c r="J78" s="116">
        <f>Tablo16[[#This Row],[SINAV SAATİ]]</f>
        <v>0.625</v>
      </c>
      <c r="K78" s="40" t="str">
        <f>Tablo16[[#This Row],[SINIF - I -ZF-….]]</f>
        <v>104</v>
      </c>
      <c r="L78" s="40">
        <f>Tablo16[[#This Row],[SINIF - II  ZF-….]]</f>
        <v>0</v>
      </c>
      <c r="M78" s="40">
        <f>Tablo16[[#This Row],[G1]]</f>
        <v>0</v>
      </c>
      <c r="N78" s="40">
        <f>Tablo16[[#This Row],[G2]]</f>
        <v>0</v>
      </c>
      <c r="O78" s="40">
        <f>Tablo16[[#This Row],[Gözetmen 1]]</f>
        <v>0</v>
      </c>
      <c r="P78" s="40">
        <f>Tablo16[[#This Row],[Gözetmen 2]]</f>
        <v>0</v>
      </c>
      <c r="Q78" s="40">
        <f>Tablo16[[#This Row],[TÜM SINAVLARIMI GÖSTER]]</f>
        <v>0</v>
      </c>
      <c r="R78" s="40">
        <f>Tablo16[[#This Row],[Aynı ders sayısı]]</f>
        <v>1</v>
      </c>
      <c r="S78" s="40">
        <f>Tablo16[[#This Row],[Hocası aynı, aynı ders sayısı]]</f>
        <v>1</v>
      </c>
      <c r="T78" s="40">
        <f>Tablo16[[#This Row],[Aynı saatteki Sınav Sayısı]]</f>
        <v>12</v>
      </c>
    </row>
    <row r="79" spans="1:20" ht="15" hidden="1" x14ac:dyDescent="0.25">
      <c r="A79" s="38">
        <v>181</v>
      </c>
      <c r="B79" s="40" t="str">
        <f>Tablo16[[#This Row],[Bölüm]]</f>
        <v>FİS</v>
      </c>
      <c r="C79" s="40">
        <f>Tablo16[[#This Row],[Sınıf]]</f>
        <v>3</v>
      </c>
      <c r="D79" s="40" t="str">
        <f>Tablo16[[#This Row],[Ders Kodu]]</f>
        <v>FSD-3023</v>
      </c>
      <c r="E79" s="40" t="str">
        <f>Tablo16[[#This Row],[Dersin Adı]]</f>
        <v>İyi Tarım Uygulamaları</v>
      </c>
      <c r="F79" s="40" t="str">
        <f>Tablo16[[#This Row],[Dersi Veren Öğretim Üyesi]]</f>
        <v>Hakan Engin</v>
      </c>
      <c r="G79" s="40" t="str">
        <f>Tablo16[[#This Row],[Dersi Veren. Öğr. Üyesi Bölmü.]]</f>
        <v>BB</v>
      </c>
      <c r="H79" s="40">
        <f>Tablo16[[#This Row],[Mevcut]]</f>
        <v>21</v>
      </c>
      <c r="I79" s="115">
        <f>Tablo16[[#This Row],[SINAV TARİHİ]]</f>
        <v>45667</v>
      </c>
      <c r="J79" s="116">
        <f>Tablo16[[#This Row],[SINAV SAATİ]]</f>
        <v>0.625</v>
      </c>
      <c r="K79" s="40" t="str">
        <f>Tablo16[[#This Row],[SINIF - I -ZF-….]]</f>
        <v>201</v>
      </c>
      <c r="L79" s="40">
        <f>Tablo16[[#This Row],[SINIF - II  ZF-….]]</f>
        <v>0</v>
      </c>
      <c r="M79" s="40">
        <f>Tablo16[[#This Row],[G1]]</f>
        <v>0</v>
      </c>
      <c r="N79" s="40">
        <f>Tablo16[[#This Row],[G2]]</f>
        <v>0</v>
      </c>
      <c r="O79" s="40">
        <f>Tablo16[[#This Row],[Gözetmen 1]]</f>
        <v>0</v>
      </c>
      <c r="P79" s="40">
        <f>Tablo16[[#This Row],[Gözetmen 2]]</f>
        <v>0</v>
      </c>
      <c r="Q79" s="40">
        <f>Tablo16[[#This Row],[TÜM SINAVLARIMI GÖSTER]]</f>
        <v>0</v>
      </c>
      <c r="R79" s="40">
        <f>Tablo16[[#This Row],[Aynı ders sayısı]]</f>
        <v>1</v>
      </c>
      <c r="S79" s="40">
        <f>Tablo16[[#This Row],[Hocası aynı, aynı ders sayısı]]</f>
        <v>1</v>
      </c>
      <c r="T79" s="40">
        <f>Tablo16[[#This Row],[Aynı saatteki Sınav Sayısı]]</f>
        <v>12</v>
      </c>
    </row>
    <row r="80" spans="1:20" ht="15" hidden="1" x14ac:dyDescent="0.25">
      <c r="A80" s="38">
        <v>194</v>
      </c>
      <c r="B80" s="40" t="str">
        <f>Tablo16[[#This Row],[Bölüm]]</f>
        <v>FİS</v>
      </c>
      <c r="C80" s="40">
        <f>Tablo16[[#This Row],[Sınıf]]</f>
        <v>3</v>
      </c>
      <c r="D80" s="40" t="str">
        <f>Tablo16[[#This Row],[Ders Kodu]]</f>
        <v>FSD-3031</v>
      </c>
      <c r="E80" s="40" t="str">
        <f>Tablo16[[#This Row],[Dersin Adı]]</f>
        <v>Laboratuvar Tekniği</v>
      </c>
      <c r="F80" s="40" t="str">
        <f>Tablo16[[#This Row],[Dersi Veren Öğretim Üyesi]]</f>
        <v>Ali Sümer</v>
      </c>
      <c r="G80" s="40" t="str">
        <f>Tablo16[[#This Row],[Dersi Veren. Öğr. Üyesi Bölmü.]]</f>
        <v>TO</v>
      </c>
      <c r="H80" s="40">
        <f>Tablo16[[#This Row],[Mevcut]]</f>
        <v>20</v>
      </c>
      <c r="I80" s="115">
        <f>Tablo16[[#This Row],[SINAV TARİHİ]]</f>
        <v>45667</v>
      </c>
      <c r="J80" s="116">
        <f>Tablo16[[#This Row],[SINAV SAATİ]]</f>
        <v>0.625</v>
      </c>
      <c r="K80" s="40" t="str">
        <f>Tablo16[[#This Row],[SINIF - I -ZF-….]]</f>
        <v>202</v>
      </c>
      <c r="L80" s="40">
        <f>Tablo16[[#This Row],[SINIF - II  ZF-….]]</f>
        <v>0</v>
      </c>
      <c r="M80" s="40">
        <f>Tablo16[[#This Row],[G1]]</f>
        <v>0</v>
      </c>
      <c r="N80" s="40">
        <f>Tablo16[[#This Row],[G2]]</f>
        <v>0</v>
      </c>
      <c r="O80" s="40">
        <f>Tablo16[[#This Row],[Gözetmen 1]]</f>
        <v>0</v>
      </c>
      <c r="P80" s="40">
        <f>Tablo16[[#This Row],[Gözetmen 2]]</f>
        <v>0</v>
      </c>
      <c r="Q80" s="40">
        <f>Tablo16[[#This Row],[TÜM SINAVLARIMI GÖSTER]]</f>
        <v>0</v>
      </c>
      <c r="R80" s="40">
        <f>Tablo16[[#This Row],[Aynı ders sayısı]]</f>
        <v>1</v>
      </c>
      <c r="S80" s="40">
        <f>Tablo16[[#This Row],[Hocası aynı, aynı ders sayısı]]</f>
        <v>1</v>
      </c>
      <c r="T80" s="40">
        <f>Tablo16[[#This Row],[Aynı saatteki Sınav Sayısı]]</f>
        <v>12</v>
      </c>
    </row>
    <row r="81" spans="1:20" ht="15" hidden="1" x14ac:dyDescent="0.25">
      <c r="A81" s="38">
        <v>211</v>
      </c>
      <c r="B81" s="40" t="str">
        <f>Tablo16[[#This Row],[Bölüm]]</f>
        <v>FİS</v>
      </c>
      <c r="C81" s="40">
        <f>Tablo16[[#This Row],[Sınıf]]</f>
        <v>3</v>
      </c>
      <c r="D81" s="40" t="str">
        <f>Tablo16[[#This Row],[Ders Kodu]]</f>
        <v>FSD-3021</v>
      </c>
      <c r="E81" s="40" t="str">
        <f>Tablo16[[#This Row],[Dersin Adı]]</f>
        <v>Organik Tarımın Temel İlkeleri</v>
      </c>
      <c r="F81" s="40" t="str">
        <f>Tablo16[[#This Row],[Dersi Veren Öğretim Üyesi]]</f>
        <v>Seçkin Kaya</v>
      </c>
      <c r="G81" s="40" t="str">
        <f>Tablo16[[#This Row],[Dersi Veren. Öğr. Üyesi Bölmü.]]</f>
        <v>BB</v>
      </c>
      <c r="H81" s="40">
        <f>Tablo16[[#This Row],[Mevcut]]</f>
        <v>42</v>
      </c>
      <c r="I81" s="115">
        <f>Tablo16[[#This Row],[SINAV TARİHİ]]</f>
        <v>45667</v>
      </c>
      <c r="J81" s="116">
        <f>Tablo16[[#This Row],[SINAV SAATİ]]</f>
        <v>0.625</v>
      </c>
      <c r="K81" s="40" t="str">
        <f>Tablo16[[#This Row],[SINIF - I -ZF-….]]</f>
        <v>113</v>
      </c>
      <c r="L81" s="40">
        <f>Tablo16[[#This Row],[SINIF - II  ZF-….]]</f>
        <v>0</v>
      </c>
      <c r="M81" s="40">
        <f>Tablo16[[#This Row],[G1]]</f>
        <v>0</v>
      </c>
      <c r="N81" s="40">
        <f>Tablo16[[#This Row],[G2]]</f>
        <v>0</v>
      </c>
      <c r="O81" s="40">
        <f>Tablo16[[#This Row],[Gözetmen 1]]</f>
        <v>0</v>
      </c>
      <c r="P81" s="40">
        <f>Tablo16[[#This Row],[Gözetmen 2]]</f>
        <v>0</v>
      </c>
      <c r="Q81" s="40">
        <f>Tablo16[[#This Row],[TÜM SINAVLARIMI GÖSTER]]</f>
        <v>0</v>
      </c>
      <c r="R81" s="40">
        <f>Tablo16[[#This Row],[Aynı ders sayısı]]</f>
        <v>1</v>
      </c>
      <c r="S81" s="40">
        <f>Tablo16[[#This Row],[Hocası aynı, aynı ders sayısı]]</f>
        <v>1</v>
      </c>
      <c r="T81" s="40">
        <f>Tablo16[[#This Row],[Aynı saatteki Sınav Sayısı]]</f>
        <v>12</v>
      </c>
    </row>
    <row r="82" spans="1:20" ht="15" hidden="1" x14ac:dyDescent="0.25">
      <c r="A82" s="38">
        <v>226</v>
      </c>
      <c r="B82" s="40" t="str">
        <f>Tablo16[[#This Row],[Bölüm]]</f>
        <v>FİS</v>
      </c>
      <c r="C82" s="40">
        <f>Tablo16[[#This Row],[Sınıf]]</f>
        <v>3</v>
      </c>
      <c r="D82" s="40" t="str">
        <f>Tablo16[[#This Row],[Ders Kodu]]</f>
        <v>FSD-3031</v>
      </c>
      <c r="E82" s="40" t="str">
        <f>Tablo16[[#This Row],[Dersin Adı]]</f>
        <v>Tarımsal İngilizce</v>
      </c>
      <c r="F82" s="40" t="str">
        <f>Tablo16[[#This Row],[Dersi Veren Öğretim Üyesi]]</f>
        <v>Cem Ömer Egesel</v>
      </c>
      <c r="G82" s="40" t="str">
        <f>Tablo16[[#This Row],[Dersi Veren. Öğr. Üyesi Bölmü.]]</f>
        <v>TBT</v>
      </c>
      <c r="H82" s="40">
        <f>Tablo16[[#This Row],[Mevcut]]</f>
        <v>9</v>
      </c>
      <c r="I82" s="115">
        <f>Tablo16[[#This Row],[SINAV TARİHİ]]</f>
        <v>45667</v>
      </c>
      <c r="J82" s="116">
        <f>Tablo16[[#This Row],[SINAV SAATİ]]</f>
        <v>0.625</v>
      </c>
      <c r="K82" s="40" t="str">
        <f>Tablo16[[#This Row],[SINIF - I -ZF-….]]</f>
        <v>204</v>
      </c>
      <c r="L82" s="40">
        <f>Tablo16[[#This Row],[SINIF - II  ZF-….]]</f>
        <v>0</v>
      </c>
      <c r="M82" s="40">
        <f>Tablo16[[#This Row],[G1]]</f>
        <v>0</v>
      </c>
      <c r="N82" s="40">
        <f>Tablo16[[#This Row],[G2]]</f>
        <v>0</v>
      </c>
      <c r="O82" s="40">
        <f>Tablo16[[#This Row],[Gözetmen 1]]</f>
        <v>0</v>
      </c>
      <c r="P82" s="40">
        <f>Tablo16[[#This Row],[Gözetmen 2]]</f>
        <v>0</v>
      </c>
      <c r="Q82" s="40">
        <f>Tablo16[[#This Row],[TÜM SINAVLARIMI GÖSTER]]</f>
        <v>0</v>
      </c>
      <c r="R82" s="40">
        <f>Tablo16[[#This Row],[Aynı ders sayısı]]</f>
        <v>1</v>
      </c>
      <c r="S82" s="40">
        <f>Tablo16[[#This Row],[Hocası aynı, aynı ders sayısı]]</f>
        <v>1</v>
      </c>
      <c r="T82" s="40">
        <f>Tablo16[[#This Row],[Aynı saatteki Sınav Sayısı]]</f>
        <v>12</v>
      </c>
    </row>
    <row r="83" spans="1:20" ht="15" hidden="1" x14ac:dyDescent="0.25">
      <c r="A83" s="38">
        <v>271</v>
      </c>
      <c r="B83" s="40" t="str">
        <f>Tablo16[[#This Row],[Bölüm]]</f>
        <v>FİS</v>
      </c>
      <c r="C83" s="40">
        <f>Tablo16[[#This Row],[Sınıf]]</f>
        <v>3</v>
      </c>
      <c r="D83" s="40" t="str">
        <f>Tablo16[[#This Row],[Ders Kodu]]</f>
        <v>FSD-3035</v>
      </c>
      <c r="E83" s="40" t="str">
        <f>Tablo16[[#This Row],[Dersin Adı]]</f>
        <v>Tarımsal Savaş Mekanizasyonu</v>
      </c>
      <c r="F83" s="40" t="str">
        <f>Tablo16[[#This Row],[Dersi Veren Öğretim Üyesi]]</f>
        <v>Ünal Ürkmez</v>
      </c>
      <c r="G83" s="40" t="str">
        <f>Tablo16[[#This Row],[Dersi Veren. Öğr. Üyesi Bölmü.]]</f>
        <v>TM</v>
      </c>
      <c r="H83" s="40">
        <f>Tablo16[[#This Row],[Mevcut]]</f>
        <v>7</v>
      </c>
      <c r="I83" s="115">
        <f>Tablo16[[#This Row],[SINAV TARİHİ]]</f>
        <v>45667</v>
      </c>
      <c r="J83" s="116">
        <f>Tablo16[[#This Row],[SINAV SAATİ]]</f>
        <v>0.625</v>
      </c>
      <c r="K83" s="40" t="str">
        <f>Tablo16[[#This Row],[SINIF - I -ZF-….]]</f>
        <v>205</v>
      </c>
      <c r="L83" s="40">
        <f>Tablo16[[#This Row],[SINIF - II  ZF-….]]</f>
        <v>0</v>
      </c>
      <c r="M83" s="40">
        <f>Tablo16[[#This Row],[G1]]</f>
        <v>0</v>
      </c>
      <c r="N83" s="40">
        <f>Tablo16[[#This Row],[G2]]</f>
        <v>0</v>
      </c>
      <c r="O83" s="40">
        <f>Tablo16[[#This Row],[Gözetmen 1]]</f>
        <v>0</v>
      </c>
      <c r="P83" s="40">
        <f>Tablo16[[#This Row],[Gözetmen 2]]</f>
        <v>0</v>
      </c>
      <c r="Q83" s="40">
        <f>Tablo16[[#This Row],[TÜM SINAVLARIMI GÖSTER]]</f>
        <v>0</v>
      </c>
      <c r="R83" s="40">
        <f>Tablo16[[#This Row],[Aynı ders sayısı]]</f>
        <v>1</v>
      </c>
      <c r="S83" s="40">
        <f>Tablo16[[#This Row],[Hocası aynı, aynı ders sayısı]]</f>
        <v>1</v>
      </c>
      <c r="T83" s="40">
        <f>Tablo16[[#This Row],[Aynı saatteki Sınav Sayısı]]</f>
        <v>12</v>
      </c>
    </row>
    <row r="84" spans="1:20" ht="15" hidden="1" x14ac:dyDescent="0.25">
      <c r="A84" s="38">
        <v>304</v>
      </c>
      <c r="B84" s="40" t="str">
        <f>Tablo16[[#This Row],[Bölüm]]</f>
        <v>FİS</v>
      </c>
      <c r="C84" s="40">
        <f>Tablo16[[#This Row],[Sınıf]]</f>
        <v>3</v>
      </c>
      <c r="D84" s="40" t="str">
        <f>Tablo16[[#This Row],[Ders Kodu]]</f>
        <v>FSD-3061</v>
      </c>
      <c r="E84" s="40" t="str">
        <f>Tablo16[[#This Row],[Dersin Adı]]</f>
        <v>Toprak ve İnsan</v>
      </c>
      <c r="F84" s="40" t="str">
        <f>Tablo16[[#This Row],[Dersi Veren Öğretim Üyesi]]</f>
        <v>Ali Sungur</v>
      </c>
      <c r="G84" s="40" t="str">
        <f>Tablo16[[#This Row],[Dersi Veren. Öğr. Üyesi Bölmü.]]</f>
        <v>TO</v>
      </c>
      <c r="H84" s="40">
        <f>Tablo16[[#This Row],[Mevcut]]</f>
        <v>18</v>
      </c>
      <c r="I84" s="115">
        <f>Tablo16[[#This Row],[SINAV TARİHİ]]</f>
        <v>45667</v>
      </c>
      <c r="J84" s="116">
        <f>Tablo16[[#This Row],[SINAV SAATİ]]</f>
        <v>0.625</v>
      </c>
      <c r="K84" s="40" t="str">
        <f>Tablo16[[#This Row],[SINIF - I -ZF-….]]</f>
        <v>106</v>
      </c>
      <c r="L84" s="40">
        <f>Tablo16[[#This Row],[SINIF - II  ZF-….]]</f>
        <v>0</v>
      </c>
      <c r="M84" s="40">
        <f>Tablo16[[#This Row],[G1]]</f>
        <v>0</v>
      </c>
      <c r="N84" s="40">
        <f>Tablo16[[#This Row],[G2]]</f>
        <v>0</v>
      </c>
      <c r="O84" s="40">
        <f>Tablo16[[#This Row],[Gözetmen 1]]</f>
        <v>0</v>
      </c>
      <c r="P84" s="40">
        <f>Tablo16[[#This Row],[Gözetmen 2]]</f>
        <v>0</v>
      </c>
      <c r="Q84" s="40">
        <f>Tablo16[[#This Row],[TÜM SINAVLARIMI GÖSTER]]</f>
        <v>0</v>
      </c>
      <c r="R84" s="40">
        <f>Tablo16[[#This Row],[Aynı ders sayısı]]</f>
        <v>1</v>
      </c>
      <c r="S84" s="40">
        <f>Tablo16[[#This Row],[Hocası aynı, aynı ders sayısı]]</f>
        <v>1</v>
      </c>
      <c r="T84" s="40">
        <f>Tablo16[[#This Row],[Aynı saatteki Sınav Sayısı]]</f>
        <v>12</v>
      </c>
    </row>
    <row r="85" spans="1:20" ht="15" hidden="1" x14ac:dyDescent="0.25">
      <c r="A85" s="38">
        <v>364</v>
      </c>
      <c r="B85" s="40" t="str">
        <f>Tablo16[[#This Row],[Bölüm]]</f>
        <v>FİS</v>
      </c>
      <c r="C85" s="40">
        <f>Tablo16[[#This Row],[Sınıf]]</f>
        <v>3</v>
      </c>
      <c r="D85" s="40" t="str">
        <f>Tablo16[[#This Row],[Ders Kodu]]</f>
        <v>FSD-3059</v>
      </c>
      <c r="E85" s="40" t="str">
        <f>Tablo16[[#This Row],[Dersin Adı]]</f>
        <v>Zeytin ve Zeytinyağı Tadım ve Farkındalığı</v>
      </c>
      <c r="F85" s="40" t="str">
        <f>Tablo16[[#This Row],[Dersi Veren Öğretim Üyesi]]</f>
        <v>Mehmet Ali Gündoğdu</v>
      </c>
      <c r="G85" s="40" t="str">
        <f>Tablo16[[#This Row],[Dersi Veren. Öğr. Üyesi Bölmü.]]</f>
        <v>BB</v>
      </c>
      <c r="H85" s="40">
        <f>Tablo16[[#This Row],[Mevcut]]</f>
        <v>12</v>
      </c>
      <c r="I85" s="115">
        <f>Tablo16[[#This Row],[SINAV TARİHİ]]</f>
        <v>45667</v>
      </c>
      <c r="J85" s="116">
        <f>Tablo16[[#This Row],[SINAV SAATİ]]</f>
        <v>0.625</v>
      </c>
      <c r="K85" s="40" t="str">
        <f>Tablo16[[#This Row],[SINIF - I -ZF-….]]</f>
        <v>206</v>
      </c>
      <c r="L85" s="40">
        <f>Tablo16[[#This Row],[SINIF - II  ZF-….]]</f>
        <v>0</v>
      </c>
      <c r="M85" s="40">
        <f>Tablo16[[#This Row],[G1]]</f>
        <v>0</v>
      </c>
      <c r="N85" s="40">
        <f>Tablo16[[#This Row],[G2]]</f>
        <v>0</v>
      </c>
      <c r="O85" s="40">
        <f>Tablo16[[#This Row],[Gözetmen 1]]</f>
        <v>0</v>
      </c>
      <c r="P85" s="40">
        <f>Tablo16[[#This Row],[Gözetmen 2]]</f>
        <v>0</v>
      </c>
      <c r="Q85" s="40">
        <f>Tablo16[[#This Row],[TÜM SINAVLARIMI GÖSTER]]</f>
        <v>0</v>
      </c>
      <c r="R85" s="40">
        <f>Tablo16[[#This Row],[Aynı ders sayısı]]</f>
        <v>1</v>
      </c>
      <c r="S85" s="40">
        <f>Tablo16[[#This Row],[Hocası aynı, aynı ders sayısı]]</f>
        <v>1</v>
      </c>
      <c r="T85" s="40">
        <f>Tablo16[[#This Row],[Aynı saatteki Sınav Sayısı]]</f>
        <v>12</v>
      </c>
    </row>
    <row r="86" spans="1:20" ht="15" hidden="1" x14ac:dyDescent="0.25">
      <c r="A86" s="38">
        <v>97</v>
      </c>
      <c r="B86" s="40" t="str">
        <f>Tablo16[[#This Row],[Bölüm]]</f>
        <v>FİS</v>
      </c>
      <c r="C86" s="40">
        <f>Tablo16[[#This Row],[Sınıf]]</f>
        <v>3</v>
      </c>
      <c r="D86" s="40" t="str">
        <f>Tablo16[[#This Row],[Ders Kodu]]</f>
        <v>FSD-3065</v>
      </c>
      <c r="E86" s="40" t="str">
        <f>Tablo16[[#This Row],[Dersin Adı]]</f>
        <v>Topraksız Tarım Teknikleri</v>
      </c>
      <c r="F86" s="40" t="str">
        <f>Tablo16[[#This Row],[Dersi Veren Öğretim Üyesi]]</f>
        <v>Yakup Çıkılı</v>
      </c>
      <c r="G86" s="40" t="str">
        <f>Tablo16[[#This Row],[Dersi Veren. Öğr. Üyesi Bölmü.]]</f>
        <v>TO</v>
      </c>
      <c r="H86" s="40">
        <f>Tablo16[[#This Row],[Mevcut]]</f>
        <v>17</v>
      </c>
      <c r="I86" s="115">
        <f>Tablo16[[#This Row],[SINAV TARİHİ]]</f>
        <v>45667</v>
      </c>
      <c r="J86" s="116">
        <f>Tablo16[[#This Row],[SINAV SAATİ]]</f>
        <v>0.67361111111111116</v>
      </c>
      <c r="K86" s="40" t="str">
        <f>Tablo16[[#This Row],[SINIF - I -ZF-….]]</f>
        <v>105</v>
      </c>
      <c r="L86" s="40">
        <f>Tablo16[[#This Row],[SINIF - II  ZF-….]]</f>
        <v>0</v>
      </c>
      <c r="M86" s="40">
        <f>Tablo16[[#This Row],[G1]]</f>
        <v>0</v>
      </c>
      <c r="N86" s="40">
        <f>Tablo16[[#This Row],[G2]]</f>
        <v>0</v>
      </c>
      <c r="O86" s="40">
        <f>Tablo16[[#This Row],[Gözetmen 1]]</f>
        <v>0</v>
      </c>
      <c r="P86" s="40">
        <f>Tablo16[[#This Row],[Gözetmen 2]]</f>
        <v>0</v>
      </c>
      <c r="Q86" s="40">
        <f>Tablo16[[#This Row],[TÜM SINAVLARIMI GÖSTER]]</f>
        <v>0</v>
      </c>
      <c r="R86" s="40">
        <f>Tablo16[[#This Row],[Aynı ders sayısı]]</f>
        <v>1</v>
      </c>
      <c r="S86" s="40">
        <f>Tablo16[[#This Row],[Hocası aynı, aynı ders sayısı]]</f>
        <v>1</v>
      </c>
      <c r="T86" s="40">
        <f>Tablo16[[#This Row],[Aynı saatteki Sınav Sayısı]]</f>
        <v>2</v>
      </c>
    </row>
    <row r="87" spans="1:20" ht="15" hidden="1" x14ac:dyDescent="0.25">
      <c r="A87" s="38">
        <v>96</v>
      </c>
      <c r="B87" s="40" t="str">
        <f>Tablo16[[#This Row],[Bölüm]]</f>
        <v>SKS</v>
      </c>
      <c r="C87" s="40">
        <f>Tablo16[[#This Row],[Sınıf]]</f>
        <v>4</v>
      </c>
      <c r="D87" s="40" t="str">
        <f>Tablo16[[#This Row],[Ders Kodu]]</f>
        <v>SKS-4057</v>
      </c>
      <c r="E87" s="40" t="str">
        <f>Tablo16[[#This Row],[Dersin Adı]]</f>
        <v>Anadolu'da Beslenme Tarihi</v>
      </c>
      <c r="F87" s="40" t="str">
        <f>Tablo16[[#This Row],[Dersi Veren Öğretim Üyesi]]</f>
        <v>Çilem Yavşan</v>
      </c>
      <c r="G87" s="40" t="str">
        <f>Tablo16[[#This Row],[Dersi Veren. Öğr. Üyesi Bölmü.]]</f>
        <v>FD</v>
      </c>
      <c r="H87" s="40">
        <f>Tablo16[[#This Row],[Mevcut]]</f>
        <v>8</v>
      </c>
      <c r="I87" s="115">
        <f>Tablo16[[#This Row],[SINAV TARİHİ]]</f>
        <v>45674</v>
      </c>
      <c r="J87" s="116">
        <f>Tablo16[[#This Row],[SINAV SAATİ]]</f>
        <v>0.45833333333333331</v>
      </c>
      <c r="K87" s="40" t="str">
        <f>Tablo16[[#This Row],[SINIF - I -ZF-….]]</f>
        <v>103</v>
      </c>
      <c r="L87" s="40">
        <f>Tablo16[[#This Row],[SINIF - II  ZF-….]]</f>
        <v>0</v>
      </c>
      <c r="M87" s="40">
        <f>Tablo16[[#This Row],[G1]]</f>
        <v>0</v>
      </c>
      <c r="N87" s="40">
        <f>Tablo16[[#This Row],[G2]]</f>
        <v>0</v>
      </c>
      <c r="O87" s="40">
        <f>Tablo16[[#This Row],[Gözetmen 1]]</f>
        <v>0</v>
      </c>
      <c r="P87" s="40">
        <f>Tablo16[[#This Row],[Gözetmen 2]]</f>
        <v>0</v>
      </c>
      <c r="Q87" s="40">
        <f>Tablo16[[#This Row],[TÜM SINAVLARIMI GÖSTER]]</f>
        <v>0</v>
      </c>
      <c r="R87" s="40">
        <f>Tablo16[[#This Row],[Aynı ders sayısı]]</f>
        <v>1</v>
      </c>
      <c r="S87" s="40">
        <f>Tablo16[[#This Row],[Hocası aynı, aynı ders sayısı]]</f>
        <v>1</v>
      </c>
      <c r="T87" s="40">
        <f>Tablo16[[#This Row],[Aynı saatteki Sınav Sayısı]]</f>
        <v>8</v>
      </c>
    </row>
    <row r="88" spans="1:20" ht="15" hidden="1" x14ac:dyDescent="0.25">
      <c r="A88" s="38">
        <v>99</v>
      </c>
      <c r="B88" s="40" t="str">
        <f>Tablo16[[#This Row],[Bölüm]]</f>
        <v>SKS</v>
      </c>
      <c r="C88" s="40">
        <f>Tablo16[[#This Row],[Sınıf]]</f>
        <v>4</v>
      </c>
      <c r="D88" s="40" t="str">
        <f>Tablo16[[#This Row],[Ders Kodu]]</f>
        <v>SKS-4011</v>
      </c>
      <c r="E88" s="40" t="str">
        <f>Tablo16[[#This Row],[Dersin Adı]]</f>
        <v>Böceklerin Dünyası</v>
      </c>
      <c r="F88" s="40" t="str">
        <f>Tablo16[[#This Row],[Dersi Veren Öğretim Üyesi]]</f>
        <v>Çiğdem Güneş</v>
      </c>
      <c r="G88" s="40" t="str">
        <f>Tablo16[[#This Row],[Dersi Veren. Öğr. Üyesi Bölmü.]]</f>
        <v>BK</v>
      </c>
      <c r="H88" s="40">
        <f>Tablo16[[#This Row],[Mevcut]]</f>
        <v>17</v>
      </c>
      <c r="I88" s="115">
        <f>Tablo16[[#This Row],[SINAV TARİHİ]]</f>
        <v>45674</v>
      </c>
      <c r="J88" s="116">
        <f>Tablo16[[#This Row],[SINAV SAATİ]]</f>
        <v>0.45833333333333331</v>
      </c>
      <c r="K88" s="40" t="str">
        <f>Tablo16[[#This Row],[SINIF - I -ZF-….]]</f>
        <v>101</v>
      </c>
      <c r="L88" s="40">
        <f>Tablo16[[#This Row],[SINIF - II  ZF-….]]</f>
        <v>0</v>
      </c>
      <c r="M88" s="40">
        <f>Tablo16[[#This Row],[G1]]</f>
        <v>0</v>
      </c>
      <c r="N88" s="40">
        <f>Tablo16[[#This Row],[G2]]</f>
        <v>0</v>
      </c>
      <c r="O88" s="40">
        <f>Tablo16[[#This Row],[Gözetmen 1]]</f>
        <v>0</v>
      </c>
      <c r="P88" s="40">
        <f>Tablo16[[#This Row],[Gözetmen 2]]</f>
        <v>0</v>
      </c>
      <c r="Q88" s="40">
        <f>Tablo16[[#This Row],[TÜM SINAVLARIMI GÖSTER]]</f>
        <v>0</v>
      </c>
      <c r="R88" s="40">
        <f>Tablo16[[#This Row],[Aynı ders sayısı]]</f>
        <v>1</v>
      </c>
      <c r="S88" s="40">
        <f>Tablo16[[#This Row],[Hocası aynı, aynı ders sayısı]]</f>
        <v>1</v>
      </c>
      <c r="T88" s="40">
        <f>Tablo16[[#This Row],[Aynı saatteki Sınav Sayısı]]</f>
        <v>8</v>
      </c>
    </row>
    <row r="89" spans="1:20" ht="15" hidden="1" x14ac:dyDescent="0.25">
      <c r="A89" s="38">
        <v>100</v>
      </c>
      <c r="B89" s="40" t="str">
        <f>Tablo16[[#This Row],[Bölüm]]</f>
        <v>SKS</v>
      </c>
      <c r="C89" s="40">
        <f>Tablo16[[#This Row],[Sınıf]]</f>
        <v>4</v>
      </c>
      <c r="D89" s="40" t="str">
        <f>Tablo16[[#This Row],[Ders Kodu]]</f>
        <v>SKS-4047</v>
      </c>
      <c r="E89" s="40" t="str">
        <f>Tablo16[[#This Row],[Dersin Adı]]</f>
        <v>Finansal Okuryazarlık</v>
      </c>
      <c r="F89" s="40" t="str">
        <f>Tablo16[[#This Row],[Dersi Veren Öğretim Üyesi]]</f>
        <v>Senil Ketenciler</v>
      </c>
      <c r="G89" s="40" t="str">
        <f>Tablo16[[#This Row],[Dersi Veren. Öğr. Üyesi Bölmü.]]</f>
        <v>FD</v>
      </c>
      <c r="H89" s="40">
        <f>Tablo16[[#This Row],[Mevcut]]</f>
        <v>8</v>
      </c>
      <c r="I89" s="115">
        <f>Tablo16[[#This Row],[SINAV TARİHİ]]</f>
        <v>45674</v>
      </c>
      <c r="J89" s="116">
        <f>Tablo16[[#This Row],[SINAV SAATİ]]</f>
        <v>0.45833333333333331</v>
      </c>
      <c r="K89" s="40" t="str">
        <f>Tablo16[[#This Row],[SINIF - I -ZF-….]]</f>
        <v>205</v>
      </c>
      <c r="L89" s="40">
        <f>Tablo16[[#This Row],[SINIF - II  ZF-….]]</f>
        <v>0</v>
      </c>
      <c r="M89" s="40">
        <f>Tablo16[[#This Row],[G1]]</f>
        <v>0</v>
      </c>
      <c r="N89" s="40">
        <f>Tablo16[[#This Row],[G2]]</f>
        <v>0</v>
      </c>
      <c r="O89" s="40">
        <f>Tablo16[[#This Row],[Gözetmen 1]]</f>
        <v>0</v>
      </c>
      <c r="P89" s="40">
        <f>Tablo16[[#This Row],[Gözetmen 2]]</f>
        <v>0</v>
      </c>
      <c r="Q89" s="40">
        <f>Tablo16[[#This Row],[TÜM SINAVLARIMI GÖSTER]]</f>
        <v>0</v>
      </c>
      <c r="R89" s="40">
        <f>Tablo16[[#This Row],[Aynı ders sayısı]]</f>
        <v>1</v>
      </c>
      <c r="S89" s="40">
        <f>Tablo16[[#This Row],[Hocası aynı, aynı ders sayısı]]</f>
        <v>1</v>
      </c>
      <c r="T89" s="40">
        <f>Tablo16[[#This Row],[Aynı saatteki Sınav Sayısı]]</f>
        <v>8</v>
      </c>
    </row>
    <row r="90" spans="1:20" ht="15" hidden="1" x14ac:dyDescent="0.25">
      <c r="A90" s="38">
        <v>101</v>
      </c>
      <c r="B90" s="40" t="str">
        <f>Tablo16[[#This Row],[Bölüm]]</f>
        <v>SKS</v>
      </c>
      <c r="C90" s="40">
        <f>Tablo16[[#This Row],[Sınıf]]</f>
        <v>4</v>
      </c>
      <c r="D90" s="40" t="str">
        <f>Tablo16[[#This Row],[Ders Kodu]]</f>
        <v>SKS-4005</v>
      </c>
      <c r="E90" s="40" t="str">
        <f>Tablo16[[#This Row],[Dersin Adı]]</f>
        <v>Meyve ve Sebzelerin İnsan Besin Sağlığı Açısından Önemi</v>
      </c>
      <c r="F90" s="40" t="str">
        <f>Tablo16[[#This Row],[Dersi Veren Öğretim Üyesi]]</f>
        <v>Hakan Engin</v>
      </c>
      <c r="G90" s="40" t="str">
        <f>Tablo16[[#This Row],[Dersi Veren. Öğr. Üyesi Bölmü.]]</f>
        <v>BB</v>
      </c>
      <c r="H90" s="40">
        <f>Tablo16[[#This Row],[Mevcut]]</f>
        <v>27</v>
      </c>
      <c r="I90" s="115">
        <f>Tablo16[[#This Row],[SINAV TARİHİ]]</f>
        <v>45674</v>
      </c>
      <c r="J90" s="116">
        <f>Tablo16[[#This Row],[SINAV SAATİ]]</f>
        <v>0.45833333333333331</v>
      </c>
      <c r="K90" s="40" t="str">
        <f>Tablo16[[#This Row],[SINIF - I -ZF-….]]</f>
        <v>201</v>
      </c>
      <c r="L90" s="40">
        <f>Tablo16[[#This Row],[SINIF - II  ZF-….]]</f>
        <v>0</v>
      </c>
      <c r="M90" s="40">
        <f>Tablo16[[#This Row],[G1]]</f>
        <v>0</v>
      </c>
      <c r="N90" s="40">
        <f>Tablo16[[#This Row],[G2]]</f>
        <v>0</v>
      </c>
      <c r="O90" s="40">
        <f>Tablo16[[#This Row],[Gözetmen 1]]</f>
        <v>0</v>
      </c>
      <c r="P90" s="40">
        <f>Tablo16[[#This Row],[Gözetmen 2]]</f>
        <v>0</v>
      </c>
      <c r="Q90" s="40">
        <f>Tablo16[[#This Row],[TÜM SINAVLARIMI GÖSTER]]</f>
        <v>0</v>
      </c>
      <c r="R90" s="40">
        <f>Tablo16[[#This Row],[Aynı ders sayısı]]</f>
        <v>1</v>
      </c>
      <c r="S90" s="40">
        <f>Tablo16[[#This Row],[Hocası aynı, aynı ders sayısı]]</f>
        <v>1</v>
      </c>
      <c r="T90" s="40">
        <f>Tablo16[[#This Row],[Aynı saatteki Sınav Sayısı]]</f>
        <v>8</v>
      </c>
    </row>
    <row r="91" spans="1:20" ht="15" hidden="1" x14ac:dyDescent="0.25">
      <c r="A91" s="38">
        <v>102</v>
      </c>
      <c r="B91" s="40" t="str">
        <f>Tablo16[[#This Row],[Bölüm]]</f>
        <v>SKS</v>
      </c>
      <c r="C91" s="40">
        <f>Tablo16[[#This Row],[Sınıf]]</f>
        <v>4</v>
      </c>
      <c r="D91" s="40" t="str">
        <f>Tablo16[[#This Row],[Ders Kodu]]</f>
        <v>SKS-4019</v>
      </c>
      <c r="E91" s="40" t="str">
        <f>Tablo16[[#This Row],[Dersin Adı]]</f>
        <v>Spor ve İletişim</v>
      </c>
      <c r="F91" s="40" t="str">
        <f>Tablo16[[#This Row],[Dersi Veren Öğretim Üyesi]]</f>
        <v>Güner GÜNAY</v>
      </c>
      <c r="G91" s="40" t="str">
        <f>Tablo16[[#This Row],[Dersi Veren. Öğr. Üyesi Bölmü.]]</f>
        <v>FD</v>
      </c>
      <c r="H91" s="40">
        <f>Tablo16[[#This Row],[Mevcut]]</f>
        <v>48</v>
      </c>
      <c r="I91" s="115">
        <f>Tablo16[[#This Row],[SINAV TARİHİ]]</f>
        <v>45674</v>
      </c>
      <c r="J91" s="116">
        <f>Tablo16[[#This Row],[SINAV SAATİ]]</f>
        <v>0.45833333333333331</v>
      </c>
      <c r="K91" s="40" t="str">
        <f>Tablo16[[#This Row],[SINIF - I -ZF-….]]</f>
        <v>Hasan Mefsuf Spor Salonu</v>
      </c>
      <c r="L91" s="40">
        <f>Tablo16[[#This Row],[SINIF - II  ZF-….]]</f>
        <v>0</v>
      </c>
      <c r="M91" s="40">
        <f>Tablo16[[#This Row],[G1]]</f>
        <v>0</v>
      </c>
      <c r="N91" s="40">
        <f>Tablo16[[#This Row],[G2]]</f>
        <v>0</v>
      </c>
      <c r="O91" s="40">
        <f>Tablo16[[#This Row],[Gözetmen 1]]</f>
        <v>0</v>
      </c>
      <c r="P91" s="40">
        <f>Tablo16[[#This Row],[Gözetmen 2]]</f>
        <v>0</v>
      </c>
      <c r="Q91" s="40">
        <f>Tablo16[[#This Row],[TÜM SINAVLARIMI GÖSTER]]</f>
        <v>0</v>
      </c>
      <c r="R91" s="40">
        <f>Tablo16[[#This Row],[Aynı ders sayısı]]</f>
        <v>1</v>
      </c>
      <c r="S91" s="40">
        <f>Tablo16[[#This Row],[Hocası aynı, aynı ders sayısı]]</f>
        <v>1</v>
      </c>
      <c r="T91" s="40">
        <f>Tablo16[[#This Row],[Aynı saatteki Sınav Sayısı]]</f>
        <v>8</v>
      </c>
    </row>
    <row r="92" spans="1:20" ht="15" hidden="1" x14ac:dyDescent="0.25">
      <c r="A92" s="38">
        <v>178</v>
      </c>
      <c r="B92" s="40" t="str">
        <f>Tablo16[[#This Row],[Bölüm]]</f>
        <v>SKS</v>
      </c>
      <c r="C92" s="40">
        <f>Tablo16[[#This Row],[Sınıf]]</f>
        <v>4</v>
      </c>
      <c r="D92" s="40" t="str">
        <f>Tablo16[[#This Row],[Ders Kodu]]</f>
        <v>SKS-4051</v>
      </c>
      <c r="E92" s="40" t="str">
        <f>Tablo16[[#This Row],[Dersin Adı]]</f>
        <v>Sportif Balıkçılık</v>
      </c>
      <c r="F92" s="40" t="str">
        <f>Tablo16[[#This Row],[Dersi Veren Öğretim Üyesi]]</f>
        <v>Ali İşmen</v>
      </c>
      <c r="G92" s="40" t="str">
        <f>Tablo16[[#This Row],[Dersi Veren. Öğr. Üyesi Bölmü.]]</f>
        <v>FD</v>
      </c>
      <c r="H92" s="40">
        <f>Tablo16[[#This Row],[Mevcut]]</f>
        <v>14</v>
      </c>
      <c r="I92" s="115">
        <f>Tablo16[[#This Row],[SINAV TARİHİ]]</f>
        <v>45674</v>
      </c>
      <c r="J92" s="116">
        <f>Tablo16[[#This Row],[SINAV SAATİ]]</f>
        <v>0.45833333333333331</v>
      </c>
      <c r="K92" s="40" t="str">
        <f>Tablo16[[#This Row],[SINIF - I -ZF-….]]</f>
        <v>102</v>
      </c>
      <c r="L92" s="40">
        <f>Tablo16[[#This Row],[SINIF - II  ZF-….]]</f>
        <v>0</v>
      </c>
      <c r="M92" s="40">
        <f>Tablo16[[#This Row],[G1]]</f>
        <v>0</v>
      </c>
      <c r="N92" s="40">
        <f>Tablo16[[#This Row],[G2]]</f>
        <v>0</v>
      </c>
      <c r="O92" s="40">
        <f>Tablo16[[#This Row],[Gözetmen 1]]</f>
        <v>0</v>
      </c>
      <c r="P92" s="40">
        <f>Tablo16[[#This Row],[Gözetmen 2]]</f>
        <v>0</v>
      </c>
      <c r="Q92" s="40">
        <f>Tablo16[[#This Row],[TÜM SINAVLARIMI GÖSTER]]</f>
        <v>0</v>
      </c>
      <c r="R92" s="40">
        <f>Tablo16[[#This Row],[Aynı ders sayısı]]</f>
        <v>1</v>
      </c>
      <c r="S92" s="40">
        <f>Tablo16[[#This Row],[Hocası aynı, aynı ders sayısı]]</f>
        <v>1</v>
      </c>
      <c r="T92" s="40">
        <f>Tablo16[[#This Row],[Aynı saatteki Sınav Sayısı]]</f>
        <v>8</v>
      </c>
    </row>
    <row r="93" spans="1:20" ht="15" hidden="1" x14ac:dyDescent="0.25">
      <c r="A93" s="38">
        <v>245</v>
      </c>
      <c r="B93" s="40" t="str">
        <f>Tablo16[[#This Row],[Bölüm]]</f>
        <v>SKS</v>
      </c>
      <c r="C93" s="40">
        <f>Tablo16[[#This Row],[Sınıf]]</f>
        <v>4</v>
      </c>
      <c r="D93" s="40" t="str">
        <f>Tablo16[[#This Row],[Ders Kodu]]</f>
        <v>SKS-4059</v>
      </c>
      <c r="E93" s="40" t="str">
        <f>Tablo16[[#This Row],[Dersin Adı]]</f>
        <v>Tarımın Tarihsel Süreçleri</v>
      </c>
      <c r="F93" s="40" t="str">
        <f>Tablo16[[#This Row],[Dersi Veren Öğretim Üyesi]]</f>
        <v>Öznur Şahin</v>
      </c>
      <c r="G93" s="40" t="str">
        <f>Tablo16[[#This Row],[Dersi Veren. Öğr. Üyesi Bölmü.]]</f>
        <v>FD</v>
      </c>
      <c r="H93" s="40">
        <f>Tablo16[[#This Row],[Mevcut]]</f>
        <v>1</v>
      </c>
      <c r="I93" s="115">
        <f>Tablo16[[#This Row],[SINAV TARİHİ]]</f>
        <v>45674</v>
      </c>
      <c r="J93" s="116">
        <f>Tablo16[[#This Row],[SINAV SAATİ]]</f>
        <v>0.45833333333333331</v>
      </c>
      <c r="K93" s="40" t="str">
        <f>Tablo16[[#This Row],[SINIF - I -ZF-….]]</f>
        <v>06</v>
      </c>
      <c r="L93" s="40">
        <f>Tablo16[[#This Row],[SINIF - II  ZF-….]]</f>
        <v>0</v>
      </c>
      <c r="M93" s="40">
        <f>Tablo16[[#This Row],[G1]]</f>
        <v>0</v>
      </c>
      <c r="N93" s="40">
        <f>Tablo16[[#This Row],[G2]]</f>
        <v>0</v>
      </c>
      <c r="O93" s="40">
        <f>Tablo16[[#This Row],[Gözetmen 1]]</f>
        <v>0</v>
      </c>
      <c r="P93" s="40">
        <f>Tablo16[[#This Row],[Gözetmen 2]]</f>
        <v>0</v>
      </c>
      <c r="Q93" s="40">
        <f>Tablo16[[#This Row],[TÜM SINAVLARIMI GÖSTER]]</f>
        <v>0</v>
      </c>
      <c r="R93" s="40">
        <f>Tablo16[[#This Row],[Aynı ders sayısı]]</f>
        <v>1</v>
      </c>
      <c r="S93" s="40">
        <f>Tablo16[[#This Row],[Hocası aynı, aynı ders sayısı]]</f>
        <v>1</v>
      </c>
      <c r="T93" s="40">
        <f>Tablo16[[#This Row],[Aynı saatteki Sınav Sayısı]]</f>
        <v>8</v>
      </c>
    </row>
    <row r="94" spans="1:20" ht="15" hidden="1" x14ac:dyDescent="0.25">
      <c r="A94" s="38">
        <v>324</v>
      </c>
      <c r="B94" s="40" t="str">
        <f>Tablo16[[#This Row],[Bölüm]]</f>
        <v>SKS</v>
      </c>
      <c r="C94" s="40">
        <f>Tablo16[[#This Row],[Sınıf]]</f>
        <v>4</v>
      </c>
      <c r="D94" s="40" t="str">
        <f>Tablo16[[#This Row],[Ders Kodu]]</f>
        <v>SKS-4055</v>
      </c>
      <c r="E94" s="40" t="str">
        <f>Tablo16[[#This Row],[Dersin Adı]]</f>
        <v>Temel ve İleri Fotoğrafçılık Teknikleri</v>
      </c>
      <c r="F94" s="40" t="str">
        <f>Tablo16[[#This Row],[Dersi Veren Öğretim Üyesi]]</f>
        <v>Zayde Ayvaz</v>
      </c>
      <c r="G94" s="40" t="str">
        <f>Tablo16[[#This Row],[Dersi Veren. Öğr. Üyesi Bölmü.]]</f>
        <v>FD</v>
      </c>
      <c r="H94" s="40">
        <f>Tablo16[[#This Row],[Mevcut]]</f>
        <v>11</v>
      </c>
      <c r="I94" s="115">
        <f>Tablo16[[#This Row],[SINAV TARİHİ]]</f>
        <v>45674</v>
      </c>
      <c r="J94" s="116">
        <f>Tablo16[[#This Row],[SINAV SAATİ]]</f>
        <v>0.45833333333333331</v>
      </c>
      <c r="K94" s="40" t="str">
        <f>Tablo16[[#This Row],[SINIF - I -ZF-….]]</f>
        <v>104</v>
      </c>
      <c r="L94" s="40">
        <f>Tablo16[[#This Row],[SINIF - II  ZF-….]]</f>
        <v>0</v>
      </c>
      <c r="M94" s="40">
        <f>Tablo16[[#This Row],[G1]]</f>
        <v>0</v>
      </c>
      <c r="N94" s="40">
        <f>Tablo16[[#This Row],[G2]]</f>
        <v>0</v>
      </c>
      <c r="O94" s="40">
        <f>Tablo16[[#This Row],[Gözetmen 1]]</f>
        <v>0</v>
      </c>
      <c r="P94" s="40">
        <f>Tablo16[[#This Row],[Gözetmen 2]]</f>
        <v>0</v>
      </c>
      <c r="Q94" s="40">
        <f>Tablo16[[#This Row],[TÜM SINAVLARIMI GÖSTER]]</f>
        <v>0</v>
      </c>
      <c r="R94" s="40">
        <f>Tablo16[[#This Row],[Aynı ders sayısı]]</f>
        <v>1</v>
      </c>
      <c r="S94" s="40">
        <f>Tablo16[[#This Row],[Hocası aynı, aynı ders sayısı]]</f>
        <v>1</v>
      </c>
      <c r="T94" s="40">
        <f>Tablo16[[#This Row],[Aynı saatteki Sınav Sayısı]]</f>
        <v>8</v>
      </c>
    </row>
    <row r="95" spans="1:20" ht="15" hidden="1" x14ac:dyDescent="0.25">
      <c r="A95" s="38">
        <v>57</v>
      </c>
      <c r="B95" s="40" t="str">
        <f>Tablo16[[#This Row],[Bölüm]]</f>
        <v>TB</v>
      </c>
      <c r="C95" s="40">
        <f>Tablo16[[#This Row],[Sınıf]]</f>
        <v>1</v>
      </c>
      <c r="D95" s="40" t="str">
        <f>Tablo16[[#This Row],[Ders Kodu]]</f>
        <v>ZTB-1007</v>
      </c>
      <c r="E95" s="40" t="str">
        <f>Tablo16[[#This Row],[Dersin Adı]]</f>
        <v>Kariyer Planlama</v>
      </c>
      <c r="F95" s="40" t="str">
        <f>Tablo16[[#This Row],[Dersi Veren Öğretim Üyesi]]</f>
        <v>Onur Hocaoğlu</v>
      </c>
      <c r="G95" s="40" t="str">
        <f>Tablo16[[#This Row],[Dersi Veren. Öğr. Üyesi Bölmü.]]</f>
        <v>TB</v>
      </c>
      <c r="H95" s="40">
        <f>Tablo16[[#This Row],[Mevcut]]</f>
        <v>46</v>
      </c>
      <c r="I95" s="115">
        <f>Tablo16[[#This Row],[SINAV TARİHİ]]</f>
        <v>45663</v>
      </c>
      <c r="J95" s="116">
        <f>Tablo16[[#This Row],[SINAV SAATİ]]</f>
        <v>0.375</v>
      </c>
      <c r="K95" s="40" t="str">
        <f>Tablo16[[#This Row],[SINIF - I -ZF-….]]</f>
        <v>Prof.Dr H. TURHAN</v>
      </c>
      <c r="L95" s="40">
        <f>Tablo16[[#This Row],[SINIF - II  ZF-….]]</f>
        <v>0</v>
      </c>
      <c r="M95" s="40">
        <f>Tablo16[[#This Row],[G1]]</f>
        <v>0</v>
      </c>
      <c r="N95" s="40">
        <f>Tablo16[[#This Row],[G2]]</f>
        <v>0</v>
      </c>
      <c r="O95" s="40">
        <f>Tablo16[[#This Row],[Gözetmen 1]]</f>
        <v>0</v>
      </c>
      <c r="P95" s="40">
        <f>Tablo16[[#This Row],[Gözetmen 2]]</f>
        <v>0</v>
      </c>
      <c r="Q95" s="40">
        <f>Tablo16[[#This Row],[TÜM SINAVLARIMI GÖSTER]]</f>
        <v>0</v>
      </c>
      <c r="R95" s="40">
        <f>Tablo16[[#This Row],[Aynı ders sayısı]]</f>
        <v>7</v>
      </c>
      <c r="S95" s="40">
        <f>Tablo16[[#This Row],[Hocası aynı, aynı ders sayısı]]</f>
        <v>1</v>
      </c>
      <c r="T95" s="40">
        <f>Tablo16[[#This Row],[Aynı saatteki Sınav Sayısı]]</f>
        <v>9</v>
      </c>
    </row>
    <row r="96" spans="1:20" ht="15" hidden="1" x14ac:dyDescent="0.25">
      <c r="A96" s="38">
        <v>121</v>
      </c>
      <c r="B96" s="40" t="str">
        <f>Tablo16[[#This Row],[Bölüm]]</f>
        <v>TB</v>
      </c>
      <c r="C96" s="40">
        <f>Tablo16[[#This Row],[Sınıf]]</f>
        <v>1</v>
      </c>
      <c r="D96" s="40" t="str">
        <f>Tablo16[[#This Row],[Ders Kodu]]</f>
        <v>TDİ-1101</v>
      </c>
      <c r="E96" s="40" t="str">
        <f>Tablo16[[#This Row],[Dersin Adı]]</f>
        <v>Türk Dili I</v>
      </c>
      <c r="F96" s="40" t="str">
        <f>Tablo16[[#This Row],[Dersi Veren Öğretim Üyesi]]</f>
        <v>Özgür ÜSTÜN</v>
      </c>
      <c r="G96" s="40" t="str">
        <f>Tablo16[[#This Row],[Dersi Veren. Öğr. Üyesi Bölmü.]]</f>
        <v>FD</v>
      </c>
      <c r="H96" s="40">
        <f>Tablo16[[#This Row],[Mevcut]]</f>
        <v>40</v>
      </c>
      <c r="I96" s="115">
        <f>Tablo16[[#This Row],[SINAV TARİHİ]]</f>
        <v>45664</v>
      </c>
      <c r="J96" s="116">
        <f>Tablo16[[#This Row],[SINAV SAATİ]]</f>
        <v>0.41666666666666669</v>
      </c>
      <c r="K96" s="40" t="str">
        <f>Tablo16[[#This Row],[SINIF - I -ZF-….]]</f>
        <v>Amfi</v>
      </c>
      <c r="L96" s="40">
        <f>Tablo16[[#This Row],[SINIF - II  ZF-….]]</f>
        <v>0</v>
      </c>
      <c r="M96" s="40">
        <f>Tablo16[[#This Row],[G1]]</f>
        <v>12</v>
      </c>
      <c r="N96" s="40">
        <f>Tablo16[[#This Row],[G2]]</f>
        <v>0</v>
      </c>
      <c r="O96" s="40" t="str">
        <f>Tablo16[[#This Row],[Gözetmen 1]]</f>
        <v>Çağrı KINIK</v>
      </c>
      <c r="P96" s="40">
        <f>Tablo16[[#This Row],[Gözetmen 2]]</f>
        <v>0</v>
      </c>
      <c r="Q96" s="40">
        <f>Tablo16[[#This Row],[TÜM SINAVLARIMI GÖSTER]]</f>
        <v>0</v>
      </c>
      <c r="R96" s="40">
        <f>Tablo16[[#This Row],[Aynı ders sayısı]]</f>
        <v>9</v>
      </c>
      <c r="S96" s="40">
        <f>Tablo16[[#This Row],[Hocası aynı, aynı ders sayısı]]</f>
        <v>9</v>
      </c>
      <c r="T96" s="40">
        <f>Tablo16[[#This Row],[Aynı saatteki Sınav Sayısı]]</f>
        <v>9</v>
      </c>
    </row>
    <row r="97" spans="1:20" ht="15" hidden="1" x14ac:dyDescent="0.25">
      <c r="A97" s="38">
        <v>122</v>
      </c>
      <c r="B97" s="40" t="str">
        <f>Tablo16[[#This Row],[Bölüm]]</f>
        <v>TB</v>
      </c>
      <c r="C97" s="40">
        <f>Tablo16[[#This Row],[Sınıf]]</f>
        <v>1</v>
      </c>
      <c r="D97" s="40" t="str">
        <f>Tablo16[[#This Row],[Ders Kodu]]</f>
        <v>ATA-1101</v>
      </c>
      <c r="E97" s="40" t="str">
        <f>Tablo16[[#This Row],[Dersin Adı]]</f>
        <v>Atatürk İlkeleri ve İnkılap Tarihi I</v>
      </c>
      <c r="F97" s="40" t="str">
        <f>Tablo16[[#This Row],[Dersi Veren Öğretim Üyesi]]</f>
        <v>Gökhan BAYRAM</v>
      </c>
      <c r="G97" s="40" t="str">
        <f>Tablo16[[#This Row],[Dersi Veren. Öğr. Üyesi Bölmü.]]</f>
        <v>FD</v>
      </c>
      <c r="H97" s="40">
        <f>Tablo16[[#This Row],[Mevcut]]</f>
        <v>261</v>
      </c>
      <c r="I97" s="115">
        <f>Tablo16[[#This Row],[SINAV TARİHİ]]</f>
        <v>45664</v>
      </c>
      <c r="J97" s="116">
        <f>Tablo16[[#This Row],[SINAV SAATİ]]</f>
        <v>0.45833333333333331</v>
      </c>
      <c r="K97" s="40" t="str">
        <f>Tablo16[[#This Row],[SINIF - I -ZF-….]]</f>
        <v>Amfi</v>
      </c>
      <c r="L97" s="40">
        <f>Tablo16[[#This Row],[SINIF - II  ZF-….]]</f>
        <v>0</v>
      </c>
      <c r="M97" s="40">
        <f>Tablo16[[#This Row],[G1]]</f>
        <v>5</v>
      </c>
      <c r="N97" s="40">
        <f>Tablo16[[#This Row],[G2]]</f>
        <v>0</v>
      </c>
      <c r="O97" s="40" t="str">
        <f>Tablo16[[#This Row],[Gözetmen 1]]</f>
        <v>İrem POYRAZ</v>
      </c>
      <c r="P97" s="40">
        <f>Tablo16[[#This Row],[Gözetmen 2]]</f>
        <v>0</v>
      </c>
      <c r="Q97" s="40">
        <f>Tablo16[[#This Row],[TÜM SINAVLARIMI GÖSTER]]</f>
        <v>0</v>
      </c>
      <c r="R97" s="40">
        <f>Tablo16[[#This Row],[Aynı ders sayısı]]</f>
        <v>9</v>
      </c>
      <c r="S97" s="40">
        <f>Tablo16[[#This Row],[Hocası aynı, aynı ders sayısı]]</f>
        <v>6</v>
      </c>
      <c r="T97" s="40">
        <f>Tablo16[[#This Row],[Aynı saatteki Sınav Sayısı]]</f>
        <v>9</v>
      </c>
    </row>
    <row r="98" spans="1:20" ht="15" hidden="1" x14ac:dyDescent="0.25">
      <c r="A98" s="38">
        <v>118</v>
      </c>
      <c r="B98" s="40" t="str">
        <f>Tablo16[[#This Row],[Bölüm]]</f>
        <v>TB</v>
      </c>
      <c r="C98" s="40">
        <f>Tablo16[[#This Row],[Sınıf]]</f>
        <v>1</v>
      </c>
      <c r="D98" s="40" t="str">
        <f>Tablo16[[#This Row],[Ders Kodu]]</f>
        <v>TBİ-1001</v>
      </c>
      <c r="E98" s="40" t="str">
        <f>Tablo16[[#This Row],[Dersin Adı]]</f>
        <v>Fizik</v>
      </c>
      <c r="F98" s="40" t="str">
        <f>Tablo16[[#This Row],[Dersi Veren Öğretim Üyesi]]</f>
        <v>Oğuz Öztürk</v>
      </c>
      <c r="G98" s="40" t="str">
        <f>Tablo16[[#This Row],[Dersi Veren. Öğr. Üyesi Bölmü.]]</f>
        <v>FD</v>
      </c>
      <c r="H98" s="40">
        <f>Tablo16[[#This Row],[Mevcut]]</f>
        <v>49</v>
      </c>
      <c r="I98" s="115">
        <f>Tablo16[[#This Row],[SINAV TARİHİ]]</f>
        <v>45665</v>
      </c>
      <c r="J98" s="116">
        <f>Tablo16[[#This Row],[SINAV SAATİ]]</f>
        <v>0.375</v>
      </c>
      <c r="K98" s="40" t="str">
        <f>Tablo16[[#This Row],[SINIF - I -ZF-….]]</f>
        <v>Prof.Dr H. TURHAN</v>
      </c>
      <c r="L98" s="40">
        <f>Tablo16[[#This Row],[SINIF - II  ZF-….]]</f>
        <v>0</v>
      </c>
      <c r="M98" s="40">
        <f>Tablo16[[#This Row],[G1]]</f>
        <v>0</v>
      </c>
      <c r="N98" s="40">
        <f>Tablo16[[#This Row],[G2]]</f>
        <v>0</v>
      </c>
      <c r="O98" s="40">
        <f>Tablo16[[#This Row],[Gözetmen 1]]</f>
        <v>0</v>
      </c>
      <c r="P98" s="40">
        <f>Tablo16[[#This Row],[Gözetmen 2]]</f>
        <v>0</v>
      </c>
      <c r="Q98" s="40">
        <f>Tablo16[[#This Row],[TÜM SINAVLARIMI GÖSTER]]</f>
        <v>0</v>
      </c>
      <c r="R98" s="40">
        <f>Tablo16[[#This Row],[Aynı ders sayısı]]</f>
        <v>9</v>
      </c>
      <c r="S98" s="40">
        <f>Tablo16[[#This Row],[Hocası aynı, aynı ders sayısı]]</f>
        <v>1</v>
      </c>
      <c r="T98" s="40">
        <f>Tablo16[[#This Row],[Aynı saatteki Sınav Sayısı]]</f>
        <v>9</v>
      </c>
    </row>
    <row r="99" spans="1:20" ht="15" hidden="1" x14ac:dyDescent="0.25">
      <c r="A99" s="38">
        <v>119</v>
      </c>
      <c r="B99" s="40" t="str">
        <f>Tablo16[[#This Row],[Bölüm]]</f>
        <v>TB</v>
      </c>
      <c r="C99" s="40">
        <f>Tablo16[[#This Row],[Sınıf]]</f>
        <v>1</v>
      </c>
      <c r="D99" s="40" t="str">
        <f>Tablo16[[#This Row],[Ders Kodu]]</f>
        <v>ZTB-1009</v>
      </c>
      <c r="E99" s="40" t="str">
        <f>Tablo16[[#This Row],[Dersin Adı]]</f>
        <v>Matematik</v>
      </c>
      <c r="F99" s="40" t="str">
        <f>Tablo16[[#This Row],[Dersi Veren Öğretim Üyesi]]</f>
        <v>Selin Türkmen</v>
      </c>
      <c r="G99" s="40" t="str">
        <f>Tablo16[[#This Row],[Dersi Veren. Öğr. Üyesi Bölmü.]]</f>
        <v>FD</v>
      </c>
      <c r="H99" s="40">
        <f>Tablo16[[#This Row],[Mevcut]]</f>
        <v>61</v>
      </c>
      <c r="I99" s="115">
        <f>Tablo16[[#This Row],[SINAV TARİHİ]]</f>
        <v>45666</v>
      </c>
      <c r="J99" s="116">
        <f>Tablo16[[#This Row],[SINAV SAATİ]]</f>
        <v>0.67708333333333337</v>
      </c>
      <c r="K99" s="40" t="str">
        <f>Tablo16[[#This Row],[SINIF - I -ZF-….]]</f>
        <v>101</v>
      </c>
      <c r="L99" s="40" t="str">
        <f>Tablo16[[#This Row],[SINIF - II  ZF-….]]</f>
        <v>104</v>
      </c>
      <c r="M99" s="40">
        <f>Tablo16[[#This Row],[G1]]</f>
        <v>8</v>
      </c>
      <c r="N99" s="40">
        <f>Tablo16[[#This Row],[G2]]</f>
        <v>11</v>
      </c>
      <c r="O99" s="40" t="str">
        <f>Tablo16[[#This Row],[Gözetmen 1]]</f>
        <v>Sema Ezgi YÜCEER</v>
      </c>
      <c r="P99" s="40" t="str">
        <f>Tablo16[[#This Row],[Gözetmen 2]]</f>
        <v>Serkan ÖZDEMİR</v>
      </c>
      <c r="Q99" s="40" t="e">
        <f>Tablo16[[#This Row],[TÜM SINAVLARIMI GÖSTER]]</f>
        <v>#N/A</v>
      </c>
      <c r="R99" s="40">
        <f>Tablo16[[#This Row],[Aynı ders sayısı]]</f>
        <v>9</v>
      </c>
      <c r="S99" s="40">
        <f>Tablo16[[#This Row],[Hocası aynı, aynı ders sayısı]]</f>
        <v>1</v>
      </c>
      <c r="T99" s="40">
        <f>Tablo16[[#This Row],[Aynı saatteki Sınav Sayısı]]</f>
        <v>7</v>
      </c>
    </row>
    <row r="100" spans="1:20" ht="15" hidden="1" x14ac:dyDescent="0.25">
      <c r="A100" s="38">
        <v>120</v>
      </c>
      <c r="B100" s="40" t="str">
        <f>Tablo16[[#This Row],[Bölüm]]</f>
        <v>TB</v>
      </c>
      <c r="C100" s="40">
        <f>Tablo16[[#This Row],[Sınıf]]</f>
        <v>1</v>
      </c>
      <c r="D100" s="40" t="str">
        <f>Tablo16[[#This Row],[Ders Kodu]]</f>
        <v>ZTB-1003</v>
      </c>
      <c r="E100" s="40" t="str">
        <f>Tablo16[[#This Row],[Dersin Adı]]</f>
        <v>Kimya I</v>
      </c>
      <c r="F100" s="40" t="str">
        <f>Tablo16[[#This Row],[Dersi Veren Öğretim Üyesi]]</f>
        <v>Serkan Karakaya</v>
      </c>
      <c r="G100" s="40" t="str">
        <f>Tablo16[[#This Row],[Dersi Veren. Öğr. Üyesi Bölmü.]]</f>
        <v>FD</v>
      </c>
      <c r="H100" s="40">
        <f>Tablo16[[#This Row],[Mevcut]]</f>
        <v>62</v>
      </c>
      <c r="I100" s="115">
        <f>Tablo16[[#This Row],[SINAV TARİHİ]]</f>
        <v>45667</v>
      </c>
      <c r="J100" s="116">
        <f>Tablo16[[#This Row],[SINAV SAATİ]]</f>
        <v>0.375</v>
      </c>
      <c r="K100" s="40" t="str">
        <f>Tablo16[[#This Row],[SINIF - I -ZF-….]]</f>
        <v>201</v>
      </c>
      <c r="L100" s="40" t="str">
        <f>Tablo16[[#This Row],[SINIF - II  ZF-….]]</f>
        <v>202</v>
      </c>
      <c r="M100" s="40">
        <f>Tablo16[[#This Row],[G1]]</f>
        <v>9</v>
      </c>
      <c r="N100" s="40">
        <f>Tablo16[[#This Row],[G2]]</f>
        <v>2</v>
      </c>
      <c r="O100" s="40" t="str">
        <f>Tablo16[[#This Row],[Gözetmen 1]]</f>
        <v>Eylem DURMUŞ</v>
      </c>
      <c r="P100" s="40" t="str">
        <f>Tablo16[[#This Row],[Gözetmen 2]]</f>
        <v>Esra ŞAHİN</v>
      </c>
      <c r="Q100" s="40" t="e">
        <f>Tablo16[[#This Row],[TÜM SINAVLARIMI GÖSTER]]</f>
        <v>#N/A</v>
      </c>
      <c r="R100" s="40">
        <f>Tablo16[[#This Row],[Aynı ders sayısı]]</f>
        <v>8</v>
      </c>
      <c r="S100" s="40">
        <f>Tablo16[[#This Row],[Hocası aynı, aynı ders sayısı]]</f>
        <v>1</v>
      </c>
      <c r="T100" s="40">
        <f>Tablo16[[#This Row],[Aynı saatteki Sınav Sayısı]]</f>
        <v>2</v>
      </c>
    </row>
    <row r="101" spans="1:20" ht="15" hidden="1" x14ac:dyDescent="0.25">
      <c r="A101" s="38">
        <v>201</v>
      </c>
      <c r="B101" s="40" t="str">
        <f>Tablo16[[#This Row],[Bölüm]]</f>
        <v>TB</v>
      </c>
      <c r="C101" s="40">
        <f>Tablo16[[#This Row],[Sınıf]]</f>
        <v>1</v>
      </c>
      <c r="D101" s="40" t="str">
        <f>Tablo16[[#This Row],[Ders Kodu]]</f>
        <v>TBİ-1007</v>
      </c>
      <c r="E101" s="40" t="str">
        <f>Tablo16[[#This Row],[Dersin Adı]]</f>
        <v>Botanik</v>
      </c>
      <c r="F101" s="40" t="str">
        <f>Tablo16[[#This Row],[Dersi Veren Öğretim Üyesi]]</f>
        <v>Tülay Tütenocaklı</v>
      </c>
      <c r="G101" s="40" t="str">
        <f>Tablo16[[#This Row],[Dersi Veren. Öğr. Üyesi Bölmü.]]</f>
        <v>FD</v>
      </c>
      <c r="H101" s="40">
        <f>Tablo16[[#This Row],[Mevcut]]</f>
        <v>42</v>
      </c>
      <c r="I101" s="115">
        <f>Tablo16[[#This Row],[SINAV TARİHİ]]</f>
        <v>45670</v>
      </c>
      <c r="J101" s="116">
        <f>Tablo16[[#This Row],[SINAV SAATİ]]</f>
        <v>0.375</v>
      </c>
      <c r="K101" s="40" t="str">
        <f>Tablo16[[#This Row],[SINIF - I -ZF-….]]</f>
        <v>Amfi</v>
      </c>
      <c r="L101" s="40">
        <f>Tablo16[[#This Row],[SINIF - II  ZF-….]]</f>
        <v>0</v>
      </c>
      <c r="M101" s="40">
        <f>Tablo16[[#This Row],[G1]]</f>
        <v>4</v>
      </c>
      <c r="N101" s="40">
        <f>Tablo16[[#This Row],[G2]]</f>
        <v>0</v>
      </c>
      <c r="O101" s="40" t="str">
        <f>Tablo16[[#This Row],[Gözetmen 1]]</f>
        <v>İpek YAŞAR</v>
      </c>
      <c r="P101" s="40">
        <f>Tablo16[[#This Row],[Gözetmen 2]]</f>
        <v>0</v>
      </c>
      <c r="Q101" s="40">
        <f>Tablo16[[#This Row],[TÜM SINAVLARIMI GÖSTER]]</f>
        <v>0</v>
      </c>
      <c r="R101" s="40">
        <f>Tablo16[[#This Row],[Aynı ders sayısı]]</f>
        <v>8</v>
      </c>
      <c r="S101" s="40">
        <f>Tablo16[[#This Row],[Hocası aynı, aynı ders sayısı]]</f>
        <v>3</v>
      </c>
      <c r="T101" s="40">
        <f>Tablo16[[#This Row],[Aynı saatteki Sınav Sayısı]]</f>
        <v>9</v>
      </c>
    </row>
    <row r="102" spans="1:20" ht="15" hidden="1" x14ac:dyDescent="0.25">
      <c r="A102" s="38">
        <v>298</v>
      </c>
      <c r="B102" s="40" t="str">
        <f>Tablo16[[#This Row],[Bölüm]]</f>
        <v>TB</v>
      </c>
      <c r="C102" s="40">
        <f>Tablo16[[#This Row],[Sınıf]]</f>
        <v>1</v>
      </c>
      <c r="D102" s="40" t="str">
        <f>Tablo16[[#This Row],[Ders Kodu]]</f>
        <v>ZTB-1011</v>
      </c>
      <c r="E102" s="40" t="str">
        <f>Tablo16[[#This Row],[Dersin Adı]]</f>
        <v>Tarım Hukuku</v>
      </c>
      <c r="F102" s="40" t="str">
        <f>Tablo16[[#This Row],[Dersi Veren Öğretim Üyesi]]</f>
        <v>İlker Karaönder</v>
      </c>
      <c r="G102" s="40" t="str">
        <f>Tablo16[[#This Row],[Dersi Veren. Öğr. Üyesi Bölmü.]]</f>
        <v>FD</v>
      </c>
      <c r="H102" s="40">
        <f>Tablo16[[#This Row],[Mevcut]]</f>
        <v>32</v>
      </c>
      <c r="I102" s="115">
        <f>Tablo16[[#This Row],[SINAV TARİHİ]]</f>
        <v>45672</v>
      </c>
      <c r="J102" s="116">
        <f>Tablo16[[#This Row],[SINAV SAATİ]]</f>
        <v>0.375</v>
      </c>
      <c r="K102" s="40" t="str">
        <f>Tablo16[[#This Row],[SINIF - I -ZF-….]]</f>
        <v>201</v>
      </c>
      <c r="L102" s="40">
        <f>Tablo16[[#This Row],[SINIF - II  ZF-….]]</f>
        <v>0</v>
      </c>
      <c r="M102" s="40">
        <f>Tablo16[[#This Row],[G1]]</f>
        <v>0</v>
      </c>
      <c r="N102" s="40">
        <f>Tablo16[[#This Row],[G2]]</f>
        <v>0</v>
      </c>
      <c r="O102" s="40">
        <f>Tablo16[[#This Row],[Gözetmen 1]]</f>
        <v>0</v>
      </c>
      <c r="P102" s="40">
        <f>Tablo16[[#This Row],[Gözetmen 2]]</f>
        <v>0</v>
      </c>
      <c r="Q102" s="40">
        <f>Tablo16[[#This Row],[TÜM SINAVLARIMI GÖSTER]]</f>
        <v>0</v>
      </c>
      <c r="R102" s="40">
        <f>Tablo16[[#This Row],[Aynı ders sayısı]]</f>
        <v>1</v>
      </c>
      <c r="S102" s="40">
        <f>Tablo16[[#This Row],[Hocası aynı, aynı ders sayısı]]</f>
        <v>1</v>
      </c>
      <c r="T102" s="40">
        <f>Tablo16[[#This Row],[Aynı saatteki Sınav Sayısı]]</f>
        <v>9</v>
      </c>
    </row>
    <row r="103" spans="1:20" ht="15" hidden="1" x14ac:dyDescent="0.25">
      <c r="A103" s="38">
        <v>299</v>
      </c>
      <c r="B103" s="40" t="str">
        <f>Tablo16[[#This Row],[Bölüm]]</f>
        <v>TB</v>
      </c>
      <c r="C103" s="40">
        <f>Tablo16[[#This Row],[Sınıf]]</f>
        <v>1</v>
      </c>
      <c r="D103" s="40" t="str">
        <f>Tablo16[[#This Row],[Ders Kodu]]</f>
        <v>İSG-1001</v>
      </c>
      <c r="E103" s="40" t="str">
        <f>Tablo16[[#This Row],[Dersin Adı]]</f>
        <v>İş Sağlığı ve Güvenliği I</v>
      </c>
      <c r="F103" s="40" t="str">
        <f>Tablo16[[#This Row],[Dersi Veren Öğretim Üyesi]]</f>
        <v>Ulaş Çınar</v>
      </c>
      <c r="G103" s="40" t="str">
        <f>Tablo16[[#This Row],[Dersi Veren. Öğr. Üyesi Bölmü.]]</f>
        <v>FD</v>
      </c>
      <c r="H103" s="40">
        <f>Tablo16[[#This Row],[Mevcut]]</f>
        <v>41</v>
      </c>
      <c r="I103" s="115">
        <f>Tablo16[[#This Row],[SINAV TARİHİ]]</f>
        <v>45673</v>
      </c>
      <c r="J103" s="116">
        <f>Tablo16[[#This Row],[SINAV SAATİ]]</f>
        <v>0.375</v>
      </c>
      <c r="K103" s="40" t="str">
        <f>Tablo16[[#This Row],[SINIF - I -ZF-….]]</f>
        <v>Amfi</v>
      </c>
      <c r="L103" s="40">
        <f>Tablo16[[#This Row],[SINIF - II  ZF-….]]</f>
        <v>0</v>
      </c>
      <c r="M103" s="40">
        <f>Tablo16[[#This Row],[G1]]</f>
        <v>12</v>
      </c>
      <c r="N103" s="40">
        <f>Tablo16[[#This Row],[G2]]</f>
        <v>0</v>
      </c>
      <c r="O103" s="40" t="str">
        <f>Tablo16[[#This Row],[Gözetmen 1]]</f>
        <v>Çağrı KINIK</v>
      </c>
      <c r="P103" s="40">
        <f>Tablo16[[#This Row],[Gözetmen 2]]</f>
        <v>0</v>
      </c>
      <c r="Q103" s="40">
        <f>Tablo16[[#This Row],[TÜM SINAVLARIMI GÖSTER]]</f>
        <v>0</v>
      </c>
      <c r="R103" s="40">
        <f>Tablo16[[#This Row],[Aynı ders sayısı]]</f>
        <v>9</v>
      </c>
      <c r="S103" s="40">
        <f>Tablo16[[#This Row],[Hocası aynı, aynı ders sayısı]]</f>
        <v>8</v>
      </c>
      <c r="T103" s="40">
        <f>Tablo16[[#This Row],[Aynı saatteki Sınav Sayısı]]</f>
        <v>9</v>
      </c>
    </row>
    <row r="104" spans="1:20" ht="15" hidden="1" x14ac:dyDescent="0.25">
      <c r="A104" s="38">
        <v>37</v>
      </c>
      <c r="B104" s="40" t="str">
        <f>Tablo16[[#This Row],[Bölüm]]</f>
        <v>TB</v>
      </c>
      <c r="C104" s="40">
        <f>Tablo16[[#This Row],[Sınıf]]</f>
        <v>1</v>
      </c>
      <c r="D104" s="40" t="str">
        <f>Tablo16[[#This Row],[Ders Kodu]]</f>
        <v>TDİ-1101</v>
      </c>
      <c r="E104" s="40" t="str">
        <f>Tablo16[[#This Row],[Dersin Adı]]</f>
        <v>Yabancı Dil (ingilizce)</v>
      </c>
      <c r="F104" s="40" t="str">
        <f>Tablo16[[#This Row],[Dersi Veren Öğretim Üyesi]]</f>
        <v>Gökhan HINIZ</v>
      </c>
      <c r="G104" s="40" t="str">
        <f>Tablo16[[#This Row],[Dersi Veren. Öğr. Üyesi Bölmü.]]</f>
        <v>FD</v>
      </c>
      <c r="H104" s="40">
        <f>Tablo16[[#This Row],[Mevcut]]</f>
        <v>19</v>
      </c>
      <c r="I104" s="115">
        <f>Tablo16[[#This Row],[SINAV TARİHİ]]</f>
        <v>45674</v>
      </c>
      <c r="J104" s="116">
        <f>Tablo16[[#This Row],[SINAV SAATİ]]</f>
        <v>0.625</v>
      </c>
      <c r="K104" s="40" t="str">
        <f>Tablo16[[#This Row],[SINIF - I -ZF-….]]</f>
        <v>Amfi</v>
      </c>
      <c r="L104" s="40">
        <f>Tablo16[[#This Row],[SINIF - II  ZF-….]]</f>
        <v>0</v>
      </c>
      <c r="M104" s="40">
        <f>Tablo16[[#This Row],[G1]]</f>
        <v>5</v>
      </c>
      <c r="N104" s="40">
        <f>Tablo16[[#This Row],[G2]]</f>
        <v>0</v>
      </c>
      <c r="O104" s="40" t="str">
        <f>Tablo16[[#This Row],[Gözetmen 1]]</f>
        <v>İrem POYRAZ</v>
      </c>
      <c r="P104" s="40">
        <f>Tablo16[[#This Row],[Gözetmen 2]]</f>
        <v>0</v>
      </c>
      <c r="Q104" s="40">
        <f>Tablo16[[#This Row],[TÜM SINAVLARIMI GÖSTER]]</f>
        <v>0</v>
      </c>
      <c r="R104" s="40">
        <f>Tablo16[[#This Row],[Aynı ders sayısı]]</f>
        <v>0</v>
      </c>
      <c r="S104" s="40">
        <f>Tablo16[[#This Row],[Hocası aynı, aynı ders sayısı]]</f>
        <v>9</v>
      </c>
      <c r="T104" s="40">
        <f>Tablo16[[#This Row],[Aynı saatteki Sınav Sayısı]]</f>
        <v>9</v>
      </c>
    </row>
    <row r="105" spans="1:20" ht="15" hidden="1" x14ac:dyDescent="0.25">
      <c r="A105" s="38">
        <v>400</v>
      </c>
      <c r="B105" s="40" t="str">
        <f>Tablo16[[#This Row],[Bölüm]]</f>
        <v>TB</v>
      </c>
      <c r="C105" s="40">
        <f>Tablo16[[#This Row],[Sınıf]]</f>
        <v>2</v>
      </c>
      <c r="D105" s="40" t="str">
        <f>Tablo16[[#This Row],[Ders Kodu]]</f>
        <v>TBİ-2005</v>
      </c>
      <c r="E105" s="40" t="str">
        <f>Tablo16[[#This Row],[Dersin Adı]]</f>
        <v>Tarım Ekonomisi</v>
      </c>
      <c r="F105" s="40" t="str">
        <f>Tablo16[[#This Row],[Dersi Veren Öğretim Üyesi]]</f>
        <v>Özge Can Niyaz Altınok</v>
      </c>
      <c r="G105" s="40" t="str">
        <f>Tablo16[[#This Row],[Dersi Veren. Öğr. Üyesi Bölmü.]]</f>
        <v>TE</v>
      </c>
      <c r="H105" s="40">
        <f>Tablo16[[#This Row],[Mevcut]]</f>
        <v>50</v>
      </c>
      <c r="I105" s="115">
        <f>Tablo16[[#This Row],[SINAV TARİHİ]]</f>
        <v>45663</v>
      </c>
      <c r="J105" s="116">
        <f>Tablo16[[#This Row],[SINAV SAATİ]]</f>
        <v>0.45833333333333331</v>
      </c>
      <c r="K105" s="40" t="str">
        <f>Tablo16[[#This Row],[SINIF - I -ZF-….]]</f>
        <v>Prof.Dr H. TURHAN</v>
      </c>
      <c r="L105" s="40">
        <f>Tablo16[[#This Row],[SINIF - II  ZF-….]]</f>
        <v>0</v>
      </c>
      <c r="M105" s="40">
        <f>Tablo16[[#This Row],[G1]]</f>
        <v>0</v>
      </c>
      <c r="N105" s="40">
        <f>Tablo16[[#This Row],[G2]]</f>
        <v>0</v>
      </c>
      <c r="O105" s="40">
        <f>Tablo16[[#This Row],[Gözetmen 1]]</f>
        <v>0</v>
      </c>
      <c r="P105" s="40">
        <f>Tablo16[[#This Row],[Gözetmen 2]]</f>
        <v>0</v>
      </c>
      <c r="Q105" s="40">
        <f>Tablo16[[#This Row],[TÜM SINAVLARIMI GÖSTER]]</f>
        <v>0</v>
      </c>
      <c r="R105" s="40">
        <f>Tablo16[[#This Row],[Aynı ders sayısı]]</f>
        <v>6</v>
      </c>
      <c r="S105" s="40">
        <f>Tablo16[[#This Row],[Hocası aynı, aynı ders sayısı]]</f>
        <v>1</v>
      </c>
      <c r="T105" s="40">
        <f>Tablo16[[#This Row],[Aynı saatteki Sınav Sayısı]]</f>
        <v>9</v>
      </c>
    </row>
    <row r="106" spans="1:20" ht="15" hidden="1" x14ac:dyDescent="0.25">
      <c r="A106" s="38">
        <v>158</v>
      </c>
      <c r="B106" s="40" t="str">
        <f>Tablo16[[#This Row],[Bölüm]]</f>
        <v>TB</v>
      </c>
      <c r="C106" s="40">
        <f>Tablo16[[#This Row],[Sınıf]]</f>
        <v>2</v>
      </c>
      <c r="D106" s="40" t="str">
        <f>Tablo16[[#This Row],[Ders Kodu]]</f>
        <v>TBİ-2001</v>
      </c>
      <c r="E106" s="40" t="str">
        <f>Tablo16[[#This Row],[Dersin Adı]]</f>
        <v>Bitki Fizyolojisi</v>
      </c>
      <c r="F106" s="40" t="str">
        <f>Tablo16[[#This Row],[Dersi Veren Öğretim Üyesi]]</f>
        <v>Fatih Kahrıman</v>
      </c>
      <c r="G106" s="40" t="str">
        <f>Tablo16[[#This Row],[Dersi Veren. Öğr. Üyesi Bölmü.]]</f>
        <v>TB</v>
      </c>
      <c r="H106" s="40">
        <f>Tablo16[[#This Row],[Mevcut]]</f>
        <v>73</v>
      </c>
      <c r="I106" s="115">
        <f>Tablo16[[#This Row],[SINAV TARİHİ]]</f>
        <v>45664</v>
      </c>
      <c r="J106" s="116">
        <f>Tablo16[[#This Row],[SINAV SAATİ]]</f>
        <v>0.4861111111111111</v>
      </c>
      <c r="K106" s="40" t="str">
        <f>Tablo16[[#This Row],[SINIF - I -ZF-….]]</f>
        <v>Amfi</v>
      </c>
      <c r="L106" s="40" t="str">
        <f>Tablo16[[#This Row],[SINIF - II  ZF-….]]</f>
        <v>Amfi</v>
      </c>
      <c r="M106" s="40">
        <f>Tablo16[[#This Row],[G1]]</f>
        <v>11</v>
      </c>
      <c r="N106" s="40">
        <f>Tablo16[[#This Row],[G2]]</f>
        <v>0</v>
      </c>
      <c r="O106" s="40" t="str">
        <f>Tablo16[[#This Row],[Gözetmen 1]]</f>
        <v>Serkan ÖZDEMİR</v>
      </c>
      <c r="P106" s="40">
        <f>Tablo16[[#This Row],[Gözetmen 2]]</f>
        <v>0</v>
      </c>
      <c r="Q106" s="40">
        <f>Tablo16[[#This Row],[TÜM SINAVLARIMI GÖSTER]]</f>
        <v>0</v>
      </c>
      <c r="R106" s="40">
        <f>Tablo16[[#This Row],[Aynı ders sayısı]]</f>
        <v>7</v>
      </c>
      <c r="S106" s="40">
        <f>Tablo16[[#This Row],[Hocası aynı, aynı ders sayısı]]</f>
        <v>2</v>
      </c>
      <c r="T106" s="40">
        <f>Tablo16[[#This Row],[Aynı saatteki Sınav Sayısı]]</f>
        <v>9</v>
      </c>
    </row>
    <row r="107" spans="1:20" ht="15" hidden="1" x14ac:dyDescent="0.25">
      <c r="A107" s="38">
        <v>175</v>
      </c>
      <c r="B107" s="40" t="str">
        <f>Tablo16[[#This Row],[Bölüm]]</f>
        <v>TB</v>
      </c>
      <c r="C107" s="40">
        <f>Tablo16[[#This Row],[Sınıf]]</f>
        <v>2</v>
      </c>
      <c r="D107" s="40" t="str">
        <f>Tablo16[[#This Row],[Ders Kodu]]</f>
        <v>TBİ-2007</v>
      </c>
      <c r="E107" s="40" t="str">
        <f>Tablo16[[#This Row],[Dersin Adı]]</f>
        <v>Gıda Bilimi ve Güvenliği</v>
      </c>
      <c r="F107" s="40" t="str">
        <f>Tablo16[[#This Row],[Dersi Veren Öğretim Üyesi]]</f>
        <v>Murat Zorba</v>
      </c>
      <c r="G107" s="40" t="str">
        <f>Tablo16[[#This Row],[Dersi Veren. Öğr. Üyesi Bölmü.]]</f>
        <v>FD</v>
      </c>
      <c r="H107" s="40">
        <f>Tablo16[[#This Row],[Mevcut]]</f>
        <v>49</v>
      </c>
      <c r="I107" s="115">
        <f>Tablo16[[#This Row],[SINAV TARİHİ]]</f>
        <v>45665</v>
      </c>
      <c r="J107" s="116">
        <f>Tablo16[[#This Row],[SINAV SAATİ]]</f>
        <v>0.45833333333333331</v>
      </c>
      <c r="K107" s="40" t="str">
        <f>Tablo16[[#This Row],[SINIF - I -ZF-….]]</f>
        <v>Amfi</v>
      </c>
      <c r="L107" s="40">
        <f>Tablo16[[#This Row],[SINIF - II  ZF-….]]</f>
        <v>0</v>
      </c>
      <c r="M107" s="40">
        <f>Tablo16[[#This Row],[G1]]</f>
        <v>12</v>
      </c>
      <c r="N107" s="40">
        <f>Tablo16[[#This Row],[G2]]</f>
        <v>0</v>
      </c>
      <c r="O107" s="40" t="str">
        <f>Tablo16[[#This Row],[Gözetmen 1]]</f>
        <v>Çağrı KINIK</v>
      </c>
      <c r="P107" s="40">
        <f>Tablo16[[#This Row],[Gözetmen 2]]</f>
        <v>0</v>
      </c>
      <c r="Q107" s="40">
        <f>Tablo16[[#This Row],[TÜM SINAVLARIMI GÖSTER]]</f>
        <v>0</v>
      </c>
      <c r="R107" s="40">
        <f>Tablo16[[#This Row],[Aynı ders sayısı]]</f>
        <v>6</v>
      </c>
      <c r="S107" s="40">
        <f>Tablo16[[#This Row],[Hocası aynı, aynı ders sayısı]]</f>
        <v>5</v>
      </c>
      <c r="T107" s="40">
        <f>Tablo16[[#This Row],[Aynı saatteki Sınav Sayısı]]</f>
        <v>9</v>
      </c>
    </row>
    <row r="108" spans="1:20" ht="15" hidden="1" x14ac:dyDescent="0.25">
      <c r="A108" s="38">
        <v>199</v>
      </c>
      <c r="B108" s="40" t="str">
        <f>Tablo16[[#This Row],[Bölüm]]</f>
        <v>TB</v>
      </c>
      <c r="C108" s="40">
        <f>Tablo16[[#This Row],[Sınıf]]</f>
        <v>2</v>
      </c>
      <c r="D108" s="40" t="str">
        <f>Tablo16[[#This Row],[Ders Kodu]]</f>
        <v>TBİ-2013</v>
      </c>
      <c r="E108" s="40" t="str">
        <f>Tablo16[[#This Row],[Dersin Adı]]</f>
        <v>Genel Sebzecilik</v>
      </c>
      <c r="F108" s="40" t="str">
        <f>Tablo16[[#This Row],[Dersi Veren Öğretim Üyesi]]</f>
        <v>Seçkin Kaya</v>
      </c>
      <c r="G108" s="40" t="str">
        <f>Tablo16[[#This Row],[Dersi Veren. Öğr. Üyesi Bölmü.]]</f>
        <v>BB</v>
      </c>
      <c r="H108" s="40">
        <f>Tablo16[[#This Row],[Mevcut]]</f>
        <v>48</v>
      </c>
      <c r="I108" s="115">
        <f>Tablo16[[#This Row],[SINAV TARİHİ]]</f>
        <v>45666</v>
      </c>
      <c r="J108" s="116">
        <f>Tablo16[[#This Row],[SINAV SAATİ]]</f>
        <v>0.45833333333333331</v>
      </c>
      <c r="K108" s="40" t="str">
        <f>Tablo16[[#This Row],[SINIF - I -ZF-….]]</f>
        <v>201</v>
      </c>
      <c r="L108" s="40">
        <f>Tablo16[[#This Row],[SINIF - II  ZF-….]]</f>
        <v>0</v>
      </c>
      <c r="M108" s="40">
        <f>Tablo16[[#This Row],[G1]]</f>
        <v>1</v>
      </c>
      <c r="N108" s="40">
        <f>Tablo16[[#This Row],[G2]]</f>
        <v>0</v>
      </c>
      <c r="O108" s="40" t="str">
        <f>Tablo16[[#This Row],[Gözetmen 1]]</f>
        <v>Tolga SARIYER</v>
      </c>
      <c r="P108" s="40">
        <f>Tablo16[[#This Row],[Gözetmen 2]]</f>
        <v>0</v>
      </c>
      <c r="Q108" s="40">
        <f>Tablo16[[#This Row],[TÜM SINAVLARIMI GÖSTER]]</f>
        <v>0</v>
      </c>
      <c r="R108" s="40">
        <f>Tablo16[[#This Row],[Aynı ders sayısı]]</f>
        <v>3</v>
      </c>
      <c r="S108" s="40">
        <f>Tablo16[[#This Row],[Hocası aynı, aynı ders sayısı]]</f>
        <v>2</v>
      </c>
      <c r="T108" s="40">
        <f>Tablo16[[#This Row],[Aynı saatteki Sınav Sayısı]]</f>
        <v>9</v>
      </c>
    </row>
    <row r="109" spans="1:20" ht="15" hidden="1" x14ac:dyDescent="0.25">
      <c r="A109" s="38">
        <v>278</v>
      </c>
      <c r="B109" s="40" t="str">
        <f>Tablo16[[#This Row],[Bölüm]]</f>
        <v>TB</v>
      </c>
      <c r="C109" s="40">
        <f>Tablo16[[#This Row],[Sınıf]]</f>
        <v>2</v>
      </c>
      <c r="D109" s="40" t="str">
        <f>Tablo16[[#This Row],[Ders Kodu]]</f>
        <v>TBİ-2009</v>
      </c>
      <c r="E109" s="40" t="str">
        <f>Tablo16[[#This Row],[Dersin Adı]]</f>
        <v>Tarımsal Yapılar ve Sulama</v>
      </c>
      <c r="F109" s="40" t="str">
        <f>Tablo16[[#This Row],[Dersi Veren Öğretim Üyesi]]</f>
        <v>İsmail Taş</v>
      </c>
      <c r="G109" s="40" t="str">
        <f>Tablo16[[#This Row],[Dersi Veren. Öğr. Üyesi Bölmü.]]</f>
        <v>TYS</v>
      </c>
      <c r="H109" s="40">
        <f>Tablo16[[#This Row],[Mevcut]]</f>
        <v>49</v>
      </c>
      <c r="I109" s="115">
        <f>Tablo16[[#This Row],[SINAV TARİHİ]]</f>
        <v>45667</v>
      </c>
      <c r="J109" s="116">
        <f>Tablo16[[#This Row],[SINAV SAATİ]]</f>
        <v>0.67361111111111116</v>
      </c>
      <c r="K109" s="40" t="str">
        <f>Tablo16[[#This Row],[SINIF - I -ZF-….]]</f>
        <v>04</v>
      </c>
      <c r="L109" s="40" t="str">
        <f>Tablo16[[#This Row],[SINIF - II  ZF-….]]</f>
        <v>03</v>
      </c>
      <c r="M109" s="40">
        <f>Tablo16[[#This Row],[G1]]</f>
        <v>4</v>
      </c>
      <c r="N109" s="40">
        <f>Tablo16[[#This Row],[G2]]</f>
        <v>5</v>
      </c>
      <c r="O109" s="40" t="str">
        <f>Tablo16[[#This Row],[Gözetmen 1]]</f>
        <v>İpek YAŞAR</v>
      </c>
      <c r="P109" s="40" t="str">
        <f>Tablo16[[#This Row],[Gözetmen 2]]</f>
        <v>İrem POYRAZ</v>
      </c>
      <c r="Q109" s="40" t="e">
        <f>Tablo16[[#This Row],[TÜM SINAVLARIMI GÖSTER]]</f>
        <v>#N/A</v>
      </c>
      <c r="R109" s="40">
        <f>Tablo16[[#This Row],[Aynı ders sayısı]]</f>
        <v>6</v>
      </c>
      <c r="S109" s="40">
        <f>Tablo16[[#This Row],[Hocası aynı, aynı ders sayısı]]</f>
        <v>1</v>
      </c>
      <c r="T109" s="40">
        <f>Tablo16[[#This Row],[Aynı saatteki Sınav Sayısı]]</f>
        <v>2</v>
      </c>
    </row>
    <row r="110" spans="1:20" ht="15" hidden="1" x14ac:dyDescent="0.25">
      <c r="A110" s="38">
        <v>291</v>
      </c>
      <c r="B110" s="40" t="str">
        <f>Tablo16[[#This Row],[Bölüm]]</f>
        <v>TB</v>
      </c>
      <c r="C110" s="40">
        <f>Tablo16[[#This Row],[Sınıf]]</f>
        <v>2</v>
      </c>
      <c r="D110" s="40" t="str">
        <f>Tablo16[[#This Row],[Ders Kodu]]</f>
        <v>TBİ-2003</v>
      </c>
      <c r="E110" s="40" t="str">
        <f>Tablo16[[#This Row],[Dersin Adı]]</f>
        <v>İstatistik</v>
      </c>
      <c r="F110" s="40" t="str">
        <f>Tablo16[[#This Row],[Dersi Veren Öğretim Üyesi]]</f>
        <v>Fatih Kahrıman</v>
      </c>
      <c r="G110" s="40" t="str">
        <f>Tablo16[[#This Row],[Dersi Veren. Öğr. Üyesi Bölmü.]]</f>
        <v>TB</v>
      </c>
      <c r="H110" s="40">
        <f>Tablo16[[#This Row],[Mevcut]]</f>
        <v>66</v>
      </c>
      <c r="I110" s="115">
        <f>Tablo16[[#This Row],[SINAV TARİHİ]]</f>
        <v>45670</v>
      </c>
      <c r="J110" s="116">
        <f>Tablo16[[#This Row],[SINAV SAATİ]]</f>
        <v>0.45833333333333331</v>
      </c>
      <c r="K110" s="40" t="str">
        <f>Tablo16[[#This Row],[SINIF - I -ZF-….]]</f>
        <v>102</v>
      </c>
      <c r="L110" s="40" t="str">
        <f>Tablo16[[#This Row],[SINIF - II  ZF-….]]</f>
        <v>103</v>
      </c>
      <c r="M110" s="40">
        <f>Tablo16[[#This Row],[G1]]</f>
        <v>0</v>
      </c>
      <c r="N110" s="40">
        <f>Tablo16[[#This Row],[G2]]</f>
        <v>0</v>
      </c>
      <c r="O110" s="40">
        <f>Tablo16[[#This Row],[Gözetmen 1]]</f>
        <v>0</v>
      </c>
      <c r="P110" s="40">
        <f>Tablo16[[#This Row],[Gözetmen 2]]</f>
        <v>0</v>
      </c>
      <c r="Q110" s="40">
        <f>Tablo16[[#This Row],[TÜM SINAVLARIMI GÖSTER]]</f>
        <v>0</v>
      </c>
      <c r="R110" s="40">
        <f>Tablo16[[#This Row],[Aynı ders sayısı]]</f>
        <v>3</v>
      </c>
      <c r="S110" s="40">
        <f>Tablo16[[#This Row],[Hocası aynı, aynı ders sayısı]]</f>
        <v>1</v>
      </c>
      <c r="T110" s="40">
        <f>Tablo16[[#This Row],[Aynı saatteki Sınav Sayısı]]</f>
        <v>8</v>
      </c>
    </row>
    <row r="111" spans="1:20" ht="15" hidden="1" x14ac:dyDescent="0.25">
      <c r="A111" s="38">
        <v>335</v>
      </c>
      <c r="B111" s="40" t="str">
        <f>Tablo16[[#This Row],[Bölüm]]</f>
        <v>TB</v>
      </c>
      <c r="C111" s="40">
        <f>Tablo16[[#This Row],[Sınıf]]</f>
        <v>2</v>
      </c>
      <c r="D111" s="40" t="str">
        <f>Tablo16[[#This Row],[Ders Kodu]]</f>
        <v>TBİ-2011</v>
      </c>
      <c r="E111" s="40" t="str">
        <f>Tablo16[[#This Row],[Dersin Adı]]</f>
        <v>Tarımsal Mekanizasyon</v>
      </c>
      <c r="F111" s="40" t="str">
        <f>Tablo16[[#This Row],[Dersi Veren Öğretim Üyesi]]</f>
        <v>Mehmet Burak Büyükcan</v>
      </c>
      <c r="G111" s="40" t="str">
        <f>Tablo16[[#This Row],[Dersi Veren. Öğr. Üyesi Bölmü.]]</f>
        <v>TM</v>
      </c>
      <c r="H111" s="40">
        <f>Tablo16[[#This Row],[Mevcut]]</f>
        <v>52</v>
      </c>
      <c r="I111" s="115">
        <f>Tablo16[[#This Row],[SINAV TARİHİ]]</f>
        <v>45672</v>
      </c>
      <c r="J111" s="116">
        <f>Tablo16[[#This Row],[SINAV SAATİ]]</f>
        <v>0.45833333333333331</v>
      </c>
      <c r="K111" s="40" t="str">
        <f>Tablo16[[#This Row],[SINIF - I -ZF-….]]</f>
        <v>102</v>
      </c>
      <c r="L111" s="40" t="str">
        <f>Tablo16[[#This Row],[SINIF - II  ZF-….]]</f>
        <v>103</v>
      </c>
      <c r="M111" s="40">
        <f>Tablo16[[#This Row],[G1]]</f>
        <v>10</v>
      </c>
      <c r="N111" s="40">
        <f>Tablo16[[#This Row],[G2]]</f>
        <v>7</v>
      </c>
      <c r="O111" s="40" t="str">
        <f>Tablo16[[#This Row],[Gözetmen 1]]</f>
        <v>Ünal ÜRKMEZ</v>
      </c>
      <c r="P111" s="40" t="str">
        <f>Tablo16[[#This Row],[Gözetmen 2]]</f>
        <v>C. Erdem BÜLBÜL</v>
      </c>
      <c r="Q111" s="40" t="e">
        <f>Tablo16[[#This Row],[TÜM SINAVLARIMI GÖSTER]]</f>
        <v>#N/A</v>
      </c>
      <c r="R111" s="40">
        <f>Tablo16[[#This Row],[Aynı ders sayısı]]</f>
        <v>5</v>
      </c>
      <c r="S111" s="40">
        <f>Tablo16[[#This Row],[Hocası aynı, aynı ders sayısı]]</f>
        <v>1</v>
      </c>
      <c r="T111" s="40">
        <f>Tablo16[[#This Row],[Aynı saatteki Sınav Sayısı]]</f>
        <v>3</v>
      </c>
    </row>
    <row r="112" spans="1:20" ht="15" hidden="1" x14ac:dyDescent="0.25">
      <c r="A112" s="38">
        <v>366</v>
      </c>
      <c r="B112" s="40" t="str">
        <f>Tablo16[[#This Row],[Bölüm]]</f>
        <v>TB</v>
      </c>
      <c r="C112" s="40">
        <f>Tablo16[[#This Row],[Sınıf]]</f>
        <v>3</v>
      </c>
      <c r="D112" s="40" t="str">
        <f>Tablo16[[#This Row],[Ders Kodu]]</f>
        <v>TBİ-3007</v>
      </c>
      <c r="E112" s="40" t="str">
        <f>Tablo16[[#This Row],[Dersin Adı]]</f>
        <v>Araştırma ve Deneme Yöntemleri</v>
      </c>
      <c r="F112" s="40" t="str">
        <f>Tablo16[[#This Row],[Dersi Veren Öğretim Üyesi]]</f>
        <v>Mevlüt Akçura</v>
      </c>
      <c r="G112" s="40" t="str">
        <f>Tablo16[[#This Row],[Dersi Veren. Öğr. Üyesi Bölmü.]]</f>
        <v>TB</v>
      </c>
      <c r="H112" s="40">
        <f>Tablo16[[#This Row],[Mevcut]]</f>
        <v>40</v>
      </c>
      <c r="I112" s="115">
        <f>Tablo16[[#This Row],[SINAV TARİHİ]]</f>
        <v>45663</v>
      </c>
      <c r="J112" s="116">
        <f>Tablo16[[#This Row],[SINAV SAATİ]]</f>
        <v>0.54166666666666663</v>
      </c>
      <c r="K112" s="40" t="str">
        <f>Tablo16[[#This Row],[SINIF - I -ZF-….]]</f>
        <v>Amfi</v>
      </c>
      <c r="L112" s="40">
        <f>Tablo16[[#This Row],[SINIF - II  ZF-….]]</f>
        <v>0</v>
      </c>
      <c r="M112" s="40">
        <f>Tablo16[[#This Row],[G1]]</f>
        <v>0</v>
      </c>
      <c r="N112" s="40">
        <f>Tablo16[[#This Row],[G2]]</f>
        <v>0</v>
      </c>
      <c r="O112" s="40">
        <f>Tablo16[[#This Row],[Gözetmen 1]]</f>
        <v>0</v>
      </c>
      <c r="P112" s="40">
        <f>Tablo16[[#This Row],[Gözetmen 2]]</f>
        <v>0</v>
      </c>
      <c r="Q112" s="40">
        <f>Tablo16[[#This Row],[TÜM SINAVLARIMI GÖSTER]]</f>
        <v>0</v>
      </c>
      <c r="R112" s="40">
        <f>Tablo16[[#This Row],[Aynı ders sayısı]]</f>
        <v>2</v>
      </c>
      <c r="S112" s="40">
        <f>Tablo16[[#This Row],[Hocası aynı, aynı ders sayısı]]</f>
        <v>1</v>
      </c>
      <c r="T112" s="40">
        <f>Tablo16[[#This Row],[Aynı saatteki Sınav Sayısı]]</f>
        <v>9</v>
      </c>
    </row>
    <row r="113" spans="1:20" ht="15" hidden="1" x14ac:dyDescent="0.25">
      <c r="A113" s="38">
        <v>369</v>
      </c>
      <c r="B113" s="40" t="str">
        <f>Tablo16[[#This Row],[Bölüm]]</f>
        <v>TB</v>
      </c>
      <c r="C113" s="40">
        <f>Tablo16[[#This Row],[Sınıf]]</f>
        <v>3</v>
      </c>
      <c r="D113" s="40" t="str">
        <f>Tablo16[[#This Row],[Ders Kodu]]</f>
        <v>TBİ-3005</v>
      </c>
      <c r="E113" s="40" t="str">
        <f>Tablo16[[#This Row],[Dersin Adı]]</f>
        <v>Tarımsal Yayım ve Haberleşme</v>
      </c>
      <c r="F113" s="40" t="str">
        <f>Tablo16[[#This Row],[Dersi Veren Öğretim Üyesi]]</f>
        <v>Özge Can Niyaz Altınok</v>
      </c>
      <c r="G113" s="40" t="str">
        <f>Tablo16[[#This Row],[Dersi Veren. Öğr. Üyesi Bölmü.]]</f>
        <v>TE</v>
      </c>
      <c r="H113" s="40">
        <f>Tablo16[[#This Row],[Mevcut]]</f>
        <v>27</v>
      </c>
      <c r="I113" s="115">
        <f>Tablo16[[#This Row],[SINAV TARİHİ]]</f>
        <v>45664</v>
      </c>
      <c r="J113" s="116">
        <f>Tablo16[[#This Row],[SINAV SAATİ]]</f>
        <v>0.56944444444444442</v>
      </c>
      <c r="K113" s="40" t="str">
        <f>Tablo16[[#This Row],[SINIF - I -ZF-….]]</f>
        <v>202</v>
      </c>
      <c r="L113" s="40">
        <f>Tablo16[[#This Row],[SINIF - II  ZF-….]]</f>
        <v>0</v>
      </c>
      <c r="M113" s="40">
        <f>Tablo16[[#This Row],[G1]]</f>
        <v>0</v>
      </c>
      <c r="N113" s="40">
        <f>Tablo16[[#This Row],[G2]]</f>
        <v>0</v>
      </c>
      <c r="O113" s="40">
        <f>Tablo16[[#This Row],[Gözetmen 1]]</f>
        <v>0</v>
      </c>
      <c r="P113" s="40">
        <f>Tablo16[[#This Row],[Gözetmen 2]]</f>
        <v>0</v>
      </c>
      <c r="Q113" s="40">
        <f>Tablo16[[#This Row],[TÜM SINAVLARIMI GÖSTER]]</f>
        <v>0</v>
      </c>
      <c r="R113" s="40">
        <f>Tablo16[[#This Row],[Aynı ders sayısı]]</f>
        <v>1</v>
      </c>
      <c r="S113" s="40">
        <f>Tablo16[[#This Row],[Hocası aynı, aynı ders sayısı]]</f>
        <v>1</v>
      </c>
      <c r="T113" s="40">
        <f>Tablo16[[#This Row],[Aynı saatteki Sınav Sayısı]]</f>
        <v>9</v>
      </c>
    </row>
    <row r="114" spans="1:20" ht="15" hidden="1" x14ac:dyDescent="0.25">
      <c r="A114" s="38">
        <v>361</v>
      </c>
      <c r="B114" s="40" t="str">
        <f>Tablo16[[#This Row],[Bölüm]]</f>
        <v>TB</v>
      </c>
      <c r="C114" s="40">
        <f>Tablo16[[#This Row],[Sınıf]]</f>
        <v>3</v>
      </c>
      <c r="D114" s="40" t="str">
        <f>Tablo16[[#This Row],[Ders Kodu]]</f>
        <v>TBİ-3001</v>
      </c>
      <c r="E114" s="40" t="str">
        <f>Tablo16[[#This Row],[Dersin Adı]]</f>
        <v>Tahıllar</v>
      </c>
      <c r="F114" s="40" t="str">
        <f>Tablo16[[#This Row],[Dersi Veren Öğretim Üyesi]]</f>
        <v>Mevlüt Akçura</v>
      </c>
      <c r="G114" s="40" t="str">
        <f>Tablo16[[#This Row],[Dersi Veren. Öğr. Üyesi Bölmü.]]</f>
        <v>TB</v>
      </c>
      <c r="H114" s="40">
        <f>Tablo16[[#This Row],[Mevcut]]</f>
        <v>37</v>
      </c>
      <c r="I114" s="115">
        <f>Tablo16[[#This Row],[SINAV TARİHİ]]</f>
        <v>45665</v>
      </c>
      <c r="J114" s="116">
        <f>Tablo16[[#This Row],[SINAV SAATİ]]</f>
        <v>0.54166666666666663</v>
      </c>
      <c r="K114" s="40" t="str">
        <f>Tablo16[[#This Row],[SINIF - I -ZF-….]]</f>
        <v>202</v>
      </c>
      <c r="L114" s="40">
        <f>Tablo16[[#This Row],[SINIF - II  ZF-….]]</f>
        <v>0</v>
      </c>
      <c r="M114" s="40">
        <f>Tablo16[[#This Row],[G1]]</f>
        <v>0</v>
      </c>
      <c r="N114" s="40">
        <f>Tablo16[[#This Row],[G2]]</f>
        <v>0</v>
      </c>
      <c r="O114" s="40">
        <f>Tablo16[[#This Row],[Gözetmen 1]]</f>
        <v>0</v>
      </c>
      <c r="P114" s="40">
        <f>Tablo16[[#This Row],[Gözetmen 2]]</f>
        <v>0</v>
      </c>
      <c r="Q114" s="40">
        <f>Tablo16[[#This Row],[TÜM SINAVLARIMI GÖSTER]]</f>
        <v>0</v>
      </c>
      <c r="R114" s="40">
        <f>Tablo16[[#This Row],[Aynı ders sayısı]]</f>
        <v>1</v>
      </c>
      <c r="S114" s="40">
        <f>Tablo16[[#This Row],[Hocası aynı, aynı ders sayısı]]</f>
        <v>1</v>
      </c>
      <c r="T114" s="40">
        <f>Tablo16[[#This Row],[Aynı saatteki Sınav Sayısı]]</f>
        <v>10</v>
      </c>
    </row>
    <row r="115" spans="1:20" ht="15" hidden="1" x14ac:dyDescent="0.25">
      <c r="A115" s="38">
        <v>12</v>
      </c>
      <c r="B115" s="40" t="str">
        <f>Tablo16[[#This Row],[Bölüm]]</f>
        <v>TB</v>
      </c>
      <c r="C115" s="40">
        <f>Tablo16[[#This Row],[Sınıf]]</f>
        <v>3</v>
      </c>
      <c r="D115" s="40" t="str">
        <f>Tablo16[[#This Row],[Ders Kodu]]</f>
        <v>TBİ-3011</v>
      </c>
      <c r="E115" s="40" t="str">
        <f>Tablo16[[#This Row],[Dersin Adı]]</f>
        <v>Endüstri Bitkileri I</v>
      </c>
      <c r="F115" s="40" t="str">
        <f>Tablo16[[#This Row],[Dersi Veren Öğretim Üyesi]]</f>
        <v>Ramazan Çakmakçı</v>
      </c>
      <c r="G115" s="40" t="str">
        <f>Tablo16[[#This Row],[Dersi Veren. Öğr. Üyesi Bölmü.]]</f>
        <v>TB</v>
      </c>
      <c r="H115" s="40">
        <f>Tablo16[[#This Row],[Mevcut]]</f>
        <v>29</v>
      </c>
      <c r="I115" s="115">
        <f>Tablo16[[#This Row],[SINAV TARİHİ]]</f>
        <v>45670</v>
      </c>
      <c r="J115" s="116">
        <f>Tablo16[[#This Row],[SINAV SAATİ]]</f>
        <v>0.54166666666666663</v>
      </c>
      <c r="K115" s="40" t="str">
        <f>Tablo16[[#This Row],[SINIF - I -ZF-….]]</f>
        <v>202</v>
      </c>
      <c r="L115" s="40">
        <f>Tablo16[[#This Row],[SINIF - II  ZF-….]]</f>
        <v>0</v>
      </c>
      <c r="M115" s="40">
        <f>Tablo16[[#This Row],[G1]]</f>
        <v>0</v>
      </c>
      <c r="N115" s="40">
        <f>Tablo16[[#This Row],[G2]]</f>
        <v>0</v>
      </c>
      <c r="O115" s="40">
        <f>Tablo16[[#This Row],[Gözetmen 1]]</f>
        <v>0</v>
      </c>
      <c r="P115" s="40">
        <f>Tablo16[[#This Row],[Gözetmen 2]]</f>
        <v>0</v>
      </c>
      <c r="Q115" s="40">
        <f>Tablo16[[#This Row],[TÜM SINAVLARIMI GÖSTER]]</f>
        <v>0</v>
      </c>
      <c r="R115" s="40">
        <f>Tablo16[[#This Row],[Aynı ders sayısı]]</f>
        <v>1</v>
      </c>
      <c r="S115" s="40">
        <f>Tablo16[[#This Row],[Hocası aynı, aynı ders sayısı]]</f>
        <v>1</v>
      </c>
      <c r="T115" s="40">
        <f>Tablo16[[#This Row],[Aynı saatteki Sınav Sayısı]]</f>
        <v>7</v>
      </c>
    </row>
    <row r="116" spans="1:20" ht="15" hidden="1" x14ac:dyDescent="0.25">
      <c r="A116" s="38">
        <v>38</v>
      </c>
      <c r="B116" s="40" t="str">
        <f>Tablo16[[#This Row],[Bölüm]]</f>
        <v>TB</v>
      </c>
      <c r="C116" s="40">
        <f>Tablo16[[#This Row],[Sınıf]]</f>
        <v>3</v>
      </c>
      <c r="D116" s="40" t="str">
        <f>Tablo16[[#This Row],[Ders Kodu]]</f>
        <v>TBİ-3009</v>
      </c>
      <c r="E116" s="40" t="str">
        <f>Tablo16[[#This Row],[Dersin Adı]]</f>
        <v>Mesleki Uygulama I</v>
      </c>
      <c r="F116" s="40" t="str">
        <f>Tablo16[[#This Row],[Dersi Veren Öğretim Üyesi]]</f>
        <v>Mevlüt Akçura</v>
      </c>
      <c r="G116" s="40" t="str">
        <f>Tablo16[[#This Row],[Dersi Veren. Öğr. Üyesi Bölmü.]]</f>
        <v>TB</v>
      </c>
      <c r="H116" s="40">
        <f>Tablo16[[#This Row],[Mevcut]]</f>
        <v>27</v>
      </c>
      <c r="I116" s="115">
        <f>Tablo16[[#This Row],[SINAV TARİHİ]]</f>
        <v>45671</v>
      </c>
      <c r="J116" s="116">
        <f>Tablo16[[#This Row],[SINAV SAATİ]]</f>
        <v>0.54166666666666663</v>
      </c>
      <c r="K116" s="40" t="str">
        <f>Tablo16[[#This Row],[SINIF - I -ZF-….]]</f>
        <v>02</v>
      </c>
      <c r="L116" s="40">
        <f>Tablo16[[#This Row],[SINIF - II  ZF-….]]</f>
        <v>0</v>
      </c>
      <c r="M116" s="40">
        <f>Tablo16[[#This Row],[G1]]</f>
        <v>0</v>
      </c>
      <c r="N116" s="40">
        <f>Tablo16[[#This Row],[G2]]</f>
        <v>0</v>
      </c>
      <c r="O116" s="40">
        <f>Tablo16[[#This Row],[Gözetmen 1]]</f>
        <v>0</v>
      </c>
      <c r="P116" s="40">
        <f>Tablo16[[#This Row],[Gözetmen 2]]</f>
        <v>0</v>
      </c>
      <c r="Q116" s="40">
        <f>Tablo16[[#This Row],[TÜM SINAVLARIMI GÖSTER]]</f>
        <v>0</v>
      </c>
      <c r="R116" s="40">
        <f>Tablo16[[#This Row],[Aynı ders sayısı]]</f>
        <v>7</v>
      </c>
      <c r="S116" s="40">
        <f>Tablo16[[#This Row],[Hocası aynı, aynı ders sayısı]]</f>
        <v>1</v>
      </c>
      <c r="T116" s="40">
        <f>Tablo16[[#This Row],[Aynı saatteki Sınav Sayısı]]</f>
        <v>8</v>
      </c>
    </row>
    <row r="117" spans="1:20" ht="15" hidden="1" x14ac:dyDescent="0.25">
      <c r="A117" s="38">
        <v>53</v>
      </c>
      <c r="B117" s="40" t="str">
        <f>Tablo16[[#This Row],[Bölüm]]</f>
        <v>TB</v>
      </c>
      <c r="C117" s="40">
        <f>Tablo16[[#This Row],[Sınıf]]</f>
        <v>3</v>
      </c>
      <c r="D117" s="40" t="str">
        <f>Tablo16[[#This Row],[Ders Kodu]]</f>
        <v>TBİ-3003</v>
      </c>
      <c r="E117" s="40" t="str">
        <f>Tablo16[[#This Row],[Dersin Adı]]</f>
        <v>Biyoteknoloji</v>
      </c>
      <c r="F117" s="40" t="str">
        <f>Tablo16[[#This Row],[Dersi Veren Öğretim Üyesi]]</f>
        <v>Onur Sinan Türkmen</v>
      </c>
      <c r="G117" s="40" t="str">
        <f>Tablo16[[#This Row],[Dersi Veren. Öğr. Üyesi Bölmü.]]</f>
        <v>TB</v>
      </c>
      <c r="H117" s="40">
        <f>Tablo16[[#This Row],[Mevcut]]</f>
        <v>32</v>
      </c>
      <c r="I117" s="115">
        <f>Tablo16[[#This Row],[SINAV TARİHİ]]</f>
        <v>45672</v>
      </c>
      <c r="J117" s="116">
        <f>Tablo16[[#This Row],[SINAV SAATİ]]</f>
        <v>0.54166666666666663</v>
      </c>
      <c r="K117" s="40" t="str">
        <f>Tablo16[[#This Row],[SINIF - I -ZF-….]]</f>
        <v>02</v>
      </c>
      <c r="L117" s="40">
        <f>Tablo16[[#This Row],[SINIF - II  ZF-….]]</f>
        <v>0</v>
      </c>
      <c r="M117" s="40">
        <f>Tablo16[[#This Row],[G1]]</f>
        <v>0</v>
      </c>
      <c r="N117" s="40">
        <f>Tablo16[[#This Row],[G2]]</f>
        <v>0</v>
      </c>
      <c r="O117" s="40">
        <f>Tablo16[[#This Row],[Gözetmen 1]]</f>
        <v>0</v>
      </c>
      <c r="P117" s="40">
        <f>Tablo16[[#This Row],[Gözetmen 2]]</f>
        <v>0</v>
      </c>
      <c r="Q117" s="40">
        <f>Tablo16[[#This Row],[TÜM SINAVLARIMI GÖSTER]]</f>
        <v>0</v>
      </c>
      <c r="R117" s="40">
        <f>Tablo16[[#This Row],[Aynı ders sayısı]]</f>
        <v>1</v>
      </c>
      <c r="S117" s="40">
        <f>Tablo16[[#This Row],[Hocası aynı, aynı ders sayısı]]</f>
        <v>1</v>
      </c>
      <c r="T117" s="40">
        <f>Tablo16[[#This Row],[Aynı saatteki Sınav Sayısı]]</f>
        <v>3</v>
      </c>
    </row>
    <row r="118" spans="1:20" ht="15" hidden="1" x14ac:dyDescent="0.25">
      <c r="A118" s="38">
        <v>78</v>
      </c>
      <c r="B118" s="40" t="str">
        <f>Tablo16[[#This Row],[Bölüm]]</f>
        <v>TB</v>
      </c>
      <c r="C118" s="40">
        <f>Tablo16[[#This Row],[Sınıf]]</f>
        <v>4</v>
      </c>
      <c r="D118" s="40" t="str">
        <f>Tablo16[[#This Row],[Ders Kodu]]</f>
        <v>TBİ-4001</v>
      </c>
      <c r="E118" s="40" t="str">
        <f>Tablo16[[#This Row],[Dersin Adı]]</f>
        <v>Çayır Mera Yönetimi</v>
      </c>
      <c r="F118" s="40" t="str">
        <f>Tablo16[[#This Row],[Dersi Veren Öğretim Üyesi]]</f>
        <v>Fırat Alatürk</v>
      </c>
      <c r="G118" s="40" t="str">
        <f>Tablo16[[#This Row],[Dersi Veren. Öğr. Üyesi Bölmü.]]</f>
        <v>TB</v>
      </c>
      <c r="H118" s="40">
        <f>Tablo16[[#This Row],[Mevcut]]</f>
        <v>16</v>
      </c>
      <c r="I118" s="115">
        <f>Tablo16[[#This Row],[SINAV TARİHİ]]</f>
        <v>45663</v>
      </c>
      <c r="J118" s="116">
        <f>Tablo16[[#This Row],[SINAV SAATİ]]</f>
        <v>0.61458333333333337</v>
      </c>
      <c r="K118" s="40" t="str">
        <f>Tablo16[[#This Row],[SINIF - I -ZF-….]]</f>
        <v>204</v>
      </c>
      <c r="L118" s="40">
        <f>Tablo16[[#This Row],[SINIF - II  ZF-….]]</f>
        <v>0</v>
      </c>
      <c r="M118" s="40">
        <f>Tablo16[[#This Row],[G1]]</f>
        <v>0</v>
      </c>
      <c r="N118" s="40">
        <f>Tablo16[[#This Row],[G2]]</f>
        <v>0</v>
      </c>
      <c r="O118" s="40">
        <f>Tablo16[[#This Row],[Gözetmen 1]]</f>
        <v>0</v>
      </c>
      <c r="P118" s="40">
        <f>Tablo16[[#This Row],[Gözetmen 2]]</f>
        <v>0</v>
      </c>
      <c r="Q118" s="40">
        <f>Tablo16[[#This Row],[TÜM SINAVLARIMI GÖSTER]]</f>
        <v>0</v>
      </c>
      <c r="R118" s="40">
        <f>Tablo16[[#This Row],[Aynı ders sayısı]]</f>
        <v>1</v>
      </c>
      <c r="S118" s="40">
        <f>Tablo16[[#This Row],[Hocası aynı, aynı ders sayısı]]</f>
        <v>1</v>
      </c>
      <c r="T118" s="40">
        <f>Tablo16[[#This Row],[Aynı saatteki Sınav Sayısı]]</f>
        <v>9</v>
      </c>
    </row>
    <row r="119" spans="1:20" ht="15" hidden="1" x14ac:dyDescent="0.25">
      <c r="A119" s="38">
        <v>85</v>
      </c>
      <c r="B119" s="40" t="str">
        <f>Tablo16[[#This Row],[Bölüm]]</f>
        <v>TB</v>
      </c>
      <c r="C119" s="40">
        <f>Tablo16[[#This Row],[Sınıf]]</f>
        <v>4</v>
      </c>
      <c r="D119" s="40" t="str">
        <f>Tablo16[[#This Row],[Ders Kodu]]</f>
        <v>TBİ-4009</v>
      </c>
      <c r="E119" s="40" t="str">
        <f>Tablo16[[#This Row],[Dersin Adı]]</f>
        <v>Sürdürülebilir Tarım</v>
      </c>
      <c r="F119" s="40" t="str">
        <f>Tablo16[[#This Row],[Dersi Veren Öğretim Üyesi]]</f>
        <v>Harun Baytekin</v>
      </c>
      <c r="G119" s="40" t="str">
        <f>Tablo16[[#This Row],[Dersi Veren. Öğr. Üyesi Bölmü.]]</f>
        <v>TB</v>
      </c>
      <c r="H119" s="40">
        <f>Tablo16[[#This Row],[Mevcut]]</f>
        <v>11</v>
      </c>
      <c r="I119" s="115">
        <f>Tablo16[[#This Row],[SINAV TARİHİ]]</f>
        <v>45664</v>
      </c>
      <c r="J119" s="116">
        <f>Tablo16[[#This Row],[SINAV SAATİ]]</f>
        <v>0.65277777777777779</v>
      </c>
      <c r="K119" s="40" t="str">
        <f>Tablo16[[#This Row],[SINIF - I -ZF-….]]</f>
        <v>103</v>
      </c>
      <c r="L119" s="40">
        <f>Tablo16[[#This Row],[SINIF - II  ZF-….]]</f>
        <v>0</v>
      </c>
      <c r="M119" s="40">
        <f>Tablo16[[#This Row],[G1]]</f>
        <v>0</v>
      </c>
      <c r="N119" s="40">
        <f>Tablo16[[#This Row],[G2]]</f>
        <v>0</v>
      </c>
      <c r="O119" s="40">
        <f>Tablo16[[#This Row],[Gözetmen 1]]</f>
        <v>0</v>
      </c>
      <c r="P119" s="40">
        <f>Tablo16[[#This Row],[Gözetmen 2]]</f>
        <v>0</v>
      </c>
      <c r="Q119" s="40">
        <f>Tablo16[[#This Row],[TÜM SINAVLARIMI GÖSTER]]</f>
        <v>0</v>
      </c>
      <c r="R119" s="40">
        <f>Tablo16[[#This Row],[Aynı ders sayısı]]</f>
        <v>1</v>
      </c>
      <c r="S119" s="40">
        <f>Tablo16[[#This Row],[Hocası aynı, aynı ders sayısı]]</f>
        <v>1</v>
      </c>
      <c r="T119" s="40">
        <f>Tablo16[[#This Row],[Aynı saatteki Sınav Sayısı]]</f>
        <v>9</v>
      </c>
    </row>
    <row r="120" spans="1:20" ht="15" hidden="1" x14ac:dyDescent="0.25">
      <c r="A120" s="38">
        <v>132</v>
      </c>
      <c r="B120" s="40" t="str">
        <f>Tablo16[[#This Row],[Bölüm]]</f>
        <v>TB</v>
      </c>
      <c r="C120" s="40">
        <f>Tablo16[[#This Row],[Sınıf]]</f>
        <v>4</v>
      </c>
      <c r="D120" s="40" t="str">
        <f>Tablo16[[#This Row],[Ders Kodu]]</f>
        <v>TBİ-4011</v>
      </c>
      <c r="E120" s="40" t="str">
        <f>Tablo16[[#This Row],[Dersin Adı]]</f>
        <v>Çim Tekniği</v>
      </c>
      <c r="F120" s="40" t="str">
        <f>Tablo16[[#This Row],[Dersi Veren Öğretim Üyesi]]</f>
        <v>Harun Baytekin</v>
      </c>
      <c r="G120" s="40" t="str">
        <f>Tablo16[[#This Row],[Dersi Veren. Öğr. Üyesi Bölmü.]]</f>
        <v>TB</v>
      </c>
      <c r="H120" s="40">
        <f>Tablo16[[#This Row],[Mevcut]]</f>
        <v>13</v>
      </c>
      <c r="I120" s="115">
        <f>Tablo16[[#This Row],[SINAV TARİHİ]]</f>
        <v>45665</v>
      </c>
      <c r="J120" s="116">
        <f>Tablo16[[#This Row],[SINAV SAATİ]]</f>
        <v>0.625</v>
      </c>
      <c r="K120" s="40" t="str">
        <f>Tablo16[[#This Row],[SINIF - I -ZF-….]]</f>
        <v>04</v>
      </c>
      <c r="L120" s="40">
        <f>Tablo16[[#This Row],[SINIF - II  ZF-….]]</f>
        <v>0</v>
      </c>
      <c r="M120" s="40">
        <f>Tablo16[[#This Row],[G1]]</f>
        <v>0</v>
      </c>
      <c r="N120" s="40">
        <f>Tablo16[[#This Row],[G2]]</f>
        <v>0</v>
      </c>
      <c r="O120" s="40">
        <f>Tablo16[[#This Row],[Gözetmen 1]]</f>
        <v>0</v>
      </c>
      <c r="P120" s="40">
        <f>Tablo16[[#This Row],[Gözetmen 2]]</f>
        <v>0</v>
      </c>
      <c r="Q120" s="40">
        <f>Tablo16[[#This Row],[TÜM SINAVLARIMI GÖSTER]]</f>
        <v>0</v>
      </c>
      <c r="R120" s="40">
        <f>Tablo16[[#This Row],[Aynı ders sayısı]]</f>
        <v>1</v>
      </c>
      <c r="S120" s="40">
        <f>Tablo16[[#This Row],[Hocası aynı, aynı ders sayısı]]</f>
        <v>1</v>
      </c>
      <c r="T120" s="40">
        <f>Tablo16[[#This Row],[Aynı saatteki Sınav Sayısı]]</f>
        <v>9</v>
      </c>
    </row>
    <row r="121" spans="1:20" ht="15" hidden="1" x14ac:dyDescent="0.25">
      <c r="A121" s="38">
        <v>143</v>
      </c>
      <c r="B121" s="40" t="str">
        <f>Tablo16[[#This Row],[Bölüm]]</f>
        <v>TB</v>
      </c>
      <c r="C121" s="40">
        <f>Tablo16[[#This Row],[Sınıf]]</f>
        <v>4</v>
      </c>
      <c r="D121" s="40" t="str">
        <f>Tablo16[[#This Row],[Ders Kodu]]</f>
        <v>TBİ-4015</v>
      </c>
      <c r="E121" s="40" t="str">
        <f>Tablo16[[#This Row],[Dersin Adı]]</f>
        <v>Yemeklik Tane Baklagiller</v>
      </c>
      <c r="F121" s="40" t="str">
        <f>Tablo16[[#This Row],[Dersi Veren Öğretim Üyesi]]</f>
        <v>Altıngül Özaslan Parlak</v>
      </c>
      <c r="G121" s="40" t="str">
        <f>Tablo16[[#This Row],[Dersi Veren. Öğr. Üyesi Bölmü.]]</f>
        <v>TB</v>
      </c>
      <c r="H121" s="40">
        <f>Tablo16[[#This Row],[Mevcut]]</f>
        <v>11</v>
      </c>
      <c r="I121" s="115">
        <f>Tablo16[[#This Row],[SINAV TARİHİ]]</f>
        <v>45666</v>
      </c>
      <c r="J121" s="116">
        <f>Tablo16[[#This Row],[SINAV SAATİ]]</f>
        <v>0.61458333333333337</v>
      </c>
      <c r="K121" s="40" t="str">
        <f>Tablo16[[#This Row],[SINIF - I -ZF-….]]</f>
        <v>103</v>
      </c>
      <c r="L121" s="40">
        <f>Tablo16[[#This Row],[SINIF - II  ZF-….]]</f>
        <v>0</v>
      </c>
      <c r="M121" s="40">
        <f>Tablo16[[#This Row],[G1]]</f>
        <v>0</v>
      </c>
      <c r="N121" s="40">
        <f>Tablo16[[#This Row],[G2]]</f>
        <v>0</v>
      </c>
      <c r="O121" s="40">
        <f>Tablo16[[#This Row],[Gözetmen 1]]</f>
        <v>0</v>
      </c>
      <c r="P121" s="40">
        <f>Tablo16[[#This Row],[Gözetmen 2]]</f>
        <v>0</v>
      </c>
      <c r="Q121" s="40">
        <f>Tablo16[[#This Row],[TÜM SINAVLARIMI GÖSTER]]</f>
        <v>0</v>
      </c>
      <c r="R121" s="40">
        <f>Tablo16[[#This Row],[Aynı ders sayısı]]</f>
        <v>1</v>
      </c>
      <c r="S121" s="40">
        <f>Tablo16[[#This Row],[Hocası aynı, aynı ders sayısı]]</f>
        <v>1</v>
      </c>
      <c r="T121" s="40">
        <f>Tablo16[[#This Row],[Aynı saatteki Sınav Sayısı]]</f>
        <v>9</v>
      </c>
    </row>
    <row r="122" spans="1:20" ht="15" hidden="1" x14ac:dyDescent="0.25">
      <c r="A122" s="38">
        <v>234</v>
      </c>
      <c r="B122" s="40" t="str">
        <f>Tablo16[[#This Row],[Bölüm]]</f>
        <v>TB</v>
      </c>
      <c r="C122" s="40">
        <f>Tablo16[[#This Row],[Sınıf]]</f>
        <v>4</v>
      </c>
      <c r="D122" s="40" t="str">
        <f>Tablo16[[#This Row],[Ders Kodu]]</f>
        <v>TBİ-4013</v>
      </c>
      <c r="E122" s="40" t="str">
        <f>Tablo16[[#This Row],[Dersin Adı]]</f>
        <v>Tahıl Baklagil ve Yem Bitkileri Hastalıkları</v>
      </c>
      <c r="F122" s="40" t="str">
        <f>Tablo16[[#This Row],[Dersi Veren Öğretim Üyesi]]</f>
        <v>Figen Mert</v>
      </c>
      <c r="G122" s="40" t="str">
        <f>Tablo16[[#This Row],[Dersi Veren. Öğr. Üyesi Bölmü.]]</f>
        <v>BK</v>
      </c>
      <c r="H122" s="40">
        <f>Tablo16[[#This Row],[Mevcut]]</f>
        <v>19</v>
      </c>
      <c r="I122" s="115">
        <f>Tablo16[[#This Row],[SINAV TARİHİ]]</f>
        <v>45670</v>
      </c>
      <c r="J122" s="116">
        <f>Tablo16[[#This Row],[SINAV SAATİ]]</f>
        <v>0.625</v>
      </c>
      <c r="K122" s="40" t="str">
        <f>Tablo16[[#This Row],[SINIF - I -ZF-….]]</f>
        <v>05</v>
      </c>
      <c r="L122" s="40">
        <f>Tablo16[[#This Row],[SINIF - II  ZF-….]]</f>
        <v>0</v>
      </c>
      <c r="M122" s="40">
        <f>Tablo16[[#This Row],[G1]]</f>
        <v>0</v>
      </c>
      <c r="N122" s="40">
        <f>Tablo16[[#This Row],[G2]]</f>
        <v>0</v>
      </c>
      <c r="O122" s="40">
        <f>Tablo16[[#This Row],[Gözetmen 1]]</f>
        <v>0</v>
      </c>
      <c r="P122" s="40">
        <f>Tablo16[[#This Row],[Gözetmen 2]]</f>
        <v>0</v>
      </c>
      <c r="Q122" s="40">
        <f>Tablo16[[#This Row],[TÜM SINAVLARIMI GÖSTER]]</f>
        <v>0</v>
      </c>
      <c r="R122" s="40">
        <f>Tablo16[[#This Row],[Aynı ders sayısı]]</f>
        <v>1</v>
      </c>
      <c r="S122" s="40">
        <f>Tablo16[[#This Row],[Hocası aynı, aynı ders sayısı]]</f>
        <v>1</v>
      </c>
      <c r="T122" s="40">
        <f>Tablo16[[#This Row],[Aynı saatteki Sınav Sayısı]]</f>
        <v>8</v>
      </c>
    </row>
    <row r="123" spans="1:20" ht="15" hidden="1" x14ac:dyDescent="0.25">
      <c r="A123" s="38">
        <v>360</v>
      </c>
      <c r="B123" s="40" t="str">
        <f>Tablo16[[#This Row],[Bölüm]]</f>
        <v>TB</v>
      </c>
      <c r="C123" s="40">
        <f>Tablo16[[#This Row],[Sınıf]]</f>
        <v>4</v>
      </c>
      <c r="D123" s="40" t="str">
        <f>Tablo16[[#This Row],[Ders Kodu]]</f>
        <v>TBİ-4005</v>
      </c>
      <c r="E123" s="40" t="str">
        <f>Tablo16[[#This Row],[Dersin Adı]]</f>
        <v>Tohumluk Bilimi ve Teknolojisi</v>
      </c>
      <c r="F123" s="40" t="str">
        <f>Tablo16[[#This Row],[Dersi Veren Öğretim Üyesi]]</f>
        <v>Bahri İzci</v>
      </c>
      <c r="G123" s="40" t="str">
        <f>Tablo16[[#This Row],[Dersi Veren. Öğr. Üyesi Bölmü.]]</f>
        <v>TB</v>
      </c>
      <c r="H123" s="40">
        <f>Tablo16[[#This Row],[Mevcut]]</f>
        <v>12</v>
      </c>
      <c r="I123" s="115">
        <f>Tablo16[[#This Row],[SINAV TARİHİ]]</f>
        <v>45671</v>
      </c>
      <c r="J123" s="116">
        <f>Tablo16[[#This Row],[SINAV SAATİ]]</f>
        <v>0.625</v>
      </c>
      <c r="K123" s="40" t="str">
        <f>Tablo16[[#This Row],[SINIF - I -ZF-….]]</f>
        <v>05</v>
      </c>
      <c r="L123" s="40">
        <f>Tablo16[[#This Row],[SINIF - II  ZF-….]]</f>
        <v>0</v>
      </c>
      <c r="M123" s="40">
        <f>Tablo16[[#This Row],[G1]]</f>
        <v>0</v>
      </c>
      <c r="N123" s="40">
        <f>Tablo16[[#This Row],[G2]]</f>
        <v>0</v>
      </c>
      <c r="O123" s="40">
        <f>Tablo16[[#This Row],[Gözetmen 1]]</f>
        <v>0</v>
      </c>
      <c r="P123" s="40">
        <f>Tablo16[[#This Row],[Gözetmen 2]]</f>
        <v>0</v>
      </c>
      <c r="Q123" s="40">
        <f>Tablo16[[#This Row],[TÜM SINAVLARIMI GÖSTER]]</f>
        <v>0</v>
      </c>
      <c r="R123" s="40">
        <f>Tablo16[[#This Row],[Aynı ders sayısı]]</f>
        <v>1</v>
      </c>
      <c r="S123" s="40">
        <f>Tablo16[[#This Row],[Hocası aynı, aynı ders sayısı]]</f>
        <v>1</v>
      </c>
      <c r="T123" s="40">
        <f>Tablo16[[#This Row],[Aynı saatteki Sınav Sayısı]]</f>
        <v>6</v>
      </c>
    </row>
    <row r="124" spans="1:20" ht="15" hidden="1" x14ac:dyDescent="0.25">
      <c r="A124" s="38">
        <v>98</v>
      </c>
      <c r="B124" s="40" t="str">
        <f>Tablo16[[#This Row],[Bölüm]]</f>
        <v>TBT</v>
      </c>
      <c r="C124" s="40">
        <f>Tablo16[[#This Row],[Sınıf]]</f>
        <v>1</v>
      </c>
      <c r="D124" s="40" t="str">
        <f>Tablo16[[#This Row],[Ders Kodu]]</f>
        <v>TRB-1109</v>
      </c>
      <c r="E124" s="40" t="str">
        <f>Tablo16[[#This Row],[Dersin Adı]]</f>
        <v>Botanik</v>
      </c>
      <c r="F124" s="40" t="str">
        <f>Tablo16[[#This Row],[Dersi Veren Öğretim Üyesi]]</f>
        <v>Okan Acar</v>
      </c>
      <c r="G124" s="40" t="str">
        <f>Tablo16[[#This Row],[Dersi Veren. Öğr. Üyesi Bölmü.]]</f>
        <v>FD</v>
      </c>
      <c r="H124" s="40">
        <f>Tablo16[[#This Row],[Mevcut]]</f>
        <v>32</v>
      </c>
      <c r="I124" s="115">
        <f>Tablo16[[#This Row],[SINAV TARİHİ]]</f>
        <v>45663</v>
      </c>
      <c r="J124" s="116">
        <f>Tablo16[[#This Row],[SINAV SAATİ]]</f>
        <v>0.375</v>
      </c>
      <c r="K124" s="40" t="str">
        <f>Tablo16[[#This Row],[SINIF - I -ZF-….]]</f>
        <v>101</v>
      </c>
      <c r="L124" s="40">
        <f>Tablo16[[#This Row],[SINIF - II  ZF-….]]</f>
        <v>0</v>
      </c>
      <c r="M124" s="40">
        <f>Tablo16[[#This Row],[G1]]</f>
        <v>9</v>
      </c>
      <c r="N124" s="40">
        <f>Tablo16[[#This Row],[G2]]</f>
        <v>0</v>
      </c>
      <c r="O124" s="40" t="str">
        <f>Tablo16[[#This Row],[Gözetmen 1]]</f>
        <v>Eylem DURMUŞ</v>
      </c>
      <c r="P124" s="40">
        <f>Tablo16[[#This Row],[Gözetmen 2]]</f>
        <v>0</v>
      </c>
      <c r="Q124" s="40">
        <f>Tablo16[[#This Row],[TÜM SINAVLARIMI GÖSTER]]</f>
        <v>0</v>
      </c>
      <c r="R124" s="40">
        <f>Tablo16[[#This Row],[Aynı ders sayısı]]</f>
        <v>8</v>
      </c>
      <c r="S124" s="40">
        <f>Tablo16[[#This Row],[Hocası aynı, aynı ders sayısı]]</f>
        <v>2</v>
      </c>
      <c r="T124" s="40">
        <f>Tablo16[[#This Row],[Aynı saatteki Sınav Sayısı]]</f>
        <v>9</v>
      </c>
    </row>
    <row r="125" spans="1:20" ht="15" hidden="1" x14ac:dyDescent="0.25">
      <c r="A125" s="38">
        <v>104</v>
      </c>
      <c r="B125" s="40" t="str">
        <f>Tablo16[[#This Row],[Bölüm]]</f>
        <v>TBT</v>
      </c>
      <c r="C125" s="40">
        <f>Tablo16[[#This Row],[Sınıf]]</f>
        <v>1</v>
      </c>
      <c r="D125" s="40" t="str">
        <f>Tablo16[[#This Row],[Ders Kodu]]</f>
        <v>TDİ-1101</v>
      </c>
      <c r="E125" s="40" t="str">
        <f>Tablo16[[#This Row],[Dersin Adı]]</f>
        <v>Türk Dili I</v>
      </c>
      <c r="F125" s="40" t="str">
        <f>Tablo16[[#This Row],[Dersi Veren Öğretim Üyesi]]</f>
        <v>Özgür ÜSTÜN</v>
      </c>
      <c r="G125" s="40" t="str">
        <f>Tablo16[[#This Row],[Dersi Veren. Öğr. Üyesi Bölmü.]]</f>
        <v>FD</v>
      </c>
      <c r="H125" s="40">
        <f>Tablo16[[#This Row],[Mevcut]]</f>
        <v>27</v>
      </c>
      <c r="I125" s="115">
        <f>Tablo16[[#This Row],[SINAV TARİHİ]]</f>
        <v>45664</v>
      </c>
      <c r="J125" s="116">
        <f>Tablo16[[#This Row],[SINAV SAATİ]]</f>
        <v>0.41666666666666669</v>
      </c>
      <c r="K125" s="40" t="str">
        <f>Tablo16[[#This Row],[SINIF - I -ZF-….]]</f>
        <v>Amfi</v>
      </c>
      <c r="L125" s="40">
        <f>Tablo16[[#This Row],[SINIF - II  ZF-….]]</f>
        <v>0</v>
      </c>
      <c r="M125" s="40">
        <f>Tablo16[[#This Row],[G1]]</f>
        <v>8</v>
      </c>
      <c r="N125" s="40">
        <f>Tablo16[[#This Row],[G2]]</f>
        <v>0</v>
      </c>
      <c r="O125" s="40" t="str">
        <f>Tablo16[[#This Row],[Gözetmen 1]]</f>
        <v>Sema Ezgi YÜCEER</v>
      </c>
      <c r="P125" s="40">
        <f>Tablo16[[#This Row],[Gözetmen 2]]</f>
        <v>0</v>
      </c>
      <c r="Q125" s="40">
        <f>Tablo16[[#This Row],[TÜM SINAVLARIMI GÖSTER]]</f>
        <v>0</v>
      </c>
      <c r="R125" s="40">
        <f>Tablo16[[#This Row],[Aynı ders sayısı]]</f>
        <v>9</v>
      </c>
      <c r="S125" s="40">
        <f>Tablo16[[#This Row],[Hocası aynı, aynı ders sayısı]]</f>
        <v>9</v>
      </c>
      <c r="T125" s="40">
        <f>Tablo16[[#This Row],[Aynı saatteki Sınav Sayısı]]</f>
        <v>9</v>
      </c>
    </row>
    <row r="126" spans="1:20" ht="15" hidden="1" x14ac:dyDescent="0.25">
      <c r="A126" s="38">
        <v>103</v>
      </c>
      <c r="B126" s="40" t="str">
        <f>Tablo16[[#This Row],[Bölüm]]</f>
        <v>TBT</v>
      </c>
      <c r="C126" s="40">
        <f>Tablo16[[#This Row],[Sınıf]]</f>
        <v>1</v>
      </c>
      <c r="D126" s="40" t="str">
        <f>Tablo16[[#This Row],[Ders Kodu]]</f>
        <v>ATA-1101</v>
      </c>
      <c r="E126" s="40" t="str">
        <f>Tablo16[[#This Row],[Dersin Adı]]</f>
        <v>Atatürk İlkeleri ve İnkılap Tarihi I</v>
      </c>
      <c r="F126" s="40" t="str">
        <f>Tablo16[[#This Row],[Dersi Veren Öğretim Üyesi]]</f>
        <v>Ümmügülsüm Taylı</v>
      </c>
      <c r="G126" s="40" t="str">
        <f>Tablo16[[#This Row],[Dersi Veren. Öğr. Üyesi Bölmü.]]</f>
        <v>FD</v>
      </c>
      <c r="H126" s="40">
        <f>Tablo16[[#This Row],[Mevcut]]</f>
        <v>261</v>
      </c>
      <c r="I126" s="115">
        <f>Tablo16[[#This Row],[SINAV TARİHİ]]</f>
        <v>45664</v>
      </c>
      <c r="J126" s="116">
        <f>Tablo16[[#This Row],[SINAV SAATİ]]</f>
        <v>0.45833333333333331</v>
      </c>
      <c r="K126" s="40" t="str">
        <f>Tablo16[[#This Row],[SINIF - I -ZF-….]]</f>
        <v>113</v>
      </c>
      <c r="L126" s="40">
        <f>Tablo16[[#This Row],[SINIF - II  ZF-….]]</f>
        <v>0</v>
      </c>
      <c r="M126" s="40">
        <f>Tablo16[[#This Row],[G1]]</f>
        <v>0</v>
      </c>
      <c r="N126" s="40">
        <f>Tablo16[[#This Row],[G2]]</f>
        <v>0</v>
      </c>
      <c r="O126" s="40">
        <f>Tablo16[[#This Row],[Gözetmen 1]]</f>
        <v>0</v>
      </c>
      <c r="P126" s="40">
        <f>Tablo16[[#This Row],[Gözetmen 2]]</f>
        <v>0</v>
      </c>
      <c r="Q126" s="40">
        <f>Tablo16[[#This Row],[TÜM SINAVLARIMI GÖSTER]]</f>
        <v>0</v>
      </c>
      <c r="R126" s="40">
        <f>Tablo16[[#This Row],[Aynı ders sayısı]]</f>
        <v>9</v>
      </c>
      <c r="S126" s="40">
        <f>Tablo16[[#This Row],[Hocası aynı, aynı ders sayısı]]</f>
        <v>3</v>
      </c>
      <c r="T126" s="40">
        <f>Tablo16[[#This Row],[Aynı saatteki Sınav Sayısı]]</f>
        <v>9</v>
      </c>
    </row>
    <row r="127" spans="1:20" ht="15" hidden="1" x14ac:dyDescent="0.25">
      <c r="A127" s="38">
        <v>371</v>
      </c>
      <c r="B127" s="40" t="str">
        <f>Tablo16[[#This Row],[Bölüm]]</f>
        <v>TBT</v>
      </c>
      <c r="C127" s="40">
        <f>Tablo16[[#This Row],[Sınıf]]</f>
        <v>1</v>
      </c>
      <c r="D127" s="40" t="str">
        <f>Tablo16[[#This Row],[Ders Kodu]]</f>
        <v>TRB-1001</v>
      </c>
      <c r="E127" s="40" t="str">
        <f>Tablo16[[#This Row],[Dersin Adı]]</f>
        <v>Fizik</v>
      </c>
      <c r="F127" s="40" t="str">
        <f>Tablo16[[#This Row],[Dersi Veren Öğretim Üyesi]]</f>
        <v>Esin Soydugan</v>
      </c>
      <c r="G127" s="40" t="str">
        <f>Tablo16[[#This Row],[Dersi Veren. Öğr. Üyesi Bölmü.]]</f>
        <v>FD</v>
      </c>
      <c r="H127" s="40">
        <f>Tablo16[[#This Row],[Mevcut]]</f>
        <v>30</v>
      </c>
      <c r="I127" s="115">
        <f>Tablo16[[#This Row],[SINAV TARİHİ]]</f>
        <v>45665</v>
      </c>
      <c r="J127" s="116">
        <f>Tablo16[[#This Row],[SINAV SAATİ]]</f>
        <v>0.375</v>
      </c>
      <c r="K127" s="40" t="str">
        <f>Tablo16[[#This Row],[SINIF - I -ZF-….]]</f>
        <v>102</v>
      </c>
      <c r="L127" s="40">
        <f>Tablo16[[#This Row],[SINIF - II  ZF-….]]</f>
        <v>0</v>
      </c>
      <c r="M127" s="40">
        <f>Tablo16[[#This Row],[G1]]</f>
        <v>8</v>
      </c>
      <c r="N127" s="40">
        <f>Tablo16[[#This Row],[G2]]</f>
        <v>0</v>
      </c>
      <c r="O127" s="40" t="str">
        <f>Tablo16[[#This Row],[Gözetmen 1]]</f>
        <v>Sema Ezgi YÜCEER</v>
      </c>
      <c r="P127" s="40">
        <f>Tablo16[[#This Row],[Gözetmen 2]]</f>
        <v>0</v>
      </c>
      <c r="Q127" s="40">
        <f>Tablo16[[#This Row],[TÜM SINAVLARIMI GÖSTER]]</f>
        <v>0</v>
      </c>
      <c r="R127" s="40">
        <f>Tablo16[[#This Row],[Aynı ders sayısı]]</f>
        <v>9</v>
      </c>
      <c r="S127" s="40">
        <f>Tablo16[[#This Row],[Hocası aynı, aynı ders sayısı]]</f>
        <v>2</v>
      </c>
      <c r="T127" s="40">
        <f>Tablo16[[#This Row],[Aynı saatteki Sınav Sayısı]]</f>
        <v>9</v>
      </c>
    </row>
    <row r="128" spans="1:20" ht="15" hidden="1" x14ac:dyDescent="0.25">
      <c r="A128" s="38">
        <v>177</v>
      </c>
      <c r="B128" s="40" t="str">
        <f>Tablo16[[#This Row],[Bölüm]]</f>
        <v>TBT</v>
      </c>
      <c r="C128" s="40">
        <f>Tablo16[[#This Row],[Sınıf]]</f>
        <v>1</v>
      </c>
      <c r="D128" s="40" t="str">
        <f>Tablo16[[#This Row],[Ders Kodu]]</f>
        <v>ZBY-1003</v>
      </c>
      <c r="E128" s="40" t="str">
        <f>Tablo16[[#This Row],[Dersin Adı]]</f>
        <v>Genel Kimya I</v>
      </c>
      <c r="F128" s="40" t="str">
        <f>Tablo16[[#This Row],[Dersi Veren Öğretim Üyesi]]</f>
        <v>Diğdem Erdener Çıralı</v>
      </c>
      <c r="G128" s="40" t="str">
        <f>Tablo16[[#This Row],[Dersi Veren. Öğr. Üyesi Bölmü.]]</f>
        <v>FD</v>
      </c>
      <c r="H128" s="40">
        <f>Tablo16[[#This Row],[Mevcut]]</f>
        <v>23</v>
      </c>
      <c r="I128" s="115">
        <f>Tablo16[[#This Row],[SINAV TARİHİ]]</f>
        <v>45666</v>
      </c>
      <c r="J128" s="116">
        <f>Tablo16[[#This Row],[SINAV SAATİ]]</f>
        <v>0.375</v>
      </c>
      <c r="K128" s="40" t="str">
        <f>Tablo16[[#This Row],[SINIF - I -ZF-….]]</f>
        <v>05</v>
      </c>
      <c r="L128" s="40">
        <f>Tablo16[[#This Row],[SINIF - II  ZF-….]]</f>
        <v>0</v>
      </c>
      <c r="M128" s="40">
        <f>Tablo16[[#This Row],[G1]]</f>
        <v>0</v>
      </c>
      <c r="N128" s="40">
        <f>Tablo16[[#This Row],[G2]]</f>
        <v>0</v>
      </c>
      <c r="O128" s="40">
        <f>Tablo16[[#This Row],[Gözetmen 1]]</f>
        <v>0</v>
      </c>
      <c r="P128" s="40">
        <f>Tablo16[[#This Row],[Gözetmen 2]]</f>
        <v>0</v>
      </c>
      <c r="Q128" s="40">
        <f>Tablo16[[#This Row],[TÜM SINAVLARIMI GÖSTER]]</f>
        <v>0</v>
      </c>
      <c r="R128" s="40">
        <f>Tablo16[[#This Row],[Aynı ders sayısı]]</f>
        <v>1</v>
      </c>
      <c r="S128" s="40">
        <f>Tablo16[[#This Row],[Hocası aynı, aynı ders sayısı]]</f>
        <v>1</v>
      </c>
      <c r="T128" s="40">
        <f>Tablo16[[#This Row],[Aynı saatteki Sınav Sayısı]]</f>
        <v>8</v>
      </c>
    </row>
    <row r="129" spans="1:20" ht="15" hidden="1" x14ac:dyDescent="0.25">
      <c r="A129" s="38">
        <v>189</v>
      </c>
      <c r="B129" s="40" t="str">
        <f>Tablo16[[#This Row],[Bölüm]]</f>
        <v>TBT</v>
      </c>
      <c r="C129" s="40">
        <f>Tablo16[[#This Row],[Sınıf]]</f>
        <v>1</v>
      </c>
      <c r="D129" s="40" t="str">
        <f>Tablo16[[#This Row],[Ders Kodu]]</f>
        <v>ZBY-1007</v>
      </c>
      <c r="E129" s="40" t="str">
        <f>Tablo16[[#This Row],[Dersin Adı]]</f>
        <v>Kariyer Planlama</v>
      </c>
      <c r="F129" s="40" t="str">
        <f>Tablo16[[#This Row],[Dersi Veren Öğretim Üyesi]]</f>
        <v>Cem Ömer Egesel</v>
      </c>
      <c r="G129" s="40" t="str">
        <f>Tablo16[[#This Row],[Dersi Veren. Öğr. Üyesi Bölmü.]]</f>
        <v>TBT</v>
      </c>
      <c r="H129" s="40">
        <f>Tablo16[[#This Row],[Mevcut]]</f>
        <v>29</v>
      </c>
      <c r="I129" s="115">
        <f>Tablo16[[#This Row],[SINAV TARİHİ]]</f>
        <v>45670</v>
      </c>
      <c r="J129" s="116">
        <f>Tablo16[[#This Row],[SINAV SAATİ]]</f>
        <v>0.375</v>
      </c>
      <c r="K129" s="40" t="str">
        <f>Tablo16[[#This Row],[SINIF - I -ZF-….]]</f>
        <v>202</v>
      </c>
      <c r="L129" s="40">
        <f>Tablo16[[#This Row],[SINIF - II  ZF-….]]</f>
        <v>0</v>
      </c>
      <c r="M129" s="40">
        <f>Tablo16[[#This Row],[G1]]</f>
        <v>0</v>
      </c>
      <c r="N129" s="40">
        <f>Tablo16[[#This Row],[G2]]</f>
        <v>0</v>
      </c>
      <c r="O129" s="40">
        <f>Tablo16[[#This Row],[Gözetmen 1]]</f>
        <v>0</v>
      </c>
      <c r="P129" s="40">
        <f>Tablo16[[#This Row],[Gözetmen 2]]</f>
        <v>0</v>
      </c>
      <c r="Q129" s="40">
        <f>Tablo16[[#This Row],[TÜM SINAVLARIMI GÖSTER]]</f>
        <v>0</v>
      </c>
      <c r="R129" s="40">
        <f>Tablo16[[#This Row],[Aynı ders sayısı]]</f>
        <v>7</v>
      </c>
      <c r="S129" s="40">
        <f>Tablo16[[#This Row],[Hocası aynı, aynı ders sayısı]]</f>
        <v>1</v>
      </c>
      <c r="T129" s="40">
        <f>Tablo16[[#This Row],[Aynı saatteki Sınav Sayısı]]</f>
        <v>9</v>
      </c>
    </row>
    <row r="130" spans="1:20" ht="15" hidden="1" x14ac:dyDescent="0.25">
      <c r="A130" s="38">
        <v>190</v>
      </c>
      <c r="B130" s="40" t="str">
        <f>Tablo16[[#This Row],[Bölüm]]</f>
        <v>TBT</v>
      </c>
      <c r="C130" s="40">
        <f>Tablo16[[#This Row],[Sınıf]]</f>
        <v>1</v>
      </c>
      <c r="D130" s="40" t="str">
        <f>Tablo16[[#This Row],[Ders Kodu]]</f>
        <v>ZBY-1011</v>
      </c>
      <c r="E130" s="40" t="str">
        <f>Tablo16[[#This Row],[Dersin Adı]]</f>
        <v>Temel Bilgisayar Uygulamaları</v>
      </c>
      <c r="F130" s="40" t="str">
        <f>Tablo16[[#This Row],[Dersi Veren Öğretim Üyesi]]</f>
        <v>Mehmet Burak Büyükcan</v>
      </c>
      <c r="G130" s="40" t="str">
        <f>Tablo16[[#This Row],[Dersi Veren. Öğr. Üyesi Bölmü.]]</f>
        <v>TM</v>
      </c>
      <c r="H130" s="40">
        <f>Tablo16[[#This Row],[Mevcut]]</f>
        <v>7</v>
      </c>
      <c r="I130" s="115">
        <f>Tablo16[[#This Row],[SINAV TARİHİ]]</f>
        <v>45671</v>
      </c>
      <c r="J130" s="116">
        <f>Tablo16[[#This Row],[SINAV SAATİ]]</f>
        <v>0.375</v>
      </c>
      <c r="K130" s="40" t="str">
        <f>Tablo16[[#This Row],[SINIF - I -ZF-….]]</f>
        <v>Bilgisayar Lab.</v>
      </c>
      <c r="L130" s="40">
        <f>Tablo16[[#This Row],[SINIF - II  ZF-….]]</f>
        <v>0</v>
      </c>
      <c r="M130" s="40">
        <f>Tablo16[[#This Row],[G1]]</f>
        <v>0</v>
      </c>
      <c r="N130" s="40">
        <f>Tablo16[[#This Row],[G2]]</f>
        <v>0</v>
      </c>
      <c r="O130" s="40">
        <f>Tablo16[[#This Row],[Gözetmen 1]]</f>
        <v>0</v>
      </c>
      <c r="P130" s="40">
        <f>Tablo16[[#This Row],[Gözetmen 2]]</f>
        <v>0</v>
      </c>
      <c r="Q130" s="40">
        <f>Tablo16[[#This Row],[TÜM SINAVLARIMI GÖSTER]]</f>
        <v>0</v>
      </c>
      <c r="R130" s="40">
        <f>Tablo16[[#This Row],[Aynı ders sayısı]]</f>
        <v>4</v>
      </c>
      <c r="S130" s="40">
        <f>Tablo16[[#This Row],[Hocası aynı, aynı ders sayısı]]</f>
        <v>1</v>
      </c>
      <c r="T130" s="40">
        <f>Tablo16[[#This Row],[Aynı saatteki Sınav Sayısı]]</f>
        <v>8</v>
      </c>
    </row>
    <row r="131" spans="1:20" ht="15" hidden="1" x14ac:dyDescent="0.25">
      <c r="A131" s="38">
        <v>210</v>
      </c>
      <c r="B131" s="40" t="str">
        <f>Tablo16[[#This Row],[Bölüm]]</f>
        <v>TBT</v>
      </c>
      <c r="C131" s="40">
        <f>Tablo16[[#This Row],[Sınıf]]</f>
        <v>1</v>
      </c>
      <c r="D131" s="40" t="str">
        <f>Tablo16[[#This Row],[Ders Kodu]]</f>
        <v>ZBY-1009</v>
      </c>
      <c r="E131" s="40" t="str">
        <f>Tablo16[[#This Row],[Dersin Adı]]</f>
        <v>Matematik</v>
      </c>
      <c r="F131" s="40" t="str">
        <f>Tablo16[[#This Row],[Dersi Veren Öğretim Üyesi]]</f>
        <v>Didem Karalarlıoğlu Camcı</v>
      </c>
      <c r="G131" s="40" t="str">
        <f>Tablo16[[#This Row],[Dersi Veren. Öğr. Üyesi Bölmü.]]</f>
        <v>FD</v>
      </c>
      <c r="H131" s="40">
        <f>Tablo16[[#This Row],[Mevcut]]</f>
        <v>38</v>
      </c>
      <c r="I131" s="115">
        <f>Tablo16[[#This Row],[SINAV TARİHİ]]</f>
        <v>45672</v>
      </c>
      <c r="J131" s="116">
        <f>Tablo16[[#This Row],[SINAV SAATİ]]</f>
        <v>0.375</v>
      </c>
      <c r="K131" s="40" t="str">
        <f>Tablo16[[#This Row],[SINIF - I -ZF-….]]</f>
        <v>101</v>
      </c>
      <c r="L131" s="40">
        <f>Tablo16[[#This Row],[SINIF - II  ZF-….]]</f>
        <v>0</v>
      </c>
      <c r="M131" s="40">
        <f>Tablo16[[#This Row],[G1]]</f>
        <v>0</v>
      </c>
      <c r="N131" s="40">
        <f>Tablo16[[#This Row],[G2]]</f>
        <v>0</v>
      </c>
      <c r="O131" s="40">
        <f>Tablo16[[#This Row],[Gözetmen 1]]</f>
        <v>0</v>
      </c>
      <c r="P131" s="40">
        <f>Tablo16[[#This Row],[Gözetmen 2]]</f>
        <v>0</v>
      </c>
      <c r="Q131" s="40">
        <f>Tablo16[[#This Row],[TÜM SINAVLARIMI GÖSTER]]</f>
        <v>0</v>
      </c>
      <c r="R131" s="40">
        <f>Tablo16[[#This Row],[Aynı ders sayısı]]</f>
        <v>9</v>
      </c>
      <c r="S131" s="40">
        <f>Tablo16[[#This Row],[Hocası aynı, aynı ders sayısı]]</f>
        <v>1</v>
      </c>
      <c r="T131" s="40">
        <f>Tablo16[[#This Row],[Aynı saatteki Sınav Sayısı]]</f>
        <v>9</v>
      </c>
    </row>
    <row r="132" spans="1:20" ht="15" hidden="1" x14ac:dyDescent="0.25">
      <c r="A132" s="38">
        <v>221</v>
      </c>
      <c r="B132" s="40" t="str">
        <f>Tablo16[[#This Row],[Bölüm]]</f>
        <v>TBT</v>
      </c>
      <c r="C132" s="40">
        <f>Tablo16[[#This Row],[Sınıf]]</f>
        <v>1</v>
      </c>
      <c r="D132" s="40" t="str">
        <f>Tablo16[[#This Row],[Ders Kodu]]</f>
        <v>İSG-1001</v>
      </c>
      <c r="E132" s="40" t="str">
        <f>Tablo16[[#This Row],[Dersin Adı]]</f>
        <v>İş Sağlığı ve Güvenliği I</v>
      </c>
      <c r="F132" s="40" t="str">
        <f>Tablo16[[#This Row],[Dersi Veren Öğretim Üyesi]]</f>
        <v>Ulaş Çınar</v>
      </c>
      <c r="G132" s="40" t="str">
        <f>Tablo16[[#This Row],[Dersi Veren. Öğr. Üyesi Bölmü.]]</f>
        <v>FD</v>
      </c>
      <c r="H132" s="40">
        <f>Tablo16[[#This Row],[Mevcut]]</f>
        <v>24</v>
      </c>
      <c r="I132" s="115">
        <f>Tablo16[[#This Row],[SINAV TARİHİ]]</f>
        <v>45673</v>
      </c>
      <c r="J132" s="116">
        <f>Tablo16[[#This Row],[SINAV SAATİ]]</f>
        <v>0.375</v>
      </c>
      <c r="K132" s="40" t="str">
        <f>Tablo16[[#This Row],[SINIF - I -ZF-….]]</f>
        <v>Amfi</v>
      </c>
      <c r="L132" s="40">
        <f>Tablo16[[#This Row],[SINIF - II  ZF-….]]</f>
        <v>0</v>
      </c>
      <c r="M132" s="40">
        <f>Tablo16[[#This Row],[G1]]</f>
        <v>7</v>
      </c>
      <c r="N132" s="40">
        <f>Tablo16[[#This Row],[G2]]</f>
        <v>0</v>
      </c>
      <c r="O132" s="40" t="str">
        <f>Tablo16[[#This Row],[Gözetmen 1]]</f>
        <v>C. Erdem BÜLBÜL</v>
      </c>
      <c r="P132" s="40">
        <f>Tablo16[[#This Row],[Gözetmen 2]]</f>
        <v>0</v>
      </c>
      <c r="Q132" s="40">
        <f>Tablo16[[#This Row],[TÜM SINAVLARIMI GÖSTER]]</f>
        <v>0</v>
      </c>
      <c r="R132" s="40">
        <f>Tablo16[[#This Row],[Aynı ders sayısı]]</f>
        <v>9</v>
      </c>
      <c r="S132" s="40">
        <f>Tablo16[[#This Row],[Hocası aynı, aynı ders sayısı]]</f>
        <v>8</v>
      </c>
      <c r="T132" s="40">
        <f>Tablo16[[#This Row],[Aynı saatteki Sınav Sayısı]]</f>
        <v>9</v>
      </c>
    </row>
    <row r="133" spans="1:20" ht="15" hidden="1" x14ac:dyDescent="0.25">
      <c r="A133" s="38">
        <v>25</v>
      </c>
      <c r="B133" s="40" t="str">
        <f>Tablo16[[#This Row],[Bölüm]]</f>
        <v>TBT</v>
      </c>
      <c r="C133" s="40">
        <f>Tablo16[[#This Row],[Sınıf]]</f>
        <v>1</v>
      </c>
      <c r="D133" s="40" t="str">
        <f>Tablo16[[#This Row],[Ders Kodu]]</f>
        <v>TDİ-1101</v>
      </c>
      <c r="E133" s="40" t="str">
        <f>Tablo16[[#This Row],[Dersin Adı]]</f>
        <v>Yabancı Dil (ingilizce)</v>
      </c>
      <c r="F133" s="40" t="str">
        <f>Tablo16[[#This Row],[Dersi Veren Öğretim Üyesi]]</f>
        <v>Gökhan HINIZ</v>
      </c>
      <c r="G133" s="40" t="str">
        <f>Tablo16[[#This Row],[Dersi Veren. Öğr. Üyesi Bölmü.]]</f>
        <v>FD</v>
      </c>
      <c r="H133" s="40">
        <f>Tablo16[[#This Row],[Mevcut]]</f>
        <v>15</v>
      </c>
      <c r="I133" s="115">
        <f>Tablo16[[#This Row],[SINAV TARİHİ]]</f>
        <v>45674</v>
      </c>
      <c r="J133" s="116">
        <f>Tablo16[[#This Row],[SINAV SAATİ]]</f>
        <v>0.625</v>
      </c>
      <c r="K133" s="40" t="str">
        <f>Tablo16[[#This Row],[SINIF - I -ZF-….]]</f>
        <v>Amfi</v>
      </c>
      <c r="L133" s="40">
        <f>Tablo16[[#This Row],[SINIF - II  ZF-….]]</f>
        <v>0</v>
      </c>
      <c r="M133" s="40">
        <f>Tablo16[[#This Row],[G1]]</f>
        <v>7</v>
      </c>
      <c r="N133" s="40">
        <f>Tablo16[[#This Row],[G2]]</f>
        <v>0</v>
      </c>
      <c r="O133" s="40" t="str">
        <f>Tablo16[[#This Row],[Gözetmen 1]]</f>
        <v>C. Erdem BÜLBÜL</v>
      </c>
      <c r="P133" s="40">
        <f>Tablo16[[#This Row],[Gözetmen 2]]</f>
        <v>0</v>
      </c>
      <c r="Q133" s="40">
        <f>Tablo16[[#This Row],[TÜM SINAVLARIMI GÖSTER]]</f>
        <v>0</v>
      </c>
      <c r="R133" s="40">
        <f>Tablo16[[#This Row],[Aynı ders sayısı]]</f>
        <v>0</v>
      </c>
      <c r="S133" s="40">
        <f>Tablo16[[#This Row],[Hocası aynı, aynı ders sayısı]]</f>
        <v>9</v>
      </c>
      <c r="T133" s="40">
        <f>Tablo16[[#This Row],[Aynı saatteki Sınav Sayısı]]</f>
        <v>9</v>
      </c>
    </row>
    <row r="134" spans="1:20" ht="15" x14ac:dyDescent="0.25">
      <c r="A134" s="38">
        <v>110</v>
      </c>
      <c r="B134" s="40" t="str">
        <f>Tablo16[[#This Row],[Bölüm]]</f>
        <v>TBT</v>
      </c>
      <c r="C134" s="40">
        <f>Tablo16[[#This Row],[Sınıf]]</f>
        <v>2</v>
      </c>
      <c r="D134" s="40" t="str">
        <f>Tablo16[[#This Row],[Ders Kodu]]</f>
        <v>TRB-2013</v>
      </c>
      <c r="E134" s="40" t="str">
        <f>Tablo16[[#This Row],[Dersin Adı]]</f>
        <v>Bitki Fizyolojisi</v>
      </c>
      <c r="F134" s="40" t="str">
        <f>Tablo16[[#This Row],[Dersi Veren Öğretim Üyesi]]</f>
        <v>Cem Ömer Egesel</v>
      </c>
      <c r="G134" s="40" t="str">
        <f>Tablo16[[#This Row],[Dersi Veren. Öğr. Üyesi Bölmü.]]</f>
        <v>TBT</v>
      </c>
      <c r="H134" s="40">
        <f>Tablo16[[#This Row],[Mevcut]]</f>
        <v>38</v>
      </c>
      <c r="I134" s="115">
        <f>Tablo16[[#This Row],[SINAV TARİHİ]]</f>
        <v>45663</v>
      </c>
      <c r="J134" s="116">
        <f>Tablo16[[#This Row],[SINAV SAATİ]]</f>
        <v>0.45833333333333331</v>
      </c>
      <c r="K134" s="40" t="str">
        <f>Tablo16[[#This Row],[SINIF - I -ZF-….]]</f>
        <v>101</v>
      </c>
      <c r="L134" s="40">
        <f>Tablo16[[#This Row],[SINIF - II  ZF-….]]</f>
        <v>0</v>
      </c>
      <c r="M134" s="40">
        <f>Tablo16[[#This Row],[G1]]</f>
        <v>0</v>
      </c>
      <c r="N134" s="40">
        <f>Tablo16[[#This Row],[G2]]</f>
        <v>0</v>
      </c>
      <c r="O134" s="40">
        <f>Tablo16[[#This Row],[Gözetmen 1]]</f>
        <v>0</v>
      </c>
      <c r="P134" s="40">
        <f>Tablo16[[#This Row],[Gözetmen 2]]</f>
        <v>0</v>
      </c>
      <c r="Q134" s="40">
        <f>Tablo16[[#This Row],[TÜM SINAVLARIMI GÖSTER]]</f>
        <v>0</v>
      </c>
      <c r="R134" s="40">
        <f>Tablo16[[#This Row],[Aynı ders sayısı]]</f>
        <v>7</v>
      </c>
      <c r="S134" s="40">
        <f>Tablo16[[#This Row],[Hocası aynı, aynı ders sayısı]]</f>
        <v>1</v>
      </c>
      <c r="T134" s="40">
        <f>Tablo16[[#This Row],[Aynı saatteki Sınav Sayısı]]</f>
        <v>9</v>
      </c>
    </row>
    <row r="135" spans="1:20" ht="15" x14ac:dyDescent="0.25">
      <c r="A135" s="38">
        <v>111</v>
      </c>
      <c r="B135" s="40" t="str">
        <f>Tablo16[[#This Row],[Bölüm]]</f>
        <v>TBT</v>
      </c>
      <c r="C135" s="40">
        <f>Tablo16[[#This Row],[Sınıf]]</f>
        <v>2</v>
      </c>
      <c r="D135" s="40" t="str">
        <f>Tablo16[[#This Row],[Ders Kodu]]</f>
        <v>TRB-2003</v>
      </c>
      <c r="E135" s="40" t="str">
        <f>Tablo16[[#This Row],[Dersin Adı]]</f>
        <v>Genetik</v>
      </c>
      <c r="F135" s="40" t="str">
        <f>Tablo16[[#This Row],[Dersi Veren Öğretim Üyesi]]</f>
        <v>İskender Tiryaki</v>
      </c>
      <c r="G135" s="40" t="str">
        <f>Tablo16[[#This Row],[Dersi Veren. Öğr. Üyesi Bölmü.]]</f>
        <v>TBT</v>
      </c>
      <c r="H135" s="40">
        <f>Tablo16[[#This Row],[Mevcut]]</f>
        <v>44</v>
      </c>
      <c r="I135" s="115">
        <f>Tablo16[[#This Row],[SINAV TARİHİ]]</f>
        <v>45664</v>
      </c>
      <c r="J135" s="116">
        <f>Tablo16[[#This Row],[SINAV SAATİ]]</f>
        <v>0.4861111111111111</v>
      </c>
      <c r="K135" s="40" t="str">
        <f>Tablo16[[#This Row],[SINIF - I -ZF-….]]</f>
        <v>Prof.Dr H. TURHAN</v>
      </c>
      <c r="L135" s="40">
        <f>Tablo16[[#This Row],[SINIF - II  ZF-….]]</f>
        <v>0</v>
      </c>
      <c r="M135" s="40">
        <f>Tablo16[[#This Row],[G1]]</f>
        <v>0</v>
      </c>
      <c r="N135" s="40">
        <f>Tablo16[[#This Row],[G2]]</f>
        <v>0</v>
      </c>
      <c r="O135" s="40">
        <f>Tablo16[[#This Row],[Gözetmen 1]]</f>
        <v>0</v>
      </c>
      <c r="P135" s="40">
        <f>Tablo16[[#This Row],[Gözetmen 2]]</f>
        <v>0</v>
      </c>
      <c r="Q135" s="40">
        <f>Tablo16[[#This Row],[TÜM SINAVLARIMI GÖSTER]]</f>
        <v>0</v>
      </c>
      <c r="R135" s="40">
        <f>Tablo16[[#This Row],[Aynı ders sayısı]]</f>
        <v>3</v>
      </c>
      <c r="S135" s="40">
        <f>Tablo16[[#This Row],[Hocası aynı, aynı ders sayısı]]</f>
        <v>1</v>
      </c>
      <c r="T135" s="40">
        <f>Tablo16[[#This Row],[Aynı saatteki Sınav Sayısı]]</f>
        <v>9</v>
      </c>
    </row>
    <row r="136" spans="1:20" ht="15" x14ac:dyDescent="0.25">
      <c r="A136" s="38">
        <v>128</v>
      </c>
      <c r="B136" s="40" t="str">
        <f>Tablo16[[#This Row],[Bölüm]]</f>
        <v>TBT</v>
      </c>
      <c r="C136" s="40">
        <f>Tablo16[[#This Row],[Sınıf]]</f>
        <v>2</v>
      </c>
      <c r="D136" s="40" t="str">
        <f>Tablo16[[#This Row],[Ders Kodu]]</f>
        <v>TRB-2005</v>
      </c>
      <c r="E136" s="40" t="str">
        <f>Tablo16[[#This Row],[Dersin Adı]]</f>
        <v>Biyokimya</v>
      </c>
      <c r="F136" s="40" t="str">
        <f>Tablo16[[#This Row],[Dersi Veren Öğretim Üyesi]]</f>
        <v>Selin Sağbaş Suner</v>
      </c>
      <c r="G136" s="40" t="str">
        <f>Tablo16[[#This Row],[Dersi Veren. Öğr. Üyesi Bölmü.]]</f>
        <v>FD</v>
      </c>
      <c r="H136" s="40">
        <f>Tablo16[[#This Row],[Mevcut]]</f>
        <v>28</v>
      </c>
      <c r="I136" s="115">
        <f>Tablo16[[#This Row],[SINAV TARİHİ]]</f>
        <v>45665</v>
      </c>
      <c r="J136" s="116">
        <f>Tablo16[[#This Row],[SINAV SAATİ]]</f>
        <v>0.45833333333333331</v>
      </c>
      <c r="K136" s="40" t="str">
        <f>Tablo16[[#This Row],[SINIF - I -ZF-….]]</f>
        <v>201</v>
      </c>
      <c r="L136" s="40">
        <f>Tablo16[[#This Row],[SINIF - II  ZF-….]]</f>
        <v>0</v>
      </c>
      <c r="M136" s="40">
        <f>Tablo16[[#This Row],[G1]]</f>
        <v>0</v>
      </c>
      <c r="N136" s="40">
        <f>Tablo16[[#This Row],[G2]]</f>
        <v>0</v>
      </c>
      <c r="O136" s="40">
        <f>Tablo16[[#This Row],[Gözetmen 1]]</f>
        <v>0</v>
      </c>
      <c r="P136" s="40">
        <f>Tablo16[[#This Row],[Gözetmen 2]]</f>
        <v>0</v>
      </c>
      <c r="Q136" s="40">
        <f>Tablo16[[#This Row],[TÜM SINAVLARIMI GÖSTER]]</f>
        <v>0</v>
      </c>
      <c r="R136" s="40">
        <f>Tablo16[[#This Row],[Aynı ders sayısı]]</f>
        <v>1</v>
      </c>
      <c r="S136" s="40">
        <f>Tablo16[[#This Row],[Hocası aynı, aynı ders sayısı]]</f>
        <v>1</v>
      </c>
      <c r="T136" s="40">
        <f>Tablo16[[#This Row],[Aynı saatteki Sınav Sayısı]]</f>
        <v>9</v>
      </c>
    </row>
    <row r="137" spans="1:20" ht="15" x14ac:dyDescent="0.25">
      <c r="A137" s="38">
        <v>242</v>
      </c>
      <c r="B137" s="40" t="str">
        <f>Tablo16[[#This Row],[Bölüm]]</f>
        <v>TBT</v>
      </c>
      <c r="C137" s="40">
        <f>Tablo16[[#This Row],[Sınıf]]</f>
        <v>2</v>
      </c>
      <c r="D137" s="40" t="str">
        <f>Tablo16[[#This Row],[Ders Kodu]]</f>
        <v>TRB-2011</v>
      </c>
      <c r="E137" s="40" t="str">
        <f>Tablo16[[#This Row],[Dersin Adı]]</f>
        <v>Organik Kimya</v>
      </c>
      <c r="F137" s="40" t="str">
        <f>Tablo16[[#This Row],[Dersi Veren Öğretim Üyesi]]</f>
        <v>Şirin Gülten</v>
      </c>
      <c r="G137" s="40" t="str">
        <f>Tablo16[[#This Row],[Dersi Veren. Öğr. Üyesi Bölmü.]]</f>
        <v>FD</v>
      </c>
      <c r="H137" s="40">
        <f>Tablo16[[#This Row],[Mevcut]]</f>
        <v>44</v>
      </c>
      <c r="I137" s="115">
        <f>Tablo16[[#This Row],[SINAV TARİHİ]]</f>
        <v>45665</v>
      </c>
      <c r="J137" s="116">
        <f>Tablo16[[#This Row],[SINAV SAATİ]]</f>
        <v>0.6875</v>
      </c>
      <c r="K137" s="40" t="str">
        <f>Tablo16[[#This Row],[SINIF - I -ZF-….]]</f>
        <v>113</v>
      </c>
      <c r="L137" s="40">
        <f>Tablo16[[#This Row],[SINIF - II  ZF-….]]</f>
        <v>0</v>
      </c>
      <c r="M137" s="40">
        <f>Tablo16[[#This Row],[G1]]</f>
        <v>0</v>
      </c>
      <c r="N137" s="40">
        <f>Tablo16[[#This Row],[G2]]</f>
        <v>0</v>
      </c>
      <c r="O137" s="40">
        <f>Tablo16[[#This Row],[Gözetmen 1]]</f>
        <v>0</v>
      </c>
      <c r="P137" s="40">
        <f>Tablo16[[#This Row],[Gözetmen 2]]</f>
        <v>0</v>
      </c>
      <c r="Q137" s="40">
        <f>Tablo16[[#This Row],[TÜM SINAVLARIMI GÖSTER]]</f>
        <v>0</v>
      </c>
      <c r="R137" s="40">
        <f>Tablo16[[#This Row],[Aynı ders sayısı]]</f>
        <v>1</v>
      </c>
      <c r="S137" s="40">
        <f>Tablo16[[#This Row],[Hocası aynı, aynı ders sayısı]]</f>
        <v>1</v>
      </c>
      <c r="T137" s="40">
        <f>Tablo16[[#This Row],[Aynı saatteki Sınav Sayısı]]</f>
        <v>7</v>
      </c>
    </row>
    <row r="138" spans="1:20" ht="15" x14ac:dyDescent="0.25">
      <c r="A138" s="38">
        <v>263</v>
      </c>
      <c r="B138" s="40" t="str">
        <f>Tablo16[[#This Row],[Bölüm]]</f>
        <v>TBT</v>
      </c>
      <c r="C138" s="40">
        <f>Tablo16[[#This Row],[Sınıf]]</f>
        <v>2</v>
      </c>
      <c r="D138" s="40" t="str">
        <f>Tablo16[[#This Row],[Ders Kodu]]</f>
        <v>TRB-2007</v>
      </c>
      <c r="E138" s="40" t="str">
        <f>Tablo16[[#This Row],[Dersin Adı]]</f>
        <v>Hayvan Anatomisi Fizyolojisi</v>
      </c>
      <c r="F138" s="40" t="str">
        <f>Tablo16[[#This Row],[Dersi Veren Öğretim Üyesi]]</f>
        <v>Baver Coşkun</v>
      </c>
      <c r="G138" s="40" t="str">
        <f>Tablo16[[#This Row],[Dersi Veren. Öğr. Üyesi Bölmü.]]</f>
        <v>ZO</v>
      </c>
      <c r="H138" s="40">
        <f>Tablo16[[#This Row],[Mevcut]]</f>
        <v>29</v>
      </c>
      <c r="I138" s="115">
        <f>Tablo16[[#This Row],[SINAV TARİHİ]]</f>
        <v>45666</v>
      </c>
      <c r="J138" s="116">
        <f>Tablo16[[#This Row],[SINAV SAATİ]]</f>
        <v>0.45833333333333331</v>
      </c>
      <c r="K138" s="40" t="str">
        <f>Tablo16[[#This Row],[SINIF - I -ZF-….]]</f>
        <v>101</v>
      </c>
      <c r="L138" s="40">
        <f>Tablo16[[#This Row],[SINIF - II  ZF-….]]</f>
        <v>0</v>
      </c>
      <c r="M138" s="40">
        <f>Tablo16[[#This Row],[G1]]</f>
        <v>0</v>
      </c>
      <c r="N138" s="40">
        <f>Tablo16[[#This Row],[G2]]</f>
        <v>0</v>
      </c>
      <c r="O138" s="40">
        <f>Tablo16[[#This Row],[Gözetmen 1]]</f>
        <v>0</v>
      </c>
      <c r="P138" s="40">
        <f>Tablo16[[#This Row],[Gözetmen 2]]</f>
        <v>0</v>
      </c>
      <c r="Q138" s="40">
        <f>Tablo16[[#This Row],[TÜM SINAVLARIMI GÖSTER]]</f>
        <v>0</v>
      </c>
      <c r="R138" s="40">
        <f>Tablo16[[#This Row],[Aynı ders sayısı]]</f>
        <v>1</v>
      </c>
      <c r="S138" s="40">
        <f>Tablo16[[#This Row],[Hocası aynı, aynı ders sayısı]]</f>
        <v>1</v>
      </c>
      <c r="T138" s="40">
        <f>Tablo16[[#This Row],[Aynı saatteki Sınav Sayısı]]</f>
        <v>9</v>
      </c>
    </row>
    <row r="139" spans="1:20" ht="15" x14ac:dyDescent="0.25">
      <c r="A139" s="38">
        <v>280</v>
      </c>
      <c r="B139" s="40" t="str">
        <f>Tablo16[[#This Row],[Bölüm]]</f>
        <v>TBT</v>
      </c>
      <c r="C139" s="40">
        <f>Tablo16[[#This Row],[Sınıf]]</f>
        <v>2</v>
      </c>
      <c r="D139" s="40" t="str">
        <f>Tablo16[[#This Row],[Ders Kodu]]</f>
        <v>TRB-2001</v>
      </c>
      <c r="E139" s="40" t="str">
        <f>Tablo16[[#This Row],[Dersin Adı]]</f>
        <v>İstatistik</v>
      </c>
      <c r="F139" s="40" t="str">
        <f>Tablo16[[#This Row],[Dersi Veren Öğretim Üyesi]]</f>
        <v>Tuğba Söküt Açar</v>
      </c>
      <c r="G139" s="40" t="str">
        <f>Tablo16[[#This Row],[Dersi Veren. Öğr. Üyesi Bölmü.]]</f>
        <v>FD</v>
      </c>
      <c r="H139" s="40">
        <f>Tablo16[[#This Row],[Mevcut]]</f>
        <v>32</v>
      </c>
      <c r="I139" s="115">
        <f>Tablo16[[#This Row],[SINAV TARİHİ]]</f>
        <v>45670</v>
      </c>
      <c r="J139" s="116">
        <f>Tablo16[[#This Row],[SINAV SAATİ]]</f>
        <v>0.45833333333333331</v>
      </c>
      <c r="K139" s="40" t="str">
        <f>Tablo16[[#This Row],[SINIF - I -ZF-….]]</f>
        <v>101</v>
      </c>
      <c r="L139" s="40">
        <f>Tablo16[[#This Row],[SINIF - II  ZF-….]]</f>
        <v>0</v>
      </c>
      <c r="M139" s="40">
        <f>Tablo16[[#This Row],[G1]]</f>
        <v>0</v>
      </c>
      <c r="N139" s="40">
        <f>Tablo16[[#This Row],[G2]]</f>
        <v>0</v>
      </c>
      <c r="O139" s="40">
        <f>Tablo16[[#This Row],[Gözetmen 1]]</f>
        <v>0</v>
      </c>
      <c r="P139" s="40">
        <f>Tablo16[[#This Row],[Gözetmen 2]]</f>
        <v>0</v>
      </c>
      <c r="Q139" s="40">
        <f>Tablo16[[#This Row],[TÜM SINAVLARIMI GÖSTER]]</f>
        <v>0</v>
      </c>
      <c r="R139" s="40">
        <f>Tablo16[[#This Row],[Aynı ders sayısı]]</f>
        <v>3</v>
      </c>
      <c r="S139" s="40">
        <f>Tablo16[[#This Row],[Hocası aynı, aynı ders sayısı]]</f>
        <v>1</v>
      </c>
      <c r="T139" s="40">
        <f>Tablo16[[#This Row],[Aynı saatteki Sınav Sayısı]]</f>
        <v>8</v>
      </c>
    </row>
    <row r="140" spans="1:20" ht="15" x14ac:dyDescent="0.25">
      <c r="A140" s="38">
        <v>282</v>
      </c>
      <c r="B140" s="40" t="str">
        <f>Tablo16[[#This Row],[Bölüm]]</f>
        <v>TBT</v>
      </c>
      <c r="C140" s="40">
        <f>Tablo16[[#This Row],[Sınıf]]</f>
        <v>2</v>
      </c>
      <c r="D140" s="40" t="str">
        <f>Tablo16[[#This Row],[Ders Kodu]]</f>
        <v>TRB-2009</v>
      </c>
      <c r="E140" s="40" t="str">
        <f>Tablo16[[#This Row],[Dersin Adı]]</f>
        <v>Toprak Bilgisi</v>
      </c>
      <c r="F140" s="40" t="str">
        <f>Tablo16[[#This Row],[Dersi Veren Öğretim Üyesi]]</f>
        <v>Hüseyin Ekinci</v>
      </c>
      <c r="G140" s="40" t="str">
        <f>Tablo16[[#This Row],[Dersi Veren. Öğr. Üyesi Bölmü.]]</f>
        <v>TO</v>
      </c>
      <c r="H140" s="40">
        <f>Tablo16[[#This Row],[Mevcut]]</f>
        <v>31</v>
      </c>
      <c r="I140" s="115">
        <f>Tablo16[[#This Row],[SINAV TARİHİ]]</f>
        <v>45671</v>
      </c>
      <c r="J140" s="116">
        <f>Tablo16[[#This Row],[SINAV SAATİ]]</f>
        <v>0.45833333333333331</v>
      </c>
      <c r="K140" s="40" t="str">
        <f>Tablo16[[#This Row],[SINIF - I -ZF-….]]</f>
        <v>101</v>
      </c>
      <c r="L140" s="40">
        <f>Tablo16[[#This Row],[SINIF - II  ZF-….]]</f>
        <v>0</v>
      </c>
      <c r="M140" s="40">
        <f>Tablo16[[#This Row],[G1]]</f>
        <v>0</v>
      </c>
      <c r="N140" s="40">
        <f>Tablo16[[#This Row],[G2]]</f>
        <v>0</v>
      </c>
      <c r="O140" s="40">
        <f>Tablo16[[#This Row],[Gözetmen 1]]</f>
        <v>0</v>
      </c>
      <c r="P140" s="40">
        <f>Tablo16[[#This Row],[Gözetmen 2]]</f>
        <v>0</v>
      </c>
      <c r="Q140" s="40">
        <f>Tablo16[[#This Row],[TÜM SINAVLARIMI GÖSTER]]</f>
        <v>0</v>
      </c>
      <c r="R140" s="40">
        <f>Tablo16[[#This Row],[Aynı ders sayısı]]</f>
        <v>4</v>
      </c>
      <c r="S140" s="40">
        <f>Tablo16[[#This Row],[Hocası aynı, aynı ders sayısı]]</f>
        <v>1</v>
      </c>
      <c r="T140" s="40">
        <f>Tablo16[[#This Row],[Aynı saatteki Sınav Sayısı]]</f>
        <v>7</v>
      </c>
    </row>
    <row r="141" spans="1:20" ht="15" x14ac:dyDescent="0.25">
      <c r="A141" s="38">
        <v>287</v>
      </c>
      <c r="B141" s="40" t="str">
        <f>Tablo16[[#This Row],[Bölüm]]</f>
        <v>TBT</v>
      </c>
      <c r="C141" s="40">
        <f>Tablo16[[#This Row],[Sınıf]]</f>
        <v>3</v>
      </c>
      <c r="D141" s="40" t="str">
        <f>Tablo16[[#This Row],[Ders Kodu]]</f>
        <v>TRB-3003</v>
      </c>
      <c r="E141" s="40" t="str">
        <f>Tablo16[[#This Row],[Dersin Adı]]</f>
        <v>Bitki Doku Kültürü</v>
      </c>
      <c r="F141" s="40" t="str">
        <f>Tablo16[[#This Row],[Dersi Veren Öğretim Üyesi]]</f>
        <v>Uğur Sarı</v>
      </c>
      <c r="G141" s="40" t="str">
        <f>Tablo16[[#This Row],[Dersi Veren. Öğr. Üyesi Bölmü.]]</f>
        <v>TBT</v>
      </c>
      <c r="H141" s="40">
        <f>Tablo16[[#This Row],[Mevcut]]</f>
        <v>12</v>
      </c>
      <c r="I141" s="115">
        <f>Tablo16[[#This Row],[SINAV TARİHİ]]</f>
        <v>45663</v>
      </c>
      <c r="J141" s="116">
        <f>Tablo16[[#This Row],[SINAV SAATİ]]</f>
        <v>0.54166666666666663</v>
      </c>
      <c r="K141" s="40" t="str">
        <f>Tablo16[[#This Row],[SINIF - I -ZF-….]]</f>
        <v>104</v>
      </c>
      <c r="L141" s="40">
        <f>Tablo16[[#This Row],[SINIF - II  ZF-….]]</f>
        <v>0</v>
      </c>
      <c r="M141" s="40">
        <f>Tablo16[[#This Row],[G1]]</f>
        <v>0</v>
      </c>
      <c r="N141" s="40">
        <f>Tablo16[[#This Row],[G2]]</f>
        <v>0</v>
      </c>
      <c r="O141" s="40">
        <f>Tablo16[[#This Row],[Gözetmen 1]]</f>
        <v>0</v>
      </c>
      <c r="P141" s="40">
        <f>Tablo16[[#This Row],[Gözetmen 2]]</f>
        <v>0</v>
      </c>
      <c r="Q141" s="40">
        <f>Tablo16[[#This Row],[TÜM SINAVLARIMI GÖSTER]]</f>
        <v>0</v>
      </c>
      <c r="R141" s="40">
        <f>Tablo16[[#This Row],[Aynı ders sayısı]]</f>
        <v>1</v>
      </c>
      <c r="S141" s="40">
        <f>Tablo16[[#This Row],[Hocası aynı, aynı ders sayısı]]</f>
        <v>1</v>
      </c>
      <c r="T141" s="40">
        <f>Tablo16[[#This Row],[Aynı saatteki Sınav Sayısı]]</f>
        <v>9</v>
      </c>
    </row>
    <row r="142" spans="1:20" ht="15" x14ac:dyDescent="0.25">
      <c r="A142" s="38">
        <v>59</v>
      </c>
      <c r="B142" s="40" t="str">
        <f>Tablo16[[#This Row],[Bölüm]]</f>
        <v>TBT</v>
      </c>
      <c r="C142" s="40">
        <f>Tablo16[[#This Row],[Sınıf]]</f>
        <v>3</v>
      </c>
      <c r="D142" s="40" t="str">
        <f>Tablo16[[#This Row],[Ders Kodu]]</f>
        <v>TRB-3005</v>
      </c>
      <c r="E142" s="40" t="str">
        <f>Tablo16[[#This Row],[Dersin Adı]]</f>
        <v>Biyoteknolojiye Giriş</v>
      </c>
      <c r="F142" s="40" t="str">
        <f>Tablo16[[#This Row],[Dersi Veren Öğretim Üyesi]]</f>
        <v>Şemun Tayyar</v>
      </c>
      <c r="G142" s="40" t="str">
        <f>Tablo16[[#This Row],[Dersi Veren. Öğr. Üyesi Bölmü.]]</f>
        <v>TB</v>
      </c>
      <c r="H142" s="40">
        <f>Tablo16[[#This Row],[Mevcut]]</f>
        <v>13</v>
      </c>
      <c r="I142" s="115">
        <f>Tablo16[[#This Row],[SINAV TARİHİ]]</f>
        <v>45664</v>
      </c>
      <c r="J142" s="116">
        <f>Tablo16[[#This Row],[SINAV SAATİ]]</f>
        <v>0.56944444444444442</v>
      </c>
      <c r="K142" s="40" t="str">
        <f>Tablo16[[#This Row],[SINIF - I -ZF-….]]</f>
        <v>205</v>
      </c>
      <c r="L142" s="40">
        <f>Tablo16[[#This Row],[SINIF - II  ZF-….]]</f>
        <v>0</v>
      </c>
      <c r="M142" s="40">
        <f>Tablo16[[#This Row],[G1]]</f>
        <v>0</v>
      </c>
      <c r="N142" s="40">
        <f>Tablo16[[#This Row],[G2]]</f>
        <v>0</v>
      </c>
      <c r="O142" s="40">
        <f>Tablo16[[#This Row],[Gözetmen 1]]</f>
        <v>0</v>
      </c>
      <c r="P142" s="40">
        <f>Tablo16[[#This Row],[Gözetmen 2]]</f>
        <v>0</v>
      </c>
      <c r="Q142" s="40">
        <f>Tablo16[[#This Row],[TÜM SINAVLARIMI GÖSTER]]</f>
        <v>0</v>
      </c>
      <c r="R142" s="40">
        <f>Tablo16[[#This Row],[Aynı ders sayısı]]</f>
        <v>1</v>
      </c>
      <c r="S142" s="40">
        <f>Tablo16[[#This Row],[Hocası aynı, aynı ders sayısı]]</f>
        <v>1</v>
      </c>
      <c r="T142" s="40">
        <f>Tablo16[[#This Row],[Aynı saatteki Sınav Sayısı]]</f>
        <v>9</v>
      </c>
    </row>
    <row r="143" spans="1:20" ht="15" x14ac:dyDescent="0.25">
      <c r="A143" s="38">
        <v>90</v>
      </c>
      <c r="B143" s="40" t="str">
        <f>Tablo16[[#This Row],[Bölüm]]</f>
        <v>TBT</v>
      </c>
      <c r="C143" s="40">
        <f>Tablo16[[#This Row],[Sınıf]]</f>
        <v>3</v>
      </c>
      <c r="D143" s="40" t="str">
        <f>Tablo16[[#This Row],[Ders Kodu]]</f>
        <v>TRB-3013</v>
      </c>
      <c r="E143" s="40" t="str">
        <f>Tablo16[[#This Row],[Dersin Adı]]</f>
        <v>Tarımda Kalite ve Standardizasyon</v>
      </c>
      <c r="F143" s="40" t="str">
        <f>Tablo16[[#This Row],[Dersi Veren Öğretim Üyesi]]</f>
        <v>Cem Ömer Egesel</v>
      </c>
      <c r="G143" s="40" t="str">
        <f>Tablo16[[#This Row],[Dersi Veren. Öğr. Üyesi Bölmü.]]</f>
        <v>TBT</v>
      </c>
      <c r="H143" s="40">
        <f>Tablo16[[#This Row],[Mevcut]]</f>
        <v>14</v>
      </c>
      <c r="I143" s="115">
        <f>Tablo16[[#This Row],[SINAV TARİHİ]]</f>
        <v>45665</v>
      </c>
      <c r="J143" s="116">
        <f>Tablo16[[#This Row],[SINAV SAATİ]]</f>
        <v>0.54166666666666663</v>
      </c>
      <c r="K143" s="40" t="str">
        <f>Tablo16[[#This Row],[SINIF - I -ZF-….]]</f>
        <v>104</v>
      </c>
      <c r="L143" s="40">
        <f>Tablo16[[#This Row],[SINIF - II  ZF-….]]</f>
        <v>0</v>
      </c>
      <c r="M143" s="40">
        <f>Tablo16[[#This Row],[G1]]</f>
        <v>0</v>
      </c>
      <c r="N143" s="40">
        <f>Tablo16[[#This Row],[G2]]</f>
        <v>0</v>
      </c>
      <c r="O143" s="40">
        <f>Tablo16[[#This Row],[Gözetmen 1]]</f>
        <v>0</v>
      </c>
      <c r="P143" s="40">
        <f>Tablo16[[#This Row],[Gözetmen 2]]</f>
        <v>0</v>
      </c>
      <c r="Q143" s="40">
        <f>Tablo16[[#This Row],[TÜM SINAVLARIMI GÖSTER]]</f>
        <v>0</v>
      </c>
      <c r="R143" s="40">
        <f>Tablo16[[#This Row],[Aynı ders sayısı]]</f>
        <v>1</v>
      </c>
      <c r="S143" s="40">
        <f>Tablo16[[#This Row],[Hocası aynı, aynı ders sayısı]]</f>
        <v>1</v>
      </c>
      <c r="T143" s="40">
        <f>Tablo16[[#This Row],[Aynı saatteki Sınav Sayısı]]</f>
        <v>10</v>
      </c>
    </row>
    <row r="144" spans="1:20" ht="15" x14ac:dyDescent="0.25">
      <c r="A144" s="38">
        <v>91</v>
      </c>
      <c r="B144" s="40" t="str">
        <f>Tablo16[[#This Row],[Bölüm]]</f>
        <v>TBT</v>
      </c>
      <c r="C144" s="40">
        <f>Tablo16[[#This Row],[Sınıf]]</f>
        <v>3</v>
      </c>
      <c r="D144" s="40" t="str">
        <f>Tablo16[[#This Row],[Ders Kodu]]</f>
        <v>TRB-3009</v>
      </c>
      <c r="E144" s="40" t="str">
        <f>Tablo16[[#This Row],[Dersin Adı]]</f>
        <v>Enstrümental Analiz</v>
      </c>
      <c r="F144" s="40" t="str">
        <f>Tablo16[[#This Row],[Dersi Veren Öğretim Üyesi]]</f>
        <v>İsmet Kaya</v>
      </c>
      <c r="G144" s="40" t="str">
        <f>Tablo16[[#This Row],[Dersi Veren. Öğr. Üyesi Bölmü.]]</f>
        <v>FD</v>
      </c>
      <c r="H144" s="40">
        <f>Tablo16[[#This Row],[Mevcut]]</f>
        <v>15</v>
      </c>
      <c r="I144" s="115">
        <f>Tablo16[[#This Row],[SINAV TARİHİ]]</f>
        <v>45666</v>
      </c>
      <c r="J144" s="116">
        <f>Tablo16[[#This Row],[SINAV SAATİ]]</f>
        <v>0.54166666666666663</v>
      </c>
      <c r="K144" s="40" t="str">
        <f>Tablo16[[#This Row],[SINIF - I -ZF-….]]</f>
        <v>205</v>
      </c>
      <c r="L144" s="40">
        <f>Tablo16[[#This Row],[SINIF - II  ZF-….]]</f>
        <v>0</v>
      </c>
      <c r="M144" s="40">
        <f>Tablo16[[#This Row],[G1]]</f>
        <v>0</v>
      </c>
      <c r="N144" s="40">
        <f>Tablo16[[#This Row],[G2]]</f>
        <v>0</v>
      </c>
      <c r="O144" s="40">
        <f>Tablo16[[#This Row],[Gözetmen 1]]</f>
        <v>0</v>
      </c>
      <c r="P144" s="40">
        <f>Tablo16[[#This Row],[Gözetmen 2]]</f>
        <v>0</v>
      </c>
      <c r="Q144" s="40">
        <f>Tablo16[[#This Row],[TÜM SINAVLARIMI GÖSTER]]</f>
        <v>0</v>
      </c>
      <c r="R144" s="40">
        <f>Tablo16[[#This Row],[Aynı ders sayısı]]</f>
        <v>1</v>
      </c>
      <c r="S144" s="40">
        <f>Tablo16[[#This Row],[Hocası aynı, aynı ders sayısı]]</f>
        <v>1</v>
      </c>
      <c r="T144" s="40">
        <f>Tablo16[[#This Row],[Aynı saatteki Sınav Sayısı]]</f>
        <v>7</v>
      </c>
    </row>
    <row r="145" spans="1:20" ht="15" x14ac:dyDescent="0.25">
      <c r="A145" s="38">
        <v>94</v>
      </c>
      <c r="B145" s="40" t="str">
        <f>Tablo16[[#This Row],[Bölüm]]</f>
        <v>TBT</v>
      </c>
      <c r="C145" s="40">
        <f>Tablo16[[#This Row],[Sınıf]]</f>
        <v>3</v>
      </c>
      <c r="D145" s="40" t="str">
        <f>Tablo16[[#This Row],[Ders Kodu]]</f>
        <v>TRB-3007</v>
      </c>
      <c r="E145" s="40" t="str">
        <f>Tablo16[[#This Row],[Dersin Adı]]</f>
        <v>Mesleki İngilizce</v>
      </c>
      <c r="F145" s="40" t="str">
        <f>Tablo16[[#This Row],[Dersi Veren Öğretim Üyesi]]</f>
        <v>İskender Tiryaki</v>
      </c>
      <c r="G145" s="40" t="str">
        <f>Tablo16[[#This Row],[Dersi Veren. Öğr. Üyesi Bölmü.]]</f>
        <v>TBT</v>
      </c>
      <c r="H145" s="40">
        <f>Tablo16[[#This Row],[Mevcut]]</f>
        <v>15</v>
      </c>
      <c r="I145" s="115">
        <f>Tablo16[[#This Row],[SINAV TARİHİ]]</f>
        <v>45670</v>
      </c>
      <c r="J145" s="116">
        <f>Tablo16[[#This Row],[SINAV SAATİ]]</f>
        <v>0.54166666666666663</v>
      </c>
      <c r="K145" s="40" t="str">
        <f>Tablo16[[#This Row],[SINIF - I -ZF-….]]</f>
        <v>205</v>
      </c>
      <c r="L145" s="40">
        <f>Tablo16[[#This Row],[SINIF - II  ZF-….]]</f>
        <v>0</v>
      </c>
      <c r="M145" s="40">
        <f>Tablo16[[#This Row],[G1]]</f>
        <v>0</v>
      </c>
      <c r="N145" s="40">
        <f>Tablo16[[#This Row],[G2]]</f>
        <v>0</v>
      </c>
      <c r="O145" s="40">
        <f>Tablo16[[#This Row],[Gözetmen 1]]</f>
        <v>0</v>
      </c>
      <c r="P145" s="40">
        <f>Tablo16[[#This Row],[Gözetmen 2]]</f>
        <v>0</v>
      </c>
      <c r="Q145" s="40">
        <f>Tablo16[[#This Row],[TÜM SINAVLARIMI GÖSTER]]</f>
        <v>0</v>
      </c>
      <c r="R145" s="40">
        <f>Tablo16[[#This Row],[Aynı ders sayısı]]</f>
        <v>1</v>
      </c>
      <c r="S145" s="40">
        <f>Tablo16[[#This Row],[Hocası aynı, aynı ders sayısı]]</f>
        <v>1</v>
      </c>
      <c r="T145" s="40">
        <f>Tablo16[[#This Row],[Aynı saatteki Sınav Sayısı]]</f>
        <v>7</v>
      </c>
    </row>
    <row r="146" spans="1:20" ht="15" x14ac:dyDescent="0.25">
      <c r="A146" s="38">
        <v>129</v>
      </c>
      <c r="B146" s="40" t="str">
        <f>Tablo16[[#This Row],[Bölüm]]</f>
        <v>TBT</v>
      </c>
      <c r="C146" s="40">
        <f>Tablo16[[#This Row],[Sınıf]]</f>
        <v>3</v>
      </c>
      <c r="D146" s="40" t="str">
        <f>Tablo16[[#This Row],[Ders Kodu]]</f>
        <v>TRB-3001</v>
      </c>
      <c r="E146" s="40" t="str">
        <f>Tablo16[[#This Row],[Dersin Adı]]</f>
        <v>Moleküler Biyoloji</v>
      </c>
      <c r="F146" s="40" t="str">
        <f>Tablo16[[#This Row],[Dersi Veren Öğretim Üyesi]]</f>
        <v>Hanife Genç</v>
      </c>
      <c r="G146" s="40" t="str">
        <f>Tablo16[[#This Row],[Dersi Veren. Öğr. Üyesi Bölmü.]]</f>
        <v>TBT</v>
      </c>
      <c r="H146" s="40">
        <f>Tablo16[[#This Row],[Mevcut]]</f>
        <v>22</v>
      </c>
      <c r="I146" s="115">
        <f>Tablo16[[#This Row],[SINAV TARİHİ]]</f>
        <v>45671</v>
      </c>
      <c r="J146" s="116">
        <f>Tablo16[[#This Row],[SINAV SAATİ]]</f>
        <v>0.54166666666666663</v>
      </c>
      <c r="K146" s="40" t="str">
        <f>Tablo16[[#This Row],[SINIF - I -ZF-….]]</f>
        <v>205</v>
      </c>
      <c r="L146" s="40">
        <f>Tablo16[[#This Row],[SINIF - II  ZF-….]]</f>
        <v>0</v>
      </c>
      <c r="M146" s="40">
        <f>Tablo16[[#This Row],[G1]]</f>
        <v>0</v>
      </c>
      <c r="N146" s="40">
        <f>Tablo16[[#This Row],[G2]]</f>
        <v>0</v>
      </c>
      <c r="O146" s="40">
        <f>Tablo16[[#This Row],[Gözetmen 1]]</f>
        <v>0</v>
      </c>
      <c r="P146" s="40">
        <f>Tablo16[[#This Row],[Gözetmen 2]]</f>
        <v>0</v>
      </c>
      <c r="Q146" s="40">
        <f>Tablo16[[#This Row],[TÜM SINAVLARIMI GÖSTER]]</f>
        <v>0</v>
      </c>
      <c r="R146" s="40">
        <f>Tablo16[[#This Row],[Aynı ders sayısı]]</f>
        <v>1</v>
      </c>
      <c r="S146" s="40">
        <f>Tablo16[[#This Row],[Hocası aynı, aynı ders sayısı]]</f>
        <v>1</v>
      </c>
      <c r="T146" s="40">
        <f>Tablo16[[#This Row],[Aynı saatteki Sınav Sayısı]]</f>
        <v>8</v>
      </c>
    </row>
    <row r="147" spans="1:20" ht="15" x14ac:dyDescent="0.25">
      <c r="A147" s="38">
        <v>179</v>
      </c>
      <c r="B147" s="40" t="str">
        <f>Tablo16[[#This Row],[Bölüm]]</f>
        <v>TBT</v>
      </c>
      <c r="C147" s="40">
        <f>Tablo16[[#This Row],[Sınıf]]</f>
        <v>4</v>
      </c>
      <c r="D147" s="40" t="str">
        <f>Tablo16[[#This Row],[Ders Kodu]]</f>
        <v>TRB-4001</v>
      </c>
      <c r="E147" s="40" t="str">
        <f>Tablo16[[#This Row],[Dersin Adı]]</f>
        <v>Bitki Islahında Biyoteknolojik Uygulamalar</v>
      </c>
      <c r="F147" s="40" t="str">
        <f>Tablo16[[#This Row],[Dersi Veren Öğretim Üyesi]]</f>
        <v>İskender Tiryaki</v>
      </c>
      <c r="G147" s="40" t="str">
        <f>Tablo16[[#This Row],[Dersi Veren. Öğr. Üyesi Bölmü.]]</f>
        <v>TBT</v>
      </c>
      <c r="H147" s="40">
        <f>Tablo16[[#This Row],[Mevcut]]</f>
        <v>7</v>
      </c>
      <c r="I147" s="115">
        <f>Tablo16[[#This Row],[SINAV TARİHİ]]</f>
        <v>45663</v>
      </c>
      <c r="J147" s="116">
        <f>Tablo16[[#This Row],[SINAV SAATİ]]</f>
        <v>0.61458333333333337</v>
      </c>
      <c r="K147" s="40" t="str">
        <f>Tablo16[[#This Row],[SINIF - I -ZF-….]]</f>
        <v>03</v>
      </c>
      <c r="L147" s="40">
        <f>Tablo16[[#This Row],[SINIF - II  ZF-….]]</f>
        <v>0</v>
      </c>
      <c r="M147" s="40">
        <f>Tablo16[[#This Row],[G1]]</f>
        <v>0</v>
      </c>
      <c r="N147" s="40">
        <f>Tablo16[[#This Row],[G2]]</f>
        <v>0</v>
      </c>
      <c r="O147" s="40">
        <f>Tablo16[[#This Row],[Gözetmen 1]]</f>
        <v>0</v>
      </c>
      <c r="P147" s="40">
        <f>Tablo16[[#This Row],[Gözetmen 2]]</f>
        <v>0</v>
      </c>
      <c r="Q147" s="40">
        <f>Tablo16[[#This Row],[TÜM SINAVLARIMI GÖSTER]]</f>
        <v>0</v>
      </c>
      <c r="R147" s="40">
        <f>Tablo16[[#This Row],[Aynı ders sayısı]]</f>
        <v>1</v>
      </c>
      <c r="S147" s="40">
        <f>Tablo16[[#This Row],[Hocası aynı, aynı ders sayısı]]</f>
        <v>1</v>
      </c>
      <c r="T147" s="40">
        <f>Tablo16[[#This Row],[Aynı saatteki Sınav Sayısı]]</f>
        <v>9</v>
      </c>
    </row>
    <row r="148" spans="1:20" ht="15" x14ac:dyDescent="0.25">
      <c r="A148" s="38">
        <v>247</v>
      </c>
      <c r="B148" s="40" t="str">
        <f>Tablo16[[#This Row],[Bölüm]]</f>
        <v>TBT</v>
      </c>
      <c r="C148" s="40">
        <f>Tablo16[[#This Row],[Sınıf]]</f>
        <v>4</v>
      </c>
      <c r="D148" s="40" t="str">
        <f>Tablo16[[#This Row],[Ders Kodu]]</f>
        <v>TRB-4003</v>
      </c>
      <c r="E148" s="40" t="str">
        <f>Tablo16[[#This Row],[Dersin Adı]]</f>
        <v>Genetik Mühendisliği</v>
      </c>
      <c r="F148" s="40" t="str">
        <f>Tablo16[[#This Row],[Dersi Veren Öğretim Üyesi]]</f>
        <v>Hanife Genç</v>
      </c>
      <c r="G148" s="40" t="str">
        <f>Tablo16[[#This Row],[Dersi Veren. Öğr. Üyesi Bölmü.]]</f>
        <v>TBT</v>
      </c>
      <c r="H148" s="40">
        <f>Tablo16[[#This Row],[Mevcut]]</f>
        <v>13</v>
      </c>
      <c r="I148" s="115">
        <f>Tablo16[[#This Row],[SINAV TARİHİ]]</f>
        <v>45664</v>
      </c>
      <c r="J148" s="116">
        <f>Tablo16[[#This Row],[SINAV SAATİ]]</f>
        <v>0.65277777777777779</v>
      </c>
      <c r="K148" s="40" t="str">
        <f>Tablo16[[#This Row],[SINIF - I -ZF-….]]</f>
        <v>206</v>
      </c>
      <c r="L148" s="40">
        <f>Tablo16[[#This Row],[SINIF - II  ZF-….]]</f>
        <v>0</v>
      </c>
      <c r="M148" s="40">
        <f>Tablo16[[#This Row],[G1]]</f>
        <v>0</v>
      </c>
      <c r="N148" s="40">
        <f>Tablo16[[#This Row],[G2]]</f>
        <v>0</v>
      </c>
      <c r="O148" s="40">
        <f>Tablo16[[#This Row],[Gözetmen 1]]</f>
        <v>0</v>
      </c>
      <c r="P148" s="40">
        <f>Tablo16[[#This Row],[Gözetmen 2]]</f>
        <v>0</v>
      </c>
      <c r="Q148" s="40">
        <f>Tablo16[[#This Row],[TÜM SINAVLARIMI GÖSTER]]</f>
        <v>0</v>
      </c>
      <c r="R148" s="40">
        <f>Tablo16[[#This Row],[Aynı ders sayısı]]</f>
        <v>1</v>
      </c>
      <c r="S148" s="40">
        <f>Tablo16[[#This Row],[Hocası aynı, aynı ders sayısı]]</f>
        <v>1</v>
      </c>
      <c r="T148" s="40">
        <f>Tablo16[[#This Row],[Aynı saatteki Sınav Sayısı]]</f>
        <v>9</v>
      </c>
    </row>
    <row r="149" spans="1:20" ht="15" x14ac:dyDescent="0.25">
      <c r="A149" s="38">
        <v>305</v>
      </c>
      <c r="B149" s="40" t="str">
        <f>Tablo16[[#This Row],[Bölüm]]</f>
        <v>TBT</v>
      </c>
      <c r="C149" s="40">
        <f>Tablo16[[#This Row],[Sınıf]]</f>
        <v>4</v>
      </c>
      <c r="D149" s="40" t="str">
        <f>Tablo16[[#This Row],[Ders Kodu]]</f>
        <v>TRB-4015</v>
      </c>
      <c r="E149" s="40" t="str">
        <f>Tablo16[[#This Row],[Dersin Adı]]</f>
        <v>Moleküler Biyolojide Kullanılan Yöntemler</v>
      </c>
      <c r="F149" s="40" t="str">
        <f>Tablo16[[#This Row],[Dersi Veren Öğretim Üyesi]]</f>
        <v>Hanife Genç</v>
      </c>
      <c r="G149" s="40" t="str">
        <f>Tablo16[[#This Row],[Dersi Veren. Öğr. Üyesi Bölmü.]]</f>
        <v>TBT</v>
      </c>
      <c r="H149" s="40">
        <f>Tablo16[[#This Row],[Mevcut]]</f>
        <v>9</v>
      </c>
      <c r="I149" s="115">
        <f>Tablo16[[#This Row],[SINAV TARİHİ]]</f>
        <v>45665</v>
      </c>
      <c r="J149" s="116">
        <f>Tablo16[[#This Row],[SINAV SAATİ]]</f>
        <v>0.625</v>
      </c>
      <c r="K149" s="40" t="str">
        <f>Tablo16[[#This Row],[SINIF - I -ZF-….]]</f>
        <v>103</v>
      </c>
      <c r="L149" s="40">
        <f>Tablo16[[#This Row],[SINIF - II  ZF-….]]</f>
        <v>0</v>
      </c>
      <c r="M149" s="40">
        <f>Tablo16[[#This Row],[G1]]</f>
        <v>0</v>
      </c>
      <c r="N149" s="40">
        <f>Tablo16[[#This Row],[G2]]</f>
        <v>0</v>
      </c>
      <c r="O149" s="40">
        <f>Tablo16[[#This Row],[Gözetmen 1]]</f>
        <v>0</v>
      </c>
      <c r="P149" s="40">
        <f>Tablo16[[#This Row],[Gözetmen 2]]</f>
        <v>0</v>
      </c>
      <c r="Q149" s="40">
        <f>Tablo16[[#This Row],[TÜM SINAVLARIMI GÖSTER]]</f>
        <v>0</v>
      </c>
      <c r="R149" s="40">
        <f>Tablo16[[#This Row],[Aynı ders sayısı]]</f>
        <v>1</v>
      </c>
      <c r="S149" s="40">
        <f>Tablo16[[#This Row],[Hocası aynı, aynı ders sayısı]]</f>
        <v>1</v>
      </c>
      <c r="T149" s="40">
        <f>Tablo16[[#This Row],[Aynı saatteki Sınav Sayısı]]</f>
        <v>9</v>
      </c>
    </row>
    <row r="150" spans="1:20" ht="15" x14ac:dyDescent="0.25">
      <c r="A150" s="38">
        <v>141</v>
      </c>
      <c r="B150" s="40" t="str">
        <f>Tablo16[[#This Row],[Bölüm]]</f>
        <v>TBT</v>
      </c>
      <c r="C150" s="40">
        <f>Tablo16[[#This Row],[Sınıf]]</f>
        <v>4</v>
      </c>
      <c r="D150" s="40">
        <f>Tablo16[[#This Row],[Ders Kodu]]</f>
        <v>0</v>
      </c>
      <c r="E150" s="40" t="str">
        <f>Tablo16[[#This Row],[Dersin Adı]]</f>
        <v>Biyoinformatik</v>
      </c>
      <c r="F150" s="40" t="str">
        <f>Tablo16[[#This Row],[Dersi Veren Öğretim Üyesi]]</f>
        <v>Uğur Sarı</v>
      </c>
      <c r="G150" s="40" t="str">
        <f>Tablo16[[#This Row],[Dersi Veren. Öğr. Üyesi Bölmü.]]</f>
        <v>TBT</v>
      </c>
      <c r="H150" s="40">
        <f>Tablo16[[#This Row],[Mevcut]]</f>
        <v>6</v>
      </c>
      <c r="I150" s="115">
        <f>Tablo16[[#This Row],[SINAV TARİHİ]]</f>
        <v>45666</v>
      </c>
      <c r="J150" s="116">
        <f>Tablo16[[#This Row],[SINAV SAATİ]]</f>
        <v>0.61458333333333337</v>
      </c>
      <c r="K150" s="40" t="str">
        <f>Tablo16[[#This Row],[SINIF - I -ZF-….]]</f>
        <v>Bilgisayar Lab.</v>
      </c>
      <c r="L150" s="40">
        <f>Tablo16[[#This Row],[SINIF - II  ZF-….]]</f>
        <v>0</v>
      </c>
      <c r="M150" s="40">
        <f>Tablo16[[#This Row],[G1]]</f>
        <v>0</v>
      </c>
      <c r="N150" s="40">
        <f>Tablo16[[#This Row],[G2]]</f>
        <v>0</v>
      </c>
      <c r="O150" s="40">
        <f>Tablo16[[#This Row],[Gözetmen 1]]</f>
        <v>0</v>
      </c>
      <c r="P150" s="40">
        <f>Tablo16[[#This Row],[Gözetmen 2]]</f>
        <v>0</v>
      </c>
      <c r="Q150" s="40">
        <f>Tablo16[[#This Row],[TÜM SINAVLARIMI GÖSTER]]</f>
        <v>0</v>
      </c>
      <c r="R150" s="40">
        <f>Tablo16[[#This Row],[Aynı ders sayısı]]</f>
        <v>1</v>
      </c>
      <c r="S150" s="40">
        <f>Tablo16[[#This Row],[Hocası aynı, aynı ders sayısı]]</f>
        <v>1</v>
      </c>
      <c r="T150" s="40">
        <f>Tablo16[[#This Row],[Aynı saatteki Sınav Sayısı]]</f>
        <v>9</v>
      </c>
    </row>
    <row r="151" spans="1:20" ht="15" x14ac:dyDescent="0.25">
      <c r="A151" s="38">
        <v>373</v>
      </c>
      <c r="B151" s="40" t="str">
        <f>Tablo16[[#This Row],[Bölüm]]</f>
        <v>TBT</v>
      </c>
      <c r="C151" s="40">
        <f>Tablo16[[#This Row],[Sınıf]]</f>
        <v>4</v>
      </c>
      <c r="D151" s="40" t="str">
        <f>Tablo16[[#This Row],[Ders Kodu]]</f>
        <v>TRB-4005</v>
      </c>
      <c r="E151" s="40" t="str">
        <f>Tablo16[[#This Row],[Dersin Adı]]</f>
        <v>Mesleki Uygulama I</v>
      </c>
      <c r="F151" s="40" t="str">
        <f>Tablo16[[#This Row],[Dersi Veren Öğretim Üyesi]]</f>
        <v>Hanife Genç</v>
      </c>
      <c r="G151" s="40" t="str">
        <f>Tablo16[[#This Row],[Dersi Veren. Öğr. Üyesi Bölmü.]]</f>
        <v>TBT</v>
      </c>
      <c r="H151" s="40">
        <f>Tablo16[[#This Row],[Mevcut]]</f>
        <v>7</v>
      </c>
      <c r="I151" s="115">
        <f>Tablo16[[#This Row],[SINAV TARİHİ]]</f>
        <v>45666</v>
      </c>
      <c r="J151" s="116">
        <f>Tablo16[[#This Row],[SINAV SAATİ]]</f>
        <v>0.67708333333333337</v>
      </c>
      <c r="K151" s="40" t="str">
        <f>Tablo16[[#This Row],[SINIF - I -ZF-….]]</f>
        <v>205</v>
      </c>
      <c r="L151" s="40">
        <f>Tablo16[[#This Row],[SINIF - II  ZF-….]]</f>
        <v>0</v>
      </c>
      <c r="M151" s="40">
        <f>Tablo16[[#This Row],[G1]]</f>
        <v>0</v>
      </c>
      <c r="N151" s="40">
        <f>Tablo16[[#This Row],[G2]]</f>
        <v>0</v>
      </c>
      <c r="O151" s="40">
        <f>Tablo16[[#This Row],[Gözetmen 1]]</f>
        <v>0</v>
      </c>
      <c r="P151" s="40">
        <f>Tablo16[[#This Row],[Gözetmen 2]]</f>
        <v>0</v>
      </c>
      <c r="Q151" s="40">
        <f>Tablo16[[#This Row],[TÜM SINAVLARIMI GÖSTER]]</f>
        <v>0</v>
      </c>
      <c r="R151" s="40">
        <f>Tablo16[[#This Row],[Aynı ders sayısı]]</f>
        <v>7</v>
      </c>
      <c r="S151" s="40">
        <f>Tablo16[[#This Row],[Hocası aynı, aynı ders sayısı]]</f>
        <v>1</v>
      </c>
      <c r="T151" s="40">
        <f>Tablo16[[#This Row],[Aynı saatteki Sınav Sayısı]]</f>
        <v>7</v>
      </c>
    </row>
    <row r="152" spans="1:20" ht="15" x14ac:dyDescent="0.25">
      <c r="A152" s="38">
        <v>80</v>
      </c>
      <c r="B152" s="40" t="str">
        <f>Tablo16[[#This Row],[Bölüm]]</f>
        <v>TE</v>
      </c>
      <c r="C152" s="40">
        <f>Tablo16[[#This Row],[Sınıf]]</f>
        <v>1</v>
      </c>
      <c r="D152" s="40" t="str">
        <f>Tablo16[[#This Row],[Ders Kodu]]</f>
        <v>ZTE-1009</v>
      </c>
      <c r="E152" s="40" t="str">
        <f>Tablo16[[#This Row],[Dersin Adı]]</f>
        <v>Matematik</v>
      </c>
      <c r="F152" s="40" t="str">
        <f>Tablo16[[#This Row],[Dersi Veren Öğretim Üyesi]]</f>
        <v>Saniye Can</v>
      </c>
      <c r="G152" s="40" t="str">
        <f>Tablo16[[#This Row],[Dersi Veren. Öğr. Üyesi Bölmü.]]</f>
        <v>FD</v>
      </c>
      <c r="H152" s="40">
        <f>Tablo16[[#This Row],[Mevcut]]</f>
        <v>54</v>
      </c>
      <c r="I152" s="115">
        <f>Tablo16[[#This Row],[SINAV TARİHİ]]</f>
        <v>45663</v>
      </c>
      <c r="J152" s="116">
        <f>Tablo16[[#This Row],[SINAV SAATİ]]</f>
        <v>0.375</v>
      </c>
      <c r="K152" s="40" t="str">
        <f>Tablo16[[#This Row],[SINIF - I -ZF-….]]</f>
        <v>Amfi</v>
      </c>
      <c r="L152" s="40">
        <f>Tablo16[[#This Row],[SINIF - II  ZF-….]]</f>
        <v>0</v>
      </c>
      <c r="M152" s="40">
        <f>Tablo16[[#This Row],[G1]]</f>
        <v>7</v>
      </c>
      <c r="N152" s="40">
        <f>Tablo16[[#This Row],[G2]]</f>
        <v>0</v>
      </c>
      <c r="O152" s="40" t="str">
        <f>Tablo16[[#This Row],[Gözetmen 1]]</f>
        <v>C. Erdem BÜLBÜL</v>
      </c>
      <c r="P152" s="40">
        <f>Tablo16[[#This Row],[Gözetmen 2]]</f>
        <v>0</v>
      </c>
      <c r="Q152" s="40">
        <f>Tablo16[[#This Row],[TÜM SINAVLARIMI GÖSTER]]</f>
        <v>0</v>
      </c>
      <c r="R152" s="40">
        <f>Tablo16[[#This Row],[Aynı ders sayısı]]</f>
        <v>9</v>
      </c>
      <c r="S152" s="40">
        <f>Tablo16[[#This Row],[Hocası aynı, aynı ders sayısı]]</f>
        <v>5</v>
      </c>
      <c r="T152" s="40">
        <f>Tablo16[[#This Row],[Aynı saatteki Sınav Sayısı]]</f>
        <v>9</v>
      </c>
    </row>
    <row r="153" spans="1:20" ht="15" x14ac:dyDescent="0.25">
      <c r="A153" s="38">
        <v>133</v>
      </c>
      <c r="B153" s="40" t="str">
        <f>Tablo16[[#This Row],[Bölüm]]</f>
        <v>TE</v>
      </c>
      <c r="C153" s="40">
        <f>Tablo16[[#This Row],[Sınıf]]</f>
        <v>1</v>
      </c>
      <c r="D153" s="40" t="str">
        <f>Tablo16[[#This Row],[Ders Kodu]]</f>
        <v>TDİ-1101</v>
      </c>
      <c r="E153" s="40" t="str">
        <f>Tablo16[[#This Row],[Dersin Adı]]</f>
        <v>Türk Dili I</v>
      </c>
      <c r="F153" s="40" t="str">
        <f>Tablo16[[#This Row],[Dersi Veren Öğretim Üyesi]]</f>
        <v>Özgür ÜSTÜN</v>
      </c>
      <c r="G153" s="40" t="str">
        <f>Tablo16[[#This Row],[Dersi Veren. Öğr. Üyesi Bölmü.]]</f>
        <v>FD</v>
      </c>
      <c r="H153" s="40">
        <f>Tablo16[[#This Row],[Mevcut]]</f>
        <v>23</v>
      </c>
      <c r="I153" s="115">
        <f>Tablo16[[#This Row],[SINAV TARİHİ]]</f>
        <v>45664</v>
      </c>
      <c r="J153" s="116">
        <f>Tablo16[[#This Row],[SINAV SAATİ]]</f>
        <v>0.41666666666666669</v>
      </c>
      <c r="K153" s="40" t="str">
        <f>Tablo16[[#This Row],[SINIF - I -ZF-….]]</f>
        <v>Prof.Dr H. TURHAN</v>
      </c>
      <c r="L153" s="40">
        <f>Tablo16[[#This Row],[SINIF - II  ZF-….]]</f>
        <v>0</v>
      </c>
      <c r="M153" s="40">
        <f>Tablo16[[#This Row],[G1]]</f>
        <v>11</v>
      </c>
      <c r="N153" s="40">
        <f>Tablo16[[#This Row],[G2]]</f>
        <v>0</v>
      </c>
      <c r="O153" s="40" t="str">
        <f>Tablo16[[#This Row],[Gözetmen 1]]</f>
        <v>Serkan ÖZDEMİR</v>
      </c>
      <c r="P153" s="40">
        <f>Tablo16[[#This Row],[Gözetmen 2]]</f>
        <v>0</v>
      </c>
      <c r="Q153" s="40">
        <f>Tablo16[[#This Row],[TÜM SINAVLARIMI GÖSTER]]</f>
        <v>0</v>
      </c>
      <c r="R153" s="40">
        <f>Tablo16[[#This Row],[Aynı ders sayısı]]</f>
        <v>9</v>
      </c>
      <c r="S153" s="40">
        <f>Tablo16[[#This Row],[Hocası aynı, aynı ders sayısı]]</f>
        <v>9</v>
      </c>
      <c r="T153" s="40">
        <f>Tablo16[[#This Row],[Aynı saatteki Sınav Sayısı]]</f>
        <v>9</v>
      </c>
    </row>
    <row r="154" spans="1:20" ht="15" x14ac:dyDescent="0.25">
      <c r="A154" s="38">
        <v>219</v>
      </c>
      <c r="B154" s="40" t="str">
        <f>Tablo16[[#This Row],[Bölüm]]</f>
        <v>TE</v>
      </c>
      <c r="C154" s="40">
        <f>Tablo16[[#This Row],[Sınıf]]</f>
        <v>1</v>
      </c>
      <c r="D154" s="40" t="str">
        <f>Tablo16[[#This Row],[Ders Kodu]]</f>
        <v>ATA-1101</v>
      </c>
      <c r="E154" s="40" t="str">
        <f>Tablo16[[#This Row],[Dersin Adı]]</f>
        <v>Atatürk İlkeleri ve İnkılap Tarihi I</v>
      </c>
      <c r="F154" s="40" t="str">
        <f>Tablo16[[#This Row],[Dersi Veren Öğretim Üyesi]]</f>
        <v>Gökhan BAYRAM</v>
      </c>
      <c r="G154" s="40" t="str">
        <f>Tablo16[[#This Row],[Dersi Veren. Öğr. Üyesi Bölmü.]]</f>
        <v>FD</v>
      </c>
      <c r="H154" s="40">
        <f>Tablo16[[#This Row],[Mevcut]]</f>
        <v>261</v>
      </c>
      <c r="I154" s="115">
        <f>Tablo16[[#This Row],[SINAV TARİHİ]]</f>
        <v>45664</v>
      </c>
      <c r="J154" s="116">
        <f>Tablo16[[#This Row],[SINAV SAATİ]]</f>
        <v>0.45833333333333331</v>
      </c>
      <c r="K154" s="40" t="str">
        <f>Tablo16[[#This Row],[SINIF - I -ZF-….]]</f>
        <v>Amfi</v>
      </c>
      <c r="L154" s="40">
        <f>Tablo16[[#This Row],[SINIF - II  ZF-….]]</f>
        <v>0</v>
      </c>
      <c r="M154" s="40">
        <f>Tablo16[[#This Row],[G1]]</f>
        <v>7</v>
      </c>
      <c r="N154" s="40">
        <f>Tablo16[[#This Row],[G2]]</f>
        <v>0</v>
      </c>
      <c r="O154" s="40" t="str">
        <f>Tablo16[[#This Row],[Gözetmen 1]]</f>
        <v>C. Erdem BÜLBÜL</v>
      </c>
      <c r="P154" s="40">
        <f>Tablo16[[#This Row],[Gözetmen 2]]</f>
        <v>0</v>
      </c>
      <c r="Q154" s="40">
        <f>Tablo16[[#This Row],[TÜM SINAVLARIMI GÖSTER]]</f>
        <v>0</v>
      </c>
      <c r="R154" s="40">
        <f>Tablo16[[#This Row],[Aynı ders sayısı]]</f>
        <v>9</v>
      </c>
      <c r="S154" s="40">
        <f>Tablo16[[#This Row],[Hocası aynı, aynı ders sayısı]]</f>
        <v>6</v>
      </c>
      <c r="T154" s="40">
        <f>Tablo16[[#This Row],[Aynı saatteki Sınav Sayısı]]</f>
        <v>9</v>
      </c>
    </row>
    <row r="155" spans="1:20" ht="15" x14ac:dyDescent="0.25">
      <c r="A155" s="38">
        <v>266</v>
      </c>
      <c r="B155" s="40" t="str">
        <f>Tablo16[[#This Row],[Bölüm]]</f>
        <v>TE</v>
      </c>
      <c r="C155" s="40">
        <f>Tablo16[[#This Row],[Sınıf]]</f>
        <v>1</v>
      </c>
      <c r="D155" s="40" t="str">
        <f>Tablo16[[#This Row],[Ders Kodu]]</f>
        <v>ZTE-1007</v>
      </c>
      <c r="E155" s="40" t="str">
        <f>Tablo16[[#This Row],[Dersin Adı]]</f>
        <v>Kariyer Planlama</v>
      </c>
      <c r="F155" s="40" t="str">
        <f>Tablo16[[#This Row],[Dersi Veren Öğretim Üyesi]]</f>
        <v>Selma Kayalak</v>
      </c>
      <c r="G155" s="40" t="str">
        <f>Tablo16[[#This Row],[Dersi Veren. Öğr. Üyesi Bölmü.]]</f>
        <v>TE</v>
      </c>
      <c r="H155" s="40">
        <f>Tablo16[[#This Row],[Mevcut]]</f>
        <v>24</v>
      </c>
      <c r="I155" s="115">
        <f>Tablo16[[#This Row],[SINAV TARİHİ]]</f>
        <v>45665</v>
      </c>
      <c r="J155" s="116">
        <f>Tablo16[[#This Row],[SINAV SAATİ]]</f>
        <v>0.375</v>
      </c>
      <c r="K155" s="40" t="str">
        <f>Tablo16[[#This Row],[SINIF - I -ZF-….]]</f>
        <v>201</v>
      </c>
      <c r="L155" s="40">
        <f>Tablo16[[#This Row],[SINIF - II  ZF-….]]</f>
        <v>0</v>
      </c>
      <c r="M155" s="40">
        <f>Tablo16[[#This Row],[G1]]</f>
        <v>0</v>
      </c>
      <c r="N155" s="40">
        <f>Tablo16[[#This Row],[G2]]</f>
        <v>0</v>
      </c>
      <c r="O155" s="40">
        <f>Tablo16[[#This Row],[Gözetmen 1]]</f>
        <v>0</v>
      </c>
      <c r="P155" s="40">
        <f>Tablo16[[#This Row],[Gözetmen 2]]</f>
        <v>0</v>
      </c>
      <c r="Q155" s="40">
        <f>Tablo16[[#This Row],[TÜM SINAVLARIMI GÖSTER]]</f>
        <v>0</v>
      </c>
      <c r="R155" s="40">
        <f>Tablo16[[#This Row],[Aynı ders sayısı]]</f>
        <v>7</v>
      </c>
      <c r="S155" s="40">
        <f>Tablo16[[#This Row],[Hocası aynı, aynı ders sayısı]]</f>
        <v>1</v>
      </c>
      <c r="T155" s="40">
        <f>Tablo16[[#This Row],[Aynı saatteki Sınav Sayısı]]</f>
        <v>9</v>
      </c>
    </row>
    <row r="156" spans="1:20" ht="15" x14ac:dyDescent="0.25">
      <c r="A156" s="38">
        <v>292</v>
      </c>
      <c r="B156" s="40" t="str">
        <f>Tablo16[[#This Row],[Bölüm]]</f>
        <v>TE</v>
      </c>
      <c r="C156" s="40">
        <f>Tablo16[[#This Row],[Sınıf]]</f>
        <v>1</v>
      </c>
      <c r="D156" s="40" t="str">
        <f>Tablo16[[#This Row],[Ders Kodu]]</f>
        <v>TAE-3111</v>
      </c>
      <c r="E156" s="40" t="str">
        <f>Tablo16[[#This Row],[Dersin Adı]]</f>
        <v>Ekonometri  (Alttan Alanlar İçin)</v>
      </c>
      <c r="F156" s="40" t="str">
        <f>Tablo16[[#This Row],[Dersi Veren Öğretim Üyesi]]</f>
        <v>Selma Kayalak</v>
      </c>
      <c r="G156" s="40">
        <f>Tablo16[[#This Row],[Dersi Veren. Öğr. Üyesi Bölmü.]]</f>
        <v>0</v>
      </c>
      <c r="H156" s="40">
        <f>Tablo16[[#This Row],[Mevcut]]</f>
        <v>0</v>
      </c>
      <c r="I156" s="115">
        <f>Tablo16[[#This Row],[SINAV TARİHİ]]</f>
        <v>45665</v>
      </c>
      <c r="J156" s="116">
        <f>Tablo16[[#This Row],[SINAV SAATİ]]</f>
        <v>0.54166666666666663</v>
      </c>
      <c r="K156" s="40" t="str">
        <f>Tablo16[[#This Row],[SINIF - I -ZF-….]]</f>
        <v>102</v>
      </c>
      <c r="L156" s="40">
        <f>Tablo16[[#This Row],[SINIF - II  ZF-….]]</f>
        <v>0</v>
      </c>
      <c r="M156" s="40">
        <f>Tablo16[[#This Row],[G1]]</f>
        <v>0</v>
      </c>
      <c r="N156" s="40">
        <f>Tablo16[[#This Row],[G2]]</f>
        <v>0</v>
      </c>
      <c r="O156" s="40">
        <f>Tablo16[[#This Row],[Gözetmen 1]]</f>
        <v>0</v>
      </c>
      <c r="P156" s="40">
        <f>Tablo16[[#This Row],[Gözetmen 2]]</f>
        <v>0</v>
      </c>
      <c r="Q156" s="40">
        <f>Tablo16[[#This Row],[TÜM SINAVLARIMI GÖSTER]]</f>
        <v>0</v>
      </c>
      <c r="R156" s="40">
        <f>Tablo16[[#This Row],[Aynı ders sayısı]]</f>
        <v>0</v>
      </c>
      <c r="S156" s="40">
        <f>Tablo16[[#This Row],[Hocası aynı, aynı ders sayısı]]</f>
        <v>1</v>
      </c>
      <c r="T156" s="40">
        <f>Tablo16[[#This Row],[Aynı saatteki Sınav Sayısı]]</f>
        <v>10</v>
      </c>
    </row>
    <row r="157" spans="1:20" ht="15" x14ac:dyDescent="0.25">
      <c r="A157" s="38">
        <v>338</v>
      </c>
      <c r="B157" s="40" t="str">
        <f>Tablo16[[#This Row],[Bölüm]]</f>
        <v>TE</v>
      </c>
      <c r="C157" s="40">
        <f>Tablo16[[#This Row],[Sınıf]]</f>
        <v>1</v>
      </c>
      <c r="D157" s="40" t="str">
        <f>Tablo16[[#This Row],[Ders Kodu]]</f>
        <v>TAE-1101</v>
      </c>
      <c r="E157" s="40" t="str">
        <f>Tablo16[[#This Row],[Dersin Adı]]</f>
        <v>Fizik</v>
      </c>
      <c r="F157" s="40" t="str">
        <f>Tablo16[[#This Row],[Dersi Veren Öğretim Üyesi]]</f>
        <v>Sibel Şen</v>
      </c>
      <c r="G157" s="40" t="str">
        <f>Tablo16[[#This Row],[Dersi Veren. Öğr. Üyesi Bölmü.]]</f>
        <v>FD</v>
      </c>
      <c r="H157" s="40">
        <f>Tablo16[[#This Row],[Mevcut]]</f>
        <v>55</v>
      </c>
      <c r="I157" s="115">
        <f>Tablo16[[#This Row],[SINAV TARİHİ]]</f>
        <v>45666</v>
      </c>
      <c r="J157" s="116">
        <f>Tablo16[[#This Row],[SINAV SAATİ]]</f>
        <v>0.375</v>
      </c>
      <c r="K157" s="40" t="str">
        <f>Tablo16[[#This Row],[SINIF - I -ZF-….]]</f>
        <v>113</v>
      </c>
      <c r="L157" s="40">
        <f>Tablo16[[#This Row],[SINIF - II  ZF-….]]</f>
        <v>0</v>
      </c>
      <c r="M157" s="40">
        <f>Tablo16[[#This Row],[G1]]</f>
        <v>12</v>
      </c>
      <c r="N157" s="40">
        <f>Tablo16[[#This Row],[G2]]</f>
        <v>0</v>
      </c>
      <c r="O157" s="40" t="str">
        <f>Tablo16[[#This Row],[Gözetmen 1]]</f>
        <v>Çağrı KINIK</v>
      </c>
      <c r="P157" s="40">
        <f>Tablo16[[#This Row],[Gözetmen 2]]</f>
        <v>0</v>
      </c>
      <c r="Q157" s="40">
        <f>Tablo16[[#This Row],[TÜM SINAVLARIMI GÖSTER]]</f>
        <v>0</v>
      </c>
      <c r="R157" s="40">
        <f>Tablo16[[#This Row],[Aynı ders sayısı]]</f>
        <v>9</v>
      </c>
      <c r="S157" s="40">
        <f>Tablo16[[#This Row],[Hocası aynı, aynı ders sayısı]]</f>
        <v>2</v>
      </c>
      <c r="T157" s="40">
        <f>Tablo16[[#This Row],[Aynı saatteki Sınav Sayısı]]</f>
        <v>8</v>
      </c>
    </row>
    <row r="158" spans="1:20" ht="15" x14ac:dyDescent="0.25">
      <c r="A158" s="38">
        <v>359</v>
      </c>
      <c r="B158" s="40" t="str">
        <f>Tablo16[[#This Row],[Bölüm]]</f>
        <v>TE</v>
      </c>
      <c r="C158" s="40">
        <f>Tablo16[[#This Row],[Sınıf]]</f>
        <v>1</v>
      </c>
      <c r="D158" s="40" t="str">
        <f>Tablo16[[#This Row],[Ders Kodu]]</f>
        <v>TAE-1011</v>
      </c>
      <c r="E158" s="40" t="str">
        <f>Tablo16[[#This Row],[Dersin Adı]]</f>
        <v>Temel Bilgi Teknolojisi  (Alttan Alanlar İçin)</v>
      </c>
      <c r="F158" s="40" t="str">
        <f>Tablo16[[#This Row],[Dersi Veren Öğretim Üyesi]]</f>
        <v>Fatih Cem Kuzucu</v>
      </c>
      <c r="G158" s="40">
        <f>Tablo16[[#This Row],[Dersi Veren. Öğr. Üyesi Bölmü.]]</f>
        <v>0</v>
      </c>
      <c r="H158" s="40">
        <f>Tablo16[[#This Row],[Mevcut]]</f>
        <v>0</v>
      </c>
      <c r="I158" s="115">
        <f>Tablo16[[#This Row],[SINAV TARİHİ]]</f>
        <v>45667</v>
      </c>
      <c r="J158" s="116">
        <f>Tablo16[[#This Row],[SINAV SAATİ]]</f>
        <v>0.625</v>
      </c>
      <c r="K158" s="40" t="str">
        <f>Tablo16[[#This Row],[SINIF - I -ZF-….]]</f>
        <v>Bilgisayar Lab.</v>
      </c>
      <c r="L158" s="40">
        <f>Tablo16[[#This Row],[SINIF - II  ZF-….]]</f>
        <v>0</v>
      </c>
      <c r="M158" s="40">
        <f>Tablo16[[#This Row],[G1]]</f>
        <v>0</v>
      </c>
      <c r="N158" s="40">
        <f>Tablo16[[#This Row],[G2]]</f>
        <v>0</v>
      </c>
      <c r="O158" s="40">
        <f>Tablo16[[#This Row],[Gözetmen 1]]</f>
        <v>0</v>
      </c>
      <c r="P158" s="40">
        <f>Tablo16[[#This Row],[Gözetmen 2]]</f>
        <v>0</v>
      </c>
      <c r="Q158" s="40">
        <f>Tablo16[[#This Row],[TÜM SINAVLARIMI GÖSTER]]</f>
        <v>0</v>
      </c>
      <c r="R158" s="40">
        <f>Tablo16[[#This Row],[Aynı ders sayısı]]</f>
        <v>2</v>
      </c>
      <c r="S158" s="40">
        <f>Tablo16[[#This Row],[Hocası aynı, aynı ders sayısı]]</f>
        <v>1</v>
      </c>
      <c r="T158" s="40">
        <f>Tablo16[[#This Row],[Aynı saatteki Sınav Sayısı]]</f>
        <v>12</v>
      </c>
    </row>
    <row r="159" spans="1:20" ht="15" x14ac:dyDescent="0.25">
      <c r="A159" s="38">
        <v>365</v>
      </c>
      <c r="B159" s="40" t="str">
        <f>Tablo16[[#This Row],[Bölüm]]</f>
        <v>TE</v>
      </c>
      <c r="C159" s="40">
        <f>Tablo16[[#This Row],[Sınıf]]</f>
        <v>1</v>
      </c>
      <c r="D159" s="40" t="str">
        <f>Tablo16[[#This Row],[Ders Kodu]]</f>
        <v>ZTE-1011</v>
      </c>
      <c r="E159" s="40" t="str">
        <f>Tablo16[[#This Row],[Dersin Adı]]</f>
        <v>Bitki Fizyolojisi</v>
      </c>
      <c r="F159" s="40" t="str">
        <f>Tablo16[[#This Row],[Dersi Veren Öğretim Üyesi]]</f>
        <v>Ramazan Çakmakçı</v>
      </c>
      <c r="G159" s="40" t="str">
        <f>Tablo16[[#This Row],[Dersi Veren. Öğr. Üyesi Bölmü.]]</f>
        <v>TB</v>
      </c>
      <c r="H159" s="40">
        <f>Tablo16[[#This Row],[Mevcut]]</f>
        <v>38</v>
      </c>
      <c r="I159" s="115">
        <f>Tablo16[[#This Row],[SINAV TARİHİ]]</f>
        <v>45670</v>
      </c>
      <c r="J159" s="116">
        <f>Tablo16[[#This Row],[SINAV SAATİ]]</f>
        <v>0.375</v>
      </c>
      <c r="K159" s="40" t="str">
        <f>Tablo16[[#This Row],[SINIF - I -ZF-….]]</f>
        <v>102</v>
      </c>
      <c r="L159" s="40">
        <f>Tablo16[[#This Row],[SINIF - II  ZF-….]]</f>
        <v>0</v>
      </c>
      <c r="M159" s="40">
        <f>Tablo16[[#This Row],[G1]]</f>
        <v>12</v>
      </c>
      <c r="N159" s="40">
        <f>Tablo16[[#This Row],[G2]]</f>
        <v>0</v>
      </c>
      <c r="O159" s="40" t="str">
        <f>Tablo16[[#This Row],[Gözetmen 1]]</f>
        <v>Çağrı KINIK</v>
      </c>
      <c r="P159" s="40">
        <f>Tablo16[[#This Row],[Gözetmen 2]]</f>
        <v>0</v>
      </c>
      <c r="Q159" s="40">
        <f>Tablo16[[#This Row],[TÜM SINAVLARIMI GÖSTER]]</f>
        <v>0</v>
      </c>
      <c r="R159" s="40">
        <f>Tablo16[[#This Row],[Aynı ders sayısı]]</f>
        <v>7</v>
      </c>
      <c r="S159" s="40">
        <f>Tablo16[[#This Row],[Hocası aynı, aynı ders sayısı]]</f>
        <v>2</v>
      </c>
      <c r="T159" s="40">
        <f>Tablo16[[#This Row],[Aynı saatteki Sınav Sayısı]]</f>
        <v>9</v>
      </c>
    </row>
    <row r="160" spans="1:20" ht="15" x14ac:dyDescent="0.25">
      <c r="A160" s="38">
        <v>173</v>
      </c>
      <c r="B160" s="40" t="str">
        <f>Tablo16[[#This Row],[Bölüm]]</f>
        <v>TE</v>
      </c>
      <c r="C160" s="40">
        <f>Tablo16[[#This Row],[Sınıf]]</f>
        <v>1</v>
      </c>
      <c r="D160" s="40" t="str">
        <f>Tablo16[[#This Row],[Ders Kodu]]</f>
        <v>ZTE-1003</v>
      </c>
      <c r="E160" s="40" t="str">
        <f>Tablo16[[#This Row],[Dersin Adı]]</f>
        <v>Kimya I</v>
      </c>
      <c r="F160" s="40" t="str">
        <f>Tablo16[[#This Row],[Dersi Veren Öğretim Üyesi]]</f>
        <v>Ali Bilici</v>
      </c>
      <c r="G160" s="40" t="str">
        <f>Tablo16[[#This Row],[Dersi Veren. Öğr. Üyesi Bölmü.]]</f>
        <v>FD</v>
      </c>
      <c r="H160" s="40">
        <f>Tablo16[[#This Row],[Mevcut]]</f>
        <v>109</v>
      </c>
      <c r="I160" s="115">
        <f>Tablo16[[#This Row],[SINAV TARİHİ]]</f>
        <v>45671</v>
      </c>
      <c r="J160" s="116">
        <f>Tablo16[[#This Row],[SINAV SAATİ]]</f>
        <v>0.375</v>
      </c>
      <c r="K160" s="40" t="str">
        <f>Tablo16[[#This Row],[SINIF - I -ZF-….]]</f>
        <v>113</v>
      </c>
      <c r="L160" s="40" t="str">
        <f>Tablo16[[#This Row],[SINIF - II  ZF-….]]</f>
        <v>101</v>
      </c>
      <c r="M160" s="40">
        <f>Tablo16[[#This Row],[G1]]</f>
        <v>14</v>
      </c>
      <c r="N160" s="40">
        <f>Tablo16[[#This Row],[G2]]</f>
        <v>5</v>
      </c>
      <c r="O160" s="40" t="str">
        <f>Tablo16[[#This Row],[Gözetmen 1]]</f>
        <v>Hakan ERDEM</v>
      </c>
      <c r="P160" s="40" t="str">
        <f>Tablo16[[#This Row],[Gözetmen 2]]</f>
        <v>İrem POYRAZ</v>
      </c>
      <c r="Q160" s="40" t="e">
        <f>Tablo16[[#This Row],[TÜM SINAVLARIMI GÖSTER]]</f>
        <v>#N/A</v>
      </c>
      <c r="R160" s="40">
        <f>Tablo16[[#This Row],[Aynı ders sayısı]]</f>
        <v>8</v>
      </c>
      <c r="S160" s="40">
        <f>Tablo16[[#This Row],[Hocası aynı, aynı ders sayısı]]</f>
        <v>1</v>
      </c>
      <c r="T160" s="40">
        <f>Tablo16[[#This Row],[Aynı saatteki Sınav Sayısı]]</f>
        <v>8</v>
      </c>
    </row>
    <row r="161" spans="1:20" ht="15" x14ac:dyDescent="0.25">
      <c r="A161" s="38">
        <v>192</v>
      </c>
      <c r="B161" s="40" t="str">
        <f>Tablo16[[#This Row],[Bölüm]]</f>
        <v>TE</v>
      </c>
      <c r="C161" s="40">
        <f>Tablo16[[#This Row],[Sınıf]]</f>
        <v>1</v>
      </c>
      <c r="D161" s="40" t="str">
        <f>Tablo16[[#This Row],[Ders Kodu]]</f>
        <v>TAE-1107</v>
      </c>
      <c r="E161" s="40" t="str">
        <f>Tablo16[[#This Row],[Dersin Adı]]</f>
        <v>Botanik</v>
      </c>
      <c r="F161" s="40" t="str">
        <f>Tablo16[[#This Row],[Dersi Veren Öğretim Üyesi]]</f>
        <v>Canan Öztokat Kuzucu</v>
      </c>
      <c r="G161" s="40" t="str">
        <f>Tablo16[[#This Row],[Dersi Veren. Öğr. Üyesi Bölmü.]]</f>
        <v>FD</v>
      </c>
      <c r="H161" s="40">
        <f>Tablo16[[#This Row],[Mevcut]]</f>
        <v>38</v>
      </c>
      <c r="I161" s="115">
        <f>Tablo16[[#This Row],[SINAV TARİHİ]]</f>
        <v>45672</v>
      </c>
      <c r="J161" s="116">
        <f>Tablo16[[#This Row],[SINAV SAATİ]]</f>
        <v>0.375</v>
      </c>
      <c r="K161" s="40" t="str">
        <f>Tablo16[[#This Row],[SINIF - I -ZF-….]]</f>
        <v>02</v>
      </c>
      <c r="L161" s="40">
        <f>Tablo16[[#This Row],[SINIF - II  ZF-….]]</f>
        <v>0</v>
      </c>
      <c r="M161" s="40">
        <f>Tablo16[[#This Row],[G1]]</f>
        <v>7</v>
      </c>
      <c r="N161" s="40">
        <f>Tablo16[[#This Row],[G2]]</f>
        <v>0</v>
      </c>
      <c r="O161" s="40" t="str">
        <f>Tablo16[[#This Row],[Gözetmen 1]]</f>
        <v>C. Erdem BÜLBÜL</v>
      </c>
      <c r="P161" s="40">
        <f>Tablo16[[#This Row],[Gözetmen 2]]</f>
        <v>0</v>
      </c>
      <c r="Q161" s="40">
        <f>Tablo16[[#This Row],[TÜM SINAVLARIMI GÖSTER]]</f>
        <v>0</v>
      </c>
      <c r="R161" s="40">
        <f>Tablo16[[#This Row],[Aynı ders sayısı]]</f>
        <v>8</v>
      </c>
      <c r="S161" s="40">
        <f>Tablo16[[#This Row],[Hocası aynı, aynı ders sayısı]]</f>
        <v>2</v>
      </c>
      <c r="T161" s="40">
        <f>Tablo16[[#This Row],[Aynı saatteki Sınav Sayısı]]</f>
        <v>9</v>
      </c>
    </row>
    <row r="162" spans="1:20" ht="15" x14ac:dyDescent="0.25">
      <c r="A162" s="38">
        <v>203</v>
      </c>
      <c r="B162" s="40" t="str">
        <f>Tablo16[[#This Row],[Bölüm]]</f>
        <v>TE</v>
      </c>
      <c r="C162" s="40">
        <f>Tablo16[[#This Row],[Sınıf]]</f>
        <v>1</v>
      </c>
      <c r="D162" s="40" t="str">
        <f>Tablo16[[#This Row],[Ders Kodu]]</f>
        <v>İSG-1001</v>
      </c>
      <c r="E162" s="40" t="str">
        <f>Tablo16[[#This Row],[Dersin Adı]]</f>
        <v>İş Sağlığı ve Güvenliği I</v>
      </c>
      <c r="F162" s="40" t="str">
        <f>Tablo16[[#This Row],[Dersi Veren Öğretim Üyesi]]</f>
        <v>Ulaş Çınar</v>
      </c>
      <c r="G162" s="40" t="str">
        <f>Tablo16[[#This Row],[Dersi Veren. Öğr. Üyesi Bölmü.]]</f>
        <v>FD</v>
      </c>
      <c r="H162" s="40">
        <f>Tablo16[[#This Row],[Mevcut]]</f>
        <v>24</v>
      </c>
      <c r="I162" s="115">
        <f>Tablo16[[#This Row],[SINAV TARİHİ]]</f>
        <v>45673</v>
      </c>
      <c r="J162" s="116">
        <f>Tablo16[[#This Row],[SINAV SAATİ]]</f>
        <v>0.375</v>
      </c>
      <c r="K162" s="40" t="str">
        <f>Tablo16[[#This Row],[SINIF - I -ZF-….]]</f>
        <v>Prof.Dr H. TURHAN</v>
      </c>
      <c r="L162" s="40">
        <f>Tablo16[[#This Row],[SINIF - II  ZF-….]]</f>
        <v>0</v>
      </c>
      <c r="M162" s="40">
        <f>Tablo16[[#This Row],[G1]]</f>
        <v>8</v>
      </c>
      <c r="N162" s="40">
        <f>Tablo16[[#This Row],[G2]]</f>
        <v>0</v>
      </c>
      <c r="O162" s="40" t="str">
        <f>Tablo16[[#This Row],[Gözetmen 1]]</f>
        <v>Sema Ezgi YÜCEER</v>
      </c>
      <c r="P162" s="40">
        <f>Tablo16[[#This Row],[Gözetmen 2]]</f>
        <v>0</v>
      </c>
      <c r="Q162" s="40">
        <f>Tablo16[[#This Row],[TÜM SINAVLARIMI GÖSTER]]</f>
        <v>0</v>
      </c>
      <c r="R162" s="40">
        <f>Tablo16[[#This Row],[Aynı ders sayısı]]</f>
        <v>9</v>
      </c>
      <c r="S162" s="40">
        <f>Tablo16[[#This Row],[Hocası aynı, aynı ders sayısı]]</f>
        <v>8</v>
      </c>
      <c r="T162" s="40">
        <f>Tablo16[[#This Row],[Aynı saatteki Sınav Sayısı]]</f>
        <v>9</v>
      </c>
    </row>
    <row r="163" spans="1:20" ht="15" x14ac:dyDescent="0.25">
      <c r="A163" s="38">
        <v>236</v>
      </c>
      <c r="B163" s="40" t="str">
        <f>Tablo16[[#This Row],[Bölüm]]</f>
        <v>TE</v>
      </c>
      <c r="C163" s="40">
        <f>Tablo16[[#This Row],[Sınıf]]</f>
        <v>1</v>
      </c>
      <c r="D163" s="40" t="str">
        <f>Tablo16[[#This Row],[Ders Kodu]]</f>
        <v>TAE-1109</v>
      </c>
      <c r="E163" s="40" t="str">
        <f>Tablo16[[#This Row],[Dersin Adı]]</f>
        <v>Meteoroloji</v>
      </c>
      <c r="F163" s="40" t="str">
        <f>Tablo16[[#This Row],[Dersi Veren Öğretim Üyesi]]</f>
        <v>Melis İnalpulat</v>
      </c>
      <c r="G163" s="40" t="str">
        <f>Tablo16[[#This Row],[Dersi Veren. Öğr. Üyesi Bölmü.]]</f>
        <v>TYS</v>
      </c>
      <c r="H163" s="40">
        <f>Tablo16[[#This Row],[Mevcut]]</f>
        <v>45</v>
      </c>
      <c r="I163" s="115">
        <f>Tablo16[[#This Row],[SINAV TARİHİ]]</f>
        <v>45674</v>
      </c>
      <c r="J163" s="116">
        <f>Tablo16[[#This Row],[SINAV SAATİ]]</f>
        <v>0.375</v>
      </c>
      <c r="K163" s="40" t="str">
        <f>Tablo16[[#This Row],[SINIF - I -ZF-….]]</f>
        <v>Prof.Dr H. TURHAN</v>
      </c>
      <c r="L163" s="40">
        <f>Tablo16[[#This Row],[SINIF - II  ZF-….]]</f>
        <v>0</v>
      </c>
      <c r="M163" s="40">
        <f>Tablo16[[#This Row],[G1]]</f>
        <v>0</v>
      </c>
      <c r="N163" s="40">
        <f>Tablo16[[#This Row],[G2]]</f>
        <v>0</v>
      </c>
      <c r="O163" s="40">
        <f>Tablo16[[#This Row],[Gözetmen 1]]</f>
        <v>0</v>
      </c>
      <c r="P163" s="40">
        <f>Tablo16[[#This Row],[Gözetmen 2]]</f>
        <v>0</v>
      </c>
      <c r="Q163" s="40">
        <f>Tablo16[[#This Row],[TÜM SINAVLARIMI GÖSTER]]</f>
        <v>0</v>
      </c>
      <c r="R163" s="40">
        <f>Tablo16[[#This Row],[Aynı ders sayısı]]</f>
        <v>5</v>
      </c>
      <c r="S163" s="40">
        <f>Tablo16[[#This Row],[Hocası aynı, aynı ders sayısı]]</f>
        <v>1</v>
      </c>
      <c r="T163" s="40">
        <f>Tablo16[[#This Row],[Aynı saatteki Sınav Sayısı]]</f>
        <v>4</v>
      </c>
    </row>
    <row r="164" spans="1:20" ht="15" x14ac:dyDescent="0.25">
      <c r="A164" s="38">
        <v>326</v>
      </c>
      <c r="B164" s="40" t="str">
        <f>Tablo16[[#This Row],[Bölüm]]</f>
        <v>TE</v>
      </c>
      <c r="C164" s="40">
        <f>Tablo16[[#This Row],[Sınıf]]</f>
        <v>1</v>
      </c>
      <c r="D164" s="40" t="str">
        <f>Tablo16[[#This Row],[Ders Kodu]]</f>
        <v>TDİ-1101</v>
      </c>
      <c r="E164" s="40" t="str">
        <f>Tablo16[[#This Row],[Dersin Adı]]</f>
        <v>Yabancı Dil (ingilizce)</v>
      </c>
      <c r="F164" s="40" t="str">
        <f>Tablo16[[#This Row],[Dersi Veren Öğretim Üyesi]]</f>
        <v>Gökhan HINIZ</v>
      </c>
      <c r="G164" s="40" t="str">
        <f>Tablo16[[#This Row],[Dersi Veren. Öğr. Üyesi Bölmü.]]</f>
        <v>FD</v>
      </c>
      <c r="H164" s="40">
        <f>Tablo16[[#This Row],[Mevcut]]</f>
        <v>13</v>
      </c>
      <c r="I164" s="115">
        <f>Tablo16[[#This Row],[SINAV TARİHİ]]</f>
        <v>45674</v>
      </c>
      <c r="J164" s="116">
        <f>Tablo16[[#This Row],[SINAV SAATİ]]</f>
        <v>0.625</v>
      </c>
      <c r="K164" s="40" t="str">
        <f>Tablo16[[#This Row],[SINIF - I -ZF-….]]</f>
        <v>Prof.Dr H. TURHAN</v>
      </c>
      <c r="L164" s="40">
        <f>Tablo16[[#This Row],[SINIF - II  ZF-….]]</f>
        <v>0</v>
      </c>
      <c r="M164" s="40">
        <f>Tablo16[[#This Row],[G1]]</f>
        <v>11</v>
      </c>
      <c r="N164" s="40">
        <f>Tablo16[[#This Row],[G2]]</f>
        <v>0</v>
      </c>
      <c r="O164" s="40" t="str">
        <f>Tablo16[[#This Row],[Gözetmen 1]]</f>
        <v>Serkan ÖZDEMİR</v>
      </c>
      <c r="P164" s="40">
        <f>Tablo16[[#This Row],[Gözetmen 2]]</f>
        <v>0</v>
      </c>
      <c r="Q164" s="40">
        <f>Tablo16[[#This Row],[TÜM SINAVLARIMI GÖSTER]]</f>
        <v>0</v>
      </c>
      <c r="R164" s="40">
        <f>Tablo16[[#This Row],[Aynı ders sayısı]]</f>
        <v>0</v>
      </c>
      <c r="S164" s="40">
        <f>Tablo16[[#This Row],[Hocası aynı, aynı ders sayısı]]</f>
        <v>9</v>
      </c>
      <c r="T164" s="40">
        <f>Tablo16[[#This Row],[Aynı saatteki Sınav Sayısı]]</f>
        <v>9</v>
      </c>
    </row>
    <row r="165" spans="1:20" ht="15" x14ac:dyDescent="0.25">
      <c r="A165" s="38">
        <v>239</v>
      </c>
      <c r="B165" s="40" t="str">
        <f>Tablo16[[#This Row],[Bölüm]]</f>
        <v>TE</v>
      </c>
      <c r="C165" s="40">
        <f>Tablo16[[#This Row],[Sınıf]]</f>
        <v>2</v>
      </c>
      <c r="D165" s="40" t="str">
        <f>Tablo16[[#This Row],[Ders Kodu]]</f>
        <v>TAE-2003</v>
      </c>
      <c r="E165" s="40" t="str">
        <f>Tablo16[[#This Row],[Dersin Adı]]</f>
        <v>Kırsal Sosyoloji</v>
      </c>
      <c r="F165" s="40" t="str">
        <f>Tablo16[[#This Row],[Dersi Veren Öğretim Üyesi]]</f>
        <v>Özge Can Niyaz Altınok</v>
      </c>
      <c r="G165" s="40" t="str">
        <f>Tablo16[[#This Row],[Dersi Veren. Öğr. Üyesi Bölmü.]]</f>
        <v>TE</v>
      </c>
      <c r="H165" s="40">
        <f>Tablo16[[#This Row],[Mevcut]]</f>
        <v>41</v>
      </c>
      <c r="I165" s="115">
        <f>Tablo16[[#This Row],[SINAV TARİHİ]]</f>
        <v>45663</v>
      </c>
      <c r="J165" s="116">
        <f>Tablo16[[#This Row],[SINAV SAATİ]]</f>
        <v>0.45833333333333331</v>
      </c>
      <c r="K165" s="40" t="str">
        <f>Tablo16[[#This Row],[SINIF - I -ZF-….]]</f>
        <v>02</v>
      </c>
      <c r="L165" s="40">
        <f>Tablo16[[#This Row],[SINIF - II  ZF-….]]</f>
        <v>0</v>
      </c>
      <c r="M165" s="40">
        <f>Tablo16[[#This Row],[G1]]</f>
        <v>0</v>
      </c>
      <c r="N165" s="40">
        <f>Tablo16[[#This Row],[G2]]</f>
        <v>0</v>
      </c>
      <c r="O165" s="40">
        <f>Tablo16[[#This Row],[Gözetmen 1]]</f>
        <v>0</v>
      </c>
      <c r="P165" s="40">
        <f>Tablo16[[#This Row],[Gözetmen 2]]</f>
        <v>0</v>
      </c>
      <c r="Q165" s="40">
        <f>Tablo16[[#This Row],[TÜM SINAVLARIMI GÖSTER]]</f>
        <v>0</v>
      </c>
      <c r="R165" s="40">
        <f>Tablo16[[#This Row],[Aynı ders sayısı]]</f>
        <v>1</v>
      </c>
      <c r="S165" s="40">
        <f>Tablo16[[#This Row],[Hocası aynı, aynı ders sayısı]]</f>
        <v>1</v>
      </c>
      <c r="T165" s="40">
        <f>Tablo16[[#This Row],[Aynı saatteki Sınav Sayısı]]</f>
        <v>9</v>
      </c>
    </row>
    <row r="166" spans="1:20" ht="15" x14ac:dyDescent="0.25">
      <c r="A166" s="38">
        <v>300</v>
      </c>
      <c r="B166" s="40" t="str">
        <f>Tablo16[[#This Row],[Bölüm]]</f>
        <v>TE</v>
      </c>
      <c r="C166" s="40">
        <f>Tablo16[[#This Row],[Sınıf]]</f>
        <v>2</v>
      </c>
      <c r="D166" s="40" t="str">
        <f>Tablo16[[#This Row],[Ders Kodu]]</f>
        <v>TAE-2001</v>
      </c>
      <c r="E166" s="40" t="str">
        <f>Tablo16[[#This Row],[Dersin Adı]]</f>
        <v>Tarım Ekonomisi</v>
      </c>
      <c r="F166" s="40" t="str">
        <f>Tablo16[[#This Row],[Dersi Veren Öğretim Üyesi]]</f>
        <v>Sibel Tan</v>
      </c>
      <c r="G166" s="40" t="str">
        <f>Tablo16[[#This Row],[Dersi Veren. Öğr. Üyesi Bölmü.]]</f>
        <v>TE</v>
      </c>
      <c r="H166" s="40">
        <f>Tablo16[[#This Row],[Mevcut]]</f>
        <v>44</v>
      </c>
      <c r="I166" s="115">
        <f>Tablo16[[#This Row],[SINAV TARİHİ]]</f>
        <v>45664</v>
      </c>
      <c r="J166" s="116">
        <f>Tablo16[[#This Row],[SINAV SAATİ]]</f>
        <v>0.4861111111111111</v>
      </c>
      <c r="K166" s="40" t="str">
        <f>Tablo16[[#This Row],[SINIF - I -ZF-….]]</f>
        <v>01</v>
      </c>
      <c r="L166" s="40">
        <f>Tablo16[[#This Row],[SINIF - II  ZF-….]]</f>
        <v>0</v>
      </c>
      <c r="M166" s="40">
        <f>Tablo16[[#This Row],[G1]]</f>
        <v>5</v>
      </c>
      <c r="N166" s="40">
        <f>Tablo16[[#This Row],[G2]]</f>
        <v>0</v>
      </c>
      <c r="O166" s="40" t="str">
        <f>Tablo16[[#This Row],[Gözetmen 1]]</f>
        <v>İrem POYRAZ</v>
      </c>
      <c r="P166" s="40">
        <f>Tablo16[[#This Row],[Gözetmen 2]]</f>
        <v>0</v>
      </c>
      <c r="Q166" s="40">
        <f>Tablo16[[#This Row],[TÜM SINAVLARIMI GÖSTER]]</f>
        <v>0</v>
      </c>
      <c r="R166" s="40">
        <f>Tablo16[[#This Row],[Aynı ders sayısı]]</f>
        <v>6</v>
      </c>
      <c r="S166" s="40">
        <f>Tablo16[[#This Row],[Hocası aynı, aynı ders sayısı]]</f>
        <v>2</v>
      </c>
      <c r="T166" s="40">
        <f>Tablo16[[#This Row],[Aynı saatteki Sınav Sayısı]]</f>
        <v>9</v>
      </c>
    </row>
    <row r="167" spans="1:20" ht="15" x14ac:dyDescent="0.25">
      <c r="A167" s="38">
        <v>310</v>
      </c>
      <c r="B167" s="40" t="str">
        <f>Tablo16[[#This Row],[Bölüm]]</f>
        <v>TE</v>
      </c>
      <c r="C167" s="40">
        <f>Tablo16[[#This Row],[Sınıf]]</f>
        <v>2</v>
      </c>
      <c r="D167" s="40" t="str">
        <f>Tablo16[[#This Row],[Ders Kodu]]</f>
        <v>TAE-2007</v>
      </c>
      <c r="E167" s="40" t="str">
        <f>Tablo16[[#This Row],[Dersin Adı]]</f>
        <v>Gıda Bilimi ve Güvenliği</v>
      </c>
      <c r="F167" s="40" t="str">
        <f>Tablo16[[#This Row],[Dersi Veren Öğretim Üyesi]]</f>
        <v>Murat Zorba</v>
      </c>
      <c r="G167" s="40" t="str">
        <f>Tablo16[[#This Row],[Dersi Veren. Öğr. Üyesi Bölmü.]]</f>
        <v>FD</v>
      </c>
      <c r="H167" s="40">
        <f>Tablo16[[#This Row],[Mevcut]]</f>
        <v>50</v>
      </c>
      <c r="I167" s="115">
        <f>Tablo16[[#This Row],[SINAV TARİHİ]]</f>
        <v>45665</v>
      </c>
      <c r="J167" s="116">
        <f>Tablo16[[#This Row],[SINAV SAATİ]]</f>
        <v>0.45833333333333331</v>
      </c>
      <c r="K167" s="40" t="str">
        <f>Tablo16[[#This Row],[SINIF - I -ZF-….]]</f>
        <v>Prof.Dr H. TURHAN</v>
      </c>
      <c r="L167" s="40">
        <f>Tablo16[[#This Row],[SINIF - II  ZF-….]]</f>
        <v>0</v>
      </c>
      <c r="M167" s="40">
        <f>Tablo16[[#This Row],[G1]]</f>
        <v>4</v>
      </c>
      <c r="N167" s="40">
        <f>Tablo16[[#This Row],[G2]]</f>
        <v>0</v>
      </c>
      <c r="O167" s="40" t="str">
        <f>Tablo16[[#This Row],[Gözetmen 1]]</f>
        <v>İpek YAŞAR</v>
      </c>
      <c r="P167" s="40">
        <f>Tablo16[[#This Row],[Gözetmen 2]]</f>
        <v>0</v>
      </c>
      <c r="Q167" s="40">
        <f>Tablo16[[#This Row],[TÜM SINAVLARIMI GÖSTER]]</f>
        <v>0</v>
      </c>
      <c r="R167" s="40">
        <f>Tablo16[[#This Row],[Aynı ders sayısı]]</f>
        <v>6</v>
      </c>
      <c r="S167" s="40">
        <f>Tablo16[[#This Row],[Hocası aynı, aynı ders sayısı]]</f>
        <v>5</v>
      </c>
      <c r="T167" s="40">
        <f>Tablo16[[#This Row],[Aynı saatteki Sınav Sayısı]]</f>
        <v>9</v>
      </c>
    </row>
    <row r="168" spans="1:20" ht="15" x14ac:dyDescent="0.25">
      <c r="A168" s="38">
        <v>314</v>
      </c>
      <c r="B168" s="40" t="str">
        <f>Tablo16[[#This Row],[Bölüm]]</f>
        <v>TE</v>
      </c>
      <c r="C168" s="40">
        <f>Tablo16[[#This Row],[Sınıf]]</f>
        <v>2</v>
      </c>
      <c r="D168" s="40" t="str">
        <f>Tablo16[[#This Row],[Ders Kodu]]</f>
        <v>TAE-2011</v>
      </c>
      <c r="E168" s="40" t="str">
        <f>Tablo16[[#This Row],[Dersin Adı]]</f>
        <v>Tarımsal Yapılar ve Sulama</v>
      </c>
      <c r="F168" s="40" t="str">
        <f>Tablo16[[#This Row],[Dersi Veren Öğretim Üyesi]]</f>
        <v>Sefa Aksu</v>
      </c>
      <c r="G168" s="40" t="str">
        <f>Tablo16[[#This Row],[Dersi Veren. Öğr. Üyesi Bölmü.]]</f>
        <v>TO</v>
      </c>
      <c r="H168" s="40">
        <f>Tablo16[[#This Row],[Mevcut]]</f>
        <v>50</v>
      </c>
      <c r="I168" s="115">
        <f>Tablo16[[#This Row],[SINAV TARİHİ]]</f>
        <v>45665</v>
      </c>
      <c r="J168" s="116">
        <f>Tablo16[[#This Row],[SINAV SAATİ]]</f>
        <v>0.6875</v>
      </c>
      <c r="K168" s="40" t="str">
        <f>Tablo16[[#This Row],[SINIF - I -ZF-….]]</f>
        <v>Prof.Dr H. TURHAN</v>
      </c>
      <c r="L168" s="40">
        <f>Tablo16[[#This Row],[SINIF - II  ZF-….]]</f>
        <v>0</v>
      </c>
      <c r="M168" s="40">
        <f>Tablo16[[#This Row],[G1]]</f>
        <v>0</v>
      </c>
      <c r="N168" s="40">
        <f>Tablo16[[#This Row],[G2]]</f>
        <v>0</v>
      </c>
      <c r="O168" s="40">
        <f>Tablo16[[#This Row],[Gözetmen 1]]</f>
        <v>0</v>
      </c>
      <c r="P168" s="40">
        <f>Tablo16[[#This Row],[Gözetmen 2]]</f>
        <v>0</v>
      </c>
      <c r="Q168" s="40">
        <f>Tablo16[[#This Row],[TÜM SINAVLARIMI GÖSTER]]</f>
        <v>0</v>
      </c>
      <c r="R168" s="40">
        <f>Tablo16[[#This Row],[Aynı ders sayısı]]</f>
        <v>6</v>
      </c>
      <c r="S168" s="40">
        <f>Tablo16[[#This Row],[Hocası aynı, aynı ders sayısı]]</f>
        <v>1</v>
      </c>
      <c r="T168" s="40">
        <f>Tablo16[[#This Row],[Aynı saatteki Sınav Sayısı]]</f>
        <v>7</v>
      </c>
    </row>
    <row r="169" spans="1:20" ht="15" x14ac:dyDescent="0.25">
      <c r="A169" s="38">
        <v>315</v>
      </c>
      <c r="B169" s="40" t="str">
        <f>Tablo16[[#This Row],[Bölüm]]</f>
        <v>TE</v>
      </c>
      <c r="C169" s="40">
        <f>Tablo16[[#This Row],[Sınıf]]</f>
        <v>2</v>
      </c>
      <c r="D169" s="40" t="str">
        <f>Tablo16[[#This Row],[Ders Kodu]]</f>
        <v>TAE-2005</v>
      </c>
      <c r="E169" s="40" t="str">
        <f>Tablo16[[#This Row],[Dersin Adı]]</f>
        <v>Tarım Makineleri</v>
      </c>
      <c r="F169" s="40" t="str">
        <f>Tablo16[[#This Row],[Dersi Veren Öğretim Üyesi]]</f>
        <v>İsmail Kavdır</v>
      </c>
      <c r="G169" s="40" t="str">
        <f>Tablo16[[#This Row],[Dersi Veren. Öğr. Üyesi Bölmü.]]</f>
        <v>TM</v>
      </c>
      <c r="H169" s="40">
        <f>Tablo16[[#This Row],[Mevcut]]</f>
        <v>41</v>
      </c>
      <c r="I169" s="115">
        <f>Tablo16[[#This Row],[SINAV TARİHİ]]</f>
        <v>45666</v>
      </c>
      <c r="J169" s="116">
        <f>Tablo16[[#This Row],[SINAV SAATİ]]</f>
        <v>0.45833333333333331</v>
      </c>
      <c r="K169" s="40" t="str">
        <f>Tablo16[[#This Row],[SINIF - I -ZF-….]]</f>
        <v>02</v>
      </c>
      <c r="L169" s="40">
        <f>Tablo16[[#This Row],[SINIF - II  ZF-….]]</f>
        <v>0</v>
      </c>
      <c r="M169" s="40">
        <f>Tablo16[[#This Row],[G1]]</f>
        <v>0</v>
      </c>
      <c r="N169" s="40">
        <f>Tablo16[[#This Row],[G2]]</f>
        <v>0</v>
      </c>
      <c r="O169" s="40">
        <f>Tablo16[[#This Row],[Gözetmen 1]]</f>
        <v>0</v>
      </c>
      <c r="P169" s="40">
        <f>Tablo16[[#This Row],[Gözetmen 2]]</f>
        <v>0</v>
      </c>
      <c r="Q169" s="40">
        <f>Tablo16[[#This Row],[TÜM SINAVLARIMI GÖSTER]]</f>
        <v>0</v>
      </c>
      <c r="R169" s="40">
        <f>Tablo16[[#This Row],[Aynı ders sayısı]]</f>
        <v>2</v>
      </c>
      <c r="S169" s="40">
        <f>Tablo16[[#This Row],[Hocası aynı, aynı ders sayısı]]</f>
        <v>1</v>
      </c>
      <c r="T169" s="40">
        <f>Tablo16[[#This Row],[Aynı saatteki Sınav Sayısı]]</f>
        <v>9</v>
      </c>
    </row>
    <row r="170" spans="1:20" ht="15" x14ac:dyDescent="0.25">
      <c r="A170" s="38">
        <v>334</v>
      </c>
      <c r="B170" s="40" t="str">
        <f>Tablo16[[#This Row],[Bölüm]]</f>
        <v>TE</v>
      </c>
      <c r="C170" s="40">
        <f>Tablo16[[#This Row],[Sınıf]]</f>
        <v>2</v>
      </c>
      <c r="D170" s="40" t="str">
        <f>Tablo16[[#This Row],[Ders Kodu]]</f>
        <v>TAE-2009</v>
      </c>
      <c r="E170" s="40" t="str">
        <f>Tablo16[[#This Row],[Dersin Adı]]</f>
        <v>Bitki Fizyolojisi</v>
      </c>
      <c r="F170" s="40" t="str">
        <f>Tablo16[[#This Row],[Dersi Veren Öğretim Üyesi]]</f>
        <v>Ramazan Çakmakçı</v>
      </c>
      <c r="G170" s="40" t="str">
        <f>Tablo16[[#This Row],[Dersi Veren. Öğr. Üyesi Bölmü.]]</f>
        <v>TB</v>
      </c>
      <c r="H170" s="40">
        <f>Tablo16[[#This Row],[Mevcut]]</f>
        <v>36</v>
      </c>
      <c r="I170" s="115">
        <f>Tablo16[[#This Row],[SINAV TARİHİ]]</f>
        <v>45670</v>
      </c>
      <c r="J170" s="116">
        <f>Tablo16[[#This Row],[SINAV SAATİ]]</f>
        <v>0.375</v>
      </c>
      <c r="K170" s="40" t="str">
        <f>Tablo16[[#This Row],[SINIF - I -ZF-….]]</f>
        <v>101</v>
      </c>
      <c r="L170" s="40">
        <f>Tablo16[[#This Row],[SINIF - II  ZF-….]]</f>
        <v>0</v>
      </c>
      <c r="M170" s="40">
        <f>Tablo16[[#This Row],[G1]]</f>
        <v>9</v>
      </c>
      <c r="N170" s="40">
        <f>Tablo16[[#This Row],[G2]]</f>
        <v>0</v>
      </c>
      <c r="O170" s="40" t="str">
        <f>Tablo16[[#This Row],[Gözetmen 1]]</f>
        <v>Eylem DURMUŞ</v>
      </c>
      <c r="P170" s="40">
        <f>Tablo16[[#This Row],[Gözetmen 2]]</f>
        <v>0</v>
      </c>
      <c r="Q170" s="40">
        <f>Tablo16[[#This Row],[TÜM SINAVLARIMI GÖSTER]]</f>
        <v>0</v>
      </c>
      <c r="R170" s="40">
        <f>Tablo16[[#This Row],[Aynı ders sayısı]]</f>
        <v>7</v>
      </c>
      <c r="S170" s="40">
        <f>Tablo16[[#This Row],[Hocası aynı, aynı ders sayısı]]</f>
        <v>2</v>
      </c>
      <c r="T170" s="40">
        <f>Tablo16[[#This Row],[Aynı saatteki Sınav Sayısı]]</f>
        <v>9</v>
      </c>
    </row>
    <row r="171" spans="1:20" ht="15" x14ac:dyDescent="0.25">
      <c r="A171" s="38">
        <v>362</v>
      </c>
      <c r="B171" s="40" t="str">
        <f>Tablo16[[#This Row],[Bölüm]]</f>
        <v>TE</v>
      </c>
      <c r="C171" s="40">
        <f>Tablo16[[#This Row],[Sınıf]]</f>
        <v>3</v>
      </c>
      <c r="D171" s="40" t="str">
        <f>Tablo16[[#This Row],[Ders Kodu]]</f>
        <v>TAE-3017</v>
      </c>
      <c r="E171" s="40" t="str">
        <f>Tablo16[[#This Row],[Dersin Adı]]</f>
        <v>Makroekonomi</v>
      </c>
      <c r="F171" s="40" t="str">
        <f>Tablo16[[#This Row],[Dersi Veren Öğretim Üyesi]]</f>
        <v>Özge Can Niyaz Altınok</v>
      </c>
      <c r="G171" s="40" t="str">
        <f>Tablo16[[#This Row],[Dersi Veren. Öğr. Üyesi Bölmü.]]</f>
        <v>TE</v>
      </c>
      <c r="H171" s="40">
        <f>Tablo16[[#This Row],[Mevcut]]</f>
        <v>29</v>
      </c>
      <c r="I171" s="115">
        <f>Tablo16[[#This Row],[SINAV TARİHİ]]</f>
        <v>45663</v>
      </c>
      <c r="J171" s="116">
        <f>Tablo16[[#This Row],[SINAV SAATİ]]</f>
        <v>0.54166666666666663</v>
      </c>
      <c r="K171" s="40" t="str">
        <f>Tablo16[[#This Row],[SINIF - I -ZF-….]]</f>
        <v>101</v>
      </c>
      <c r="L171" s="40">
        <f>Tablo16[[#This Row],[SINIF - II  ZF-….]]</f>
        <v>0</v>
      </c>
      <c r="M171" s="40">
        <f>Tablo16[[#This Row],[G1]]</f>
        <v>0</v>
      </c>
      <c r="N171" s="40">
        <f>Tablo16[[#This Row],[G2]]</f>
        <v>0</v>
      </c>
      <c r="O171" s="40">
        <f>Tablo16[[#This Row],[Gözetmen 1]]</f>
        <v>0</v>
      </c>
      <c r="P171" s="40">
        <f>Tablo16[[#This Row],[Gözetmen 2]]</f>
        <v>0</v>
      </c>
      <c r="Q171" s="40">
        <f>Tablo16[[#This Row],[TÜM SINAVLARIMI GÖSTER]]</f>
        <v>0</v>
      </c>
      <c r="R171" s="40">
        <f>Tablo16[[#This Row],[Aynı ders sayısı]]</f>
        <v>1</v>
      </c>
      <c r="S171" s="40">
        <f>Tablo16[[#This Row],[Hocası aynı, aynı ders sayısı]]</f>
        <v>1</v>
      </c>
      <c r="T171" s="40">
        <f>Tablo16[[#This Row],[Aynı saatteki Sınav Sayısı]]</f>
        <v>9</v>
      </c>
    </row>
    <row r="172" spans="1:20" ht="15" x14ac:dyDescent="0.25">
      <c r="A172" s="38">
        <v>136</v>
      </c>
      <c r="B172" s="40" t="str">
        <f>Tablo16[[#This Row],[Bölüm]]</f>
        <v>TE</v>
      </c>
      <c r="C172" s="40">
        <f>Tablo16[[#This Row],[Sınıf]]</f>
        <v>3</v>
      </c>
      <c r="D172" s="40" t="str">
        <f>Tablo16[[#This Row],[Ders Kodu]]</f>
        <v>TAE-3009</v>
      </c>
      <c r="E172" s="40" t="str">
        <f>Tablo16[[#This Row],[Dersin Adı]]</f>
        <v>Doğal Kaynaklar ve Çevre Ekonomisi</v>
      </c>
      <c r="F172" s="40" t="str">
        <f>Tablo16[[#This Row],[Dersi Veren Öğretim Üyesi]]</f>
        <v>Sibel Tan</v>
      </c>
      <c r="G172" s="40" t="str">
        <f>Tablo16[[#This Row],[Dersi Veren. Öğr. Üyesi Bölmü.]]</f>
        <v>TE</v>
      </c>
      <c r="H172" s="40">
        <f>Tablo16[[#This Row],[Mevcut]]</f>
        <v>28</v>
      </c>
      <c r="I172" s="115">
        <f>Tablo16[[#This Row],[SINAV TARİHİ]]</f>
        <v>45664</v>
      </c>
      <c r="J172" s="116">
        <f>Tablo16[[#This Row],[SINAV SAATİ]]</f>
        <v>0.56944444444444442</v>
      </c>
      <c r="K172" s="40" t="str">
        <f>Tablo16[[#This Row],[SINIF - I -ZF-….]]</f>
        <v>102</v>
      </c>
      <c r="L172" s="40">
        <f>Tablo16[[#This Row],[SINIF - II  ZF-….]]</f>
        <v>0</v>
      </c>
      <c r="M172" s="40">
        <f>Tablo16[[#This Row],[G1]]</f>
        <v>0</v>
      </c>
      <c r="N172" s="40">
        <f>Tablo16[[#This Row],[G2]]</f>
        <v>0</v>
      </c>
      <c r="O172" s="40">
        <f>Tablo16[[#This Row],[Gözetmen 1]]</f>
        <v>0</v>
      </c>
      <c r="P172" s="40">
        <f>Tablo16[[#This Row],[Gözetmen 2]]</f>
        <v>0</v>
      </c>
      <c r="Q172" s="40">
        <f>Tablo16[[#This Row],[TÜM SINAVLARIMI GÖSTER]]</f>
        <v>0</v>
      </c>
      <c r="R172" s="40">
        <f>Tablo16[[#This Row],[Aynı ders sayısı]]</f>
        <v>1</v>
      </c>
      <c r="S172" s="40">
        <f>Tablo16[[#This Row],[Hocası aynı, aynı ders sayısı]]</f>
        <v>1</v>
      </c>
      <c r="T172" s="40">
        <f>Tablo16[[#This Row],[Aynı saatteki Sınav Sayısı]]</f>
        <v>9</v>
      </c>
    </row>
    <row r="173" spans="1:20" ht="15" x14ac:dyDescent="0.25">
      <c r="A173" s="38">
        <v>137</v>
      </c>
      <c r="B173" s="40" t="str">
        <f>Tablo16[[#This Row],[Bölüm]]</f>
        <v>TE</v>
      </c>
      <c r="C173" s="40">
        <f>Tablo16[[#This Row],[Sınıf]]</f>
        <v>3</v>
      </c>
      <c r="D173" s="40" t="str">
        <f>Tablo16[[#This Row],[Ders Kodu]]</f>
        <v>TAE-3005</v>
      </c>
      <c r="E173" s="40" t="str">
        <f>Tablo16[[#This Row],[Dersin Adı]]</f>
        <v>İstatistik II</v>
      </c>
      <c r="F173" s="40" t="str">
        <f>Tablo16[[#This Row],[Dersi Veren Öğretim Üyesi]]</f>
        <v>Selma Kayalak</v>
      </c>
      <c r="G173" s="40" t="str">
        <f>Tablo16[[#This Row],[Dersi Veren. Öğr. Üyesi Bölmü.]]</f>
        <v>TE</v>
      </c>
      <c r="H173" s="40">
        <f>Tablo16[[#This Row],[Mevcut]]</f>
        <v>27</v>
      </c>
      <c r="I173" s="115">
        <f>Tablo16[[#This Row],[SINAV TARİHİ]]</f>
        <v>45665</v>
      </c>
      <c r="J173" s="116">
        <f>Tablo16[[#This Row],[SINAV SAATİ]]</f>
        <v>0.54166666666666663</v>
      </c>
      <c r="K173" s="40" t="str">
        <f>Tablo16[[#This Row],[SINIF - I -ZF-….]]</f>
        <v>102</v>
      </c>
      <c r="L173" s="40">
        <f>Tablo16[[#This Row],[SINIF - II  ZF-….]]</f>
        <v>0</v>
      </c>
      <c r="M173" s="40">
        <f>Tablo16[[#This Row],[G1]]</f>
        <v>0</v>
      </c>
      <c r="N173" s="40">
        <f>Tablo16[[#This Row],[G2]]</f>
        <v>0</v>
      </c>
      <c r="O173" s="40">
        <f>Tablo16[[#This Row],[Gözetmen 1]]</f>
        <v>0</v>
      </c>
      <c r="P173" s="40">
        <f>Tablo16[[#This Row],[Gözetmen 2]]</f>
        <v>0</v>
      </c>
      <c r="Q173" s="40">
        <f>Tablo16[[#This Row],[TÜM SINAVLARIMI GÖSTER]]</f>
        <v>0</v>
      </c>
      <c r="R173" s="40">
        <f>Tablo16[[#This Row],[Aynı ders sayısı]]</f>
        <v>1</v>
      </c>
      <c r="S173" s="40">
        <f>Tablo16[[#This Row],[Hocası aynı, aynı ders sayısı]]</f>
        <v>1</v>
      </c>
      <c r="T173" s="40">
        <f>Tablo16[[#This Row],[Aynı saatteki Sınav Sayısı]]</f>
        <v>10</v>
      </c>
    </row>
    <row r="174" spans="1:20" ht="15" x14ac:dyDescent="0.25">
      <c r="A174" s="38">
        <v>139</v>
      </c>
      <c r="B174" s="40" t="str">
        <f>Tablo16[[#This Row],[Bölüm]]</f>
        <v>TE</v>
      </c>
      <c r="C174" s="40">
        <f>Tablo16[[#This Row],[Sınıf]]</f>
        <v>3</v>
      </c>
      <c r="D174" s="40" t="str">
        <f>Tablo16[[#This Row],[Ders Kodu]]</f>
        <v>TAE-3013</v>
      </c>
      <c r="E174" s="40" t="str">
        <f>Tablo16[[#This Row],[Dersin Adı]]</f>
        <v>Tarımsal Pazarlama</v>
      </c>
      <c r="F174" s="40" t="str">
        <f>Tablo16[[#This Row],[Dersi Veren Öğretim Üyesi]]</f>
        <v>Bengü Everest</v>
      </c>
      <c r="G174" s="40" t="str">
        <f>Tablo16[[#This Row],[Dersi Veren. Öğr. Üyesi Bölmü.]]</f>
        <v>TE</v>
      </c>
      <c r="H174" s="40">
        <f>Tablo16[[#This Row],[Mevcut]]</f>
        <v>29</v>
      </c>
      <c r="I174" s="115">
        <f>Tablo16[[#This Row],[SINAV TARİHİ]]</f>
        <v>45666</v>
      </c>
      <c r="J174" s="116">
        <f>Tablo16[[#This Row],[SINAV SAATİ]]</f>
        <v>0.54166666666666663</v>
      </c>
      <c r="K174" s="40" t="str">
        <f>Tablo16[[#This Row],[SINIF - I -ZF-….]]</f>
        <v>201</v>
      </c>
      <c r="L174" s="40">
        <f>Tablo16[[#This Row],[SINIF - II  ZF-….]]</f>
        <v>0</v>
      </c>
      <c r="M174" s="40">
        <f>Tablo16[[#This Row],[G1]]</f>
        <v>0</v>
      </c>
      <c r="N174" s="40">
        <f>Tablo16[[#This Row],[G2]]</f>
        <v>0</v>
      </c>
      <c r="O174" s="40">
        <f>Tablo16[[#This Row],[Gözetmen 1]]</f>
        <v>0</v>
      </c>
      <c r="P174" s="40">
        <f>Tablo16[[#This Row],[Gözetmen 2]]</f>
        <v>0</v>
      </c>
      <c r="Q174" s="40">
        <f>Tablo16[[#This Row],[TÜM SINAVLARIMI GÖSTER]]</f>
        <v>0</v>
      </c>
      <c r="R174" s="40">
        <f>Tablo16[[#This Row],[Aynı ders sayısı]]</f>
        <v>1</v>
      </c>
      <c r="S174" s="40">
        <f>Tablo16[[#This Row],[Hocası aynı, aynı ders sayısı]]</f>
        <v>1</v>
      </c>
      <c r="T174" s="40">
        <f>Tablo16[[#This Row],[Aynı saatteki Sınav Sayısı]]</f>
        <v>7</v>
      </c>
    </row>
    <row r="175" spans="1:20" ht="15" hidden="1" x14ac:dyDescent="0.25">
      <c r="A175" s="38">
        <v>216</v>
      </c>
      <c r="B175" s="40" t="str">
        <f>Tablo16[[#This Row],[Bölüm]]</f>
        <v>TE</v>
      </c>
      <c r="C175" s="40">
        <f>Tablo16[[#This Row],[Sınıf]]</f>
        <v>3</v>
      </c>
      <c r="D175" s="40" t="str">
        <f>Tablo16[[#This Row],[Ders Kodu]]</f>
        <v>TAE-3003</v>
      </c>
      <c r="E175" s="40" t="str">
        <f>Tablo16[[#This Row],[Dersin Adı]]</f>
        <v>Mikro Ekonomi</v>
      </c>
      <c r="F175" s="40" t="str">
        <f>Tablo16[[#This Row],[Dersi Veren Öğretim Üyesi]]</f>
        <v>Arif Semerci</v>
      </c>
      <c r="G175" s="40" t="str">
        <f>Tablo16[[#This Row],[Dersi Veren. Öğr. Üyesi Bölmü.]]</f>
        <v>TE</v>
      </c>
      <c r="H175" s="40">
        <f>Tablo16[[#This Row],[Mevcut]]</f>
        <v>33</v>
      </c>
      <c r="I175" s="115">
        <f>Tablo16[[#This Row],[SINAV TARİHİ]]</f>
        <v>45670</v>
      </c>
      <c r="J175" s="116">
        <f>Tablo16[[#This Row],[SINAV SAATİ]]</f>
        <v>0.54166666666666663</v>
      </c>
      <c r="K175" s="40" t="str">
        <f>Tablo16[[#This Row],[SINIF - I -ZF-….]]</f>
        <v>113</v>
      </c>
      <c r="L175" s="40">
        <f>Tablo16[[#This Row],[SINIF - II  ZF-….]]</f>
        <v>0</v>
      </c>
      <c r="M175" s="40">
        <f>Tablo16[[#This Row],[G1]]</f>
        <v>0</v>
      </c>
      <c r="N175" s="40">
        <f>Tablo16[[#This Row],[G2]]</f>
        <v>0</v>
      </c>
      <c r="O175" s="40">
        <f>Tablo16[[#This Row],[Gözetmen 1]]</f>
        <v>0</v>
      </c>
      <c r="P175" s="40">
        <f>Tablo16[[#This Row],[Gözetmen 2]]</f>
        <v>0</v>
      </c>
      <c r="Q175" s="40">
        <f>Tablo16[[#This Row],[TÜM SINAVLARIMI GÖSTER]]</f>
        <v>0</v>
      </c>
      <c r="R175" s="40">
        <f>Tablo16[[#This Row],[Aynı ders sayısı]]</f>
        <v>1</v>
      </c>
      <c r="S175" s="40">
        <f>Tablo16[[#This Row],[Hocası aynı, aynı ders sayısı]]</f>
        <v>1</v>
      </c>
      <c r="T175" s="40">
        <f>Tablo16[[#This Row],[Aynı saatteki Sınav Sayısı]]</f>
        <v>7</v>
      </c>
    </row>
    <row r="176" spans="1:20" ht="15" hidden="1" x14ac:dyDescent="0.25">
      <c r="A176" s="38">
        <v>277</v>
      </c>
      <c r="B176" s="40" t="str">
        <f>Tablo16[[#This Row],[Bölüm]]</f>
        <v>TE</v>
      </c>
      <c r="C176" s="40">
        <f>Tablo16[[#This Row],[Sınıf]]</f>
        <v>3</v>
      </c>
      <c r="D176" s="40" t="str">
        <f>Tablo16[[#This Row],[Ders Kodu]]</f>
        <v>TAE-3011</v>
      </c>
      <c r="E176" s="40" t="str">
        <f>Tablo16[[#This Row],[Dersin Adı]]</f>
        <v>Tarımsal Kuruluşlar ve Organizasyon</v>
      </c>
      <c r="F176" s="40" t="str">
        <f>Tablo16[[#This Row],[Dersi Veren Öğretim Üyesi]]</f>
        <v>Arif Semerci</v>
      </c>
      <c r="G176" s="40" t="str">
        <f>Tablo16[[#This Row],[Dersi Veren. Öğr. Üyesi Bölmü.]]</f>
        <v>TE</v>
      </c>
      <c r="H176" s="40">
        <f>Tablo16[[#This Row],[Mevcut]]</f>
        <v>28</v>
      </c>
      <c r="I176" s="115">
        <f>Tablo16[[#This Row],[SINAV TARİHİ]]</f>
        <v>45671</v>
      </c>
      <c r="J176" s="116">
        <f>Tablo16[[#This Row],[SINAV SAATİ]]</f>
        <v>0.54166666666666663</v>
      </c>
      <c r="K176" s="40" t="str">
        <f>Tablo16[[#This Row],[SINIF - I -ZF-….]]</f>
        <v>01</v>
      </c>
      <c r="L176" s="40">
        <f>Tablo16[[#This Row],[SINIF - II  ZF-….]]</f>
        <v>0</v>
      </c>
      <c r="M176" s="40">
        <f>Tablo16[[#This Row],[G1]]</f>
        <v>0</v>
      </c>
      <c r="N176" s="40">
        <f>Tablo16[[#This Row],[G2]]</f>
        <v>0</v>
      </c>
      <c r="O176" s="40">
        <f>Tablo16[[#This Row],[Gözetmen 1]]</f>
        <v>0</v>
      </c>
      <c r="P176" s="40">
        <f>Tablo16[[#This Row],[Gözetmen 2]]</f>
        <v>0</v>
      </c>
      <c r="Q176" s="40">
        <f>Tablo16[[#This Row],[TÜM SINAVLARIMI GÖSTER]]</f>
        <v>0</v>
      </c>
      <c r="R176" s="40">
        <f>Tablo16[[#This Row],[Aynı ders sayısı]]</f>
        <v>1</v>
      </c>
      <c r="S176" s="40">
        <f>Tablo16[[#This Row],[Hocası aynı, aynı ders sayısı]]</f>
        <v>1</v>
      </c>
      <c r="T176" s="40">
        <f>Tablo16[[#This Row],[Aynı saatteki Sınav Sayısı]]</f>
        <v>8</v>
      </c>
    </row>
    <row r="177" spans="1:20" ht="15" hidden="1" x14ac:dyDescent="0.25">
      <c r="A177" s="38">
        <v>231</v>
      </c>
      <c r="B177" s="40" t="str">
        <f>Tablo16[[#This Row],[Bölüm]]</f>
        <v>TE</v>
      </c>
      <c r="C177" s="40">
        <f>Tablo16[[#This Row],[Sınıf]]</f>
        <v>4</v>
      </c>
      <c r="D177" s="40" t="str">
        <f>Tablo16[[#This Row],[Ders Kodu]]</f>
        <v>TAE-4009</v>
      </c>
      <c r="E177" s="40" t="str">
        <f>Tablo16[[#This Row],[Dersin Adı]]</f>
        <v>Tarımsal Proje Haz. Tek. II</v>
      </c>
      <c r="F177" s="40" t="str">
        <f>Tablo16[[#This Row],[Dersi Veren Öğretim Üyesi]]</f>
        <v>Duygu Aktürk</v>
      </c>
      <c r="G177" s="40" t="str">
        <f>Tablo16[[#This Row],[Dersi Veren. Öğr. Üyesi Bölmü.]]</f>
        <v>TE</v>
      </c>
      <c r="H177" s="40">
        <f>Tablo16[[#This Row],[Mevcut]]</f>
        <v>28</v>
      </c>
      <c r="I177" s="115">
        <f>Tablo16[[#This Row],[SINAV TARİHİ]]</f>
        <v>45663</v>
      </c>
      <c r="J177" s="116">
        <f>Tablo16[[#This Row],[SINAV SAATİ]]</f>
        <v>0.61458333333333337</v>
      </c>
      <c r="K177" s="40" t="str">
        <f>Tablo16[[#This Row],[SINIF - I -ZF-….]]</f>
        <v>102</v>
      </c>
      <c r="L177" s="40">
        <f>Tablo16[[#This Row],[SINIF - II  ZF-….]]</f>
        <v>0</v>
      </c>
      <c r="M177" s="40">
        <f>Tablo16[[#This Row],[G1]]</f>
        <v>0</v>
      </c>
      <c r="N177" s="40">
        <f>Tablo16[[#This Row],[G2]]</f>
        <v>0</v>
      </c>
      <c r="O177" s="40">
        <f>Tablo16[[#This Row],[Gözetmen 1]]</f>
        <v>0</v>
      </c>
      <c r="P177" s="40">
        <f>Tablo16[[#This Row],[Gözetmen 2]]</f>
        <v>0</v>
      </c>
      <c r="Q177" s="40">
        <f>Tablo16[[#This Row],[TÜM SINAVLARIMI GÖSTER]]</f>
        <v>0</v>
      </c>
      <c r="R177" s="40">
        <f>Tablo16[[#This Row],[Aynı ders sayısı]]</f>
        <v>1</v>
      </c>
      <c r="S177" s="40">
        <f>Tablo16[[#This Row],[Hocası aynı, aynı ders sayısı]]</f>
        <v>1</v>
      </c>
      <c r="T177" s="40">
        <f>Tablo16[[#This Row],[Aynı saatteki Sınav Sayısı]]</f>
        <v>9</v>
      </c>
    </row>
    <row r="178" spans="1:20" ht="15" hidden="1" x14ac:dyDescent="0.25">
      <c r="A178" s="38">
        <v>48</v>
      </c>
      <c r="B178" s="40" t="str">
        <f>Tablo16[[#This Row],[Bölüm]]</f>
        <v>TE</v>
      </c>
      <c r="C178" s="40">
        <f>Tablo16[[#This Row],[Sınıf]]</f>
        <v>4</v>
      </c>
      <c r="D178" s="40" t="str">
        <f>Tablo16[[#This Row],[Ders Kodu]]</f>
        <v>TAE-4003</v>
      </c>
      <c r="E178" s="40" t="str">
        <f>Tablo16[[#This Row],[Dersin Adı]]</f>
        <v>Tarımsal Muhasebe</v>
      </c>
      <c r="F178" s="40" t="str">
        <f>Tablo16[[#This Row],[Dersi Veren Öğretim Üyesi]]</f>
        <v>Duygu Aktürk</v>
      </c>
      <c r="G178" s="40" t="str">
        <f>Tablo16[[#This Row],[Dersi Veren. Öğr. Üyesi Bölmü.]]</f>
        <v>TE</v>
      </c>
      <c r="H178" s="40">
        <f>Tablo16[[#This Row],[Mevcut]]</f>
        <v>38</v>
      </c>
      <c r="I178" s="115">
        <f>Tablo16[[#This Row],[SINAV TARİHİ]]</f>
        <v>45664</v>
      </c>
      <c r="J178" s="116">
        <f>Tablo16[[#This Row],[SINAV SAATİ]]</f>
        <v>0.65277777777777779</v>
      </c>
      <c r="K178" s="40" t="str">
        <f>Tablo16[[#This Row],[SINIF - I -ZF-….]]</f>
        <v>113</v>
      </c>
      <c r="L178" s="40">
        <f>Tablo16[[#This Row],[SINIF - II  ZF-….]]</f>
        <v>0</v>
      </c>
      <c r="M178" s="40">
        <f>Tablo16[[#This Row],[G1]]</f>
        <v>0</v>
      </c>
      <c r="N178" s="40">
        <f>Tablo16[[#This Row],[G2]]</f>
        <v>0</v>
      </c>
      <c r="O178" s="40">
        <f>Tablo16[[#This Row],[Gözetmen 1]]</f>
        <v>0</v>
      </c>
      <c r="P178" s="40">
        <f>Tablo16[[#This Row],[Gözetmen 2]]</f>
        <v>0</v>
      </c>
      <c r="Q178" s="40">
        <f>Tablo16[[#This Row],[TÜM SINAVLARIMI GÖSTER]]</f>
        <v>0</v>
      </c>
      <c r="R178" s="40">
        <f>Tablo16[[#This Row],[Aynı ders sayısı]]</f>
        <v>1</v>
      </c>
      <c r="S178" s="40">
        <f>Tablo16[[#This Row],[Hocası aynı, aynı ders sayısı]]</f>
        <v>1</v>
      </c>
      <c r="T178" s="40">
        <f>Tablo16[[#This Row],[Aynı saatteki Sınav Sayısı]]</f>
        <v>9</v>
      </c>
    </row>
    <row r="179" spans="1:20" ht="15" hidden="1" x14ac:dyDescent="0.25">
      <c r="A179" s="38">
        <v>54</v>
      </c>
      <c r="B179" s="40" t="str">
        <f>Tablo16[[#This Row],[Bölüm]]</f>
        <v>TE</v>
      </c>
      <c r="C179" s="40">
        <f>Tablo16[[#This Row],[Sınıf]]</f>
        <v>4</v>
      </c>
      <c r="D179" s="40" t="str">
        <f>Tablo16[[#This Row],[Ders Kodu]]</f>
        <v>TAE-4001</v>
      </c>
      <c r="E179" s="40" t="str">
        <f>Tablo16[[#This Row],[Dersin Adı]]</f>
        <v>Üretim Ekonomisi</v>
      </c>
      <c r="F179" s="40" t="str">
        <f>Tablo16[[#This Row],[Dersi Veren Öğretim Üyesi]]</f>
        <v>Duygu Aktürk</v>
      </c>
      <c r="G179" s="40" t="str">
        <f>Tablo16[[#This Row],[Dersi Veren. Öğr. Üyesi Bölmü.]]</f>
        <v>TE</v>
      </c>
      <c r="H179" s="40">
        <f>Tablo16[[#This Row],[Mevcut]]</f>
        <v>37</v>
      </c>
      <c r="I179" s="115">
        <f>Tablo16[[#This Row],[SINAV TARİHİ]]</f>
        <v>45665</v>
      </c>
      <c r="J179" s="116">
        <f>Tablo16[[#This Row],[SINAV SAATİ]]</f>
        <v>0.625</v>
      </c>
      <c r="K179" s="40" t="str">
        <f>Tablo16[[#This Row],[SINIF - I -ZF-….]]</f>
        <v>113</v>
      </c>
      <c r="L179" s="40">
        <f>Tablo16[[#This Row],[SINIF - II  ZF-….]]</f>
        <v>0</v>
      </c>
      <c r="M179" s="40">
        <f>Tablo16[[#This Row],[G1]]</f>
        <v>0</v>
      </c>
      <c r="N179" s="40">
        <f>Tablo16[[#This Row],[G2]]</f>
        <v>0</v>
      </c>
      <c r="O179" s="40">
        <f>Tablo16[[#This Row],[Gözetmen 1]]</f>
        <v>0</v>
      </c>
      <c r="P179" s="40">
        <f>Tablo16[[#This Row],[Gözetmen 2]]</f>
        <v>0</v>
      </c>
      <c r="Q179" s="40">
        <f>Tablo16[[#This Row],[TÜM SINAVLARIMI GÖSTER]]</f>
        <v>0</v>
      </c>
      <c r="R179" s="40">
        <f>Tablo16[[#This Row],[Aynı ders sayısı]]</f>
        <v>1</v>
      </c>
      <c r="S179" s="40">
        <f>Tablo16[[#This Row],[Hocası aynı, aynı ders sayısı]]</f>
        <v>1</v>
      </c>
      <c r="T179" s="40">
        <f>Tablo16[[#This Row],[Aynı saatteki Sınav Sayısı]]</f>
        <v>9</v>
      </c>
    </row>
    <row r="180" spans="1:20" ht="15" hidden="1" x14ac:dyDescent="0.25">
      <c r="A180" s="38">
        <v>75</v>
      </c>
      <c r="B180" s="40" t="str">
        <f>Tablo16[[#This Row],[Bölüm]]</f>
        <v>TE</v>
      </c>
      <c r="C180" s="40">
        <f>Tablo16[[#This Row],[Sınıf]]</f>
        <v>4</v>
      </c>
      <c r="D180" s="40" t="str">
        <f>Tablo16[[#This Row],[Ders Kodu]]</f>
        <v>TAE-4005</v>
      </c>
      <c r="E180" s="40" t="str">
        <f>Tablo16[[#This Row],[Dersin Adı]]</f>
        <v>Mesleki Uygulama I</v>
      </c>
      <c r="F180" s="40" t="str">
        <f>Tablo16[[#This Row],[Dersi Veren Öğretim Üyesi]]</f>
        <v>Sibel Tan</v>
      </c>
      <c r="G180" s="40" t="str">
        <f>Tablo16[[#This Row],[Dersi Veren. Öğr. Üyesi Bölmü.]]</f>
        <v>TE</v>
      </c>
      <c r="H180" s="40">
        <f>Tablo16[[#This Row],[Mevcut]]</f>
        <v>27</v>
      </c>
      <c r="I180" s="115">
        <f>Tablo16[[#This Row],[SINAV TARİHİ]]</f>
        <v>45666</v>
      </c>
      <c r="J180" s="116">
        <f>Tablo16[[#This Row],[SINAV SAATİ]]</f>
        <v>0.61458333333333337</v>
      </c>
      <c r="K180" s="40" t="str">
        <f>Tablo16[[#This Row],[SINIF - I -ZF-….]]</f>
        <v>02</v>
      </c>
      <c r="L180" s="40">
        <f>Tablo16[[#This Row],[SINIF - II  ZF-….]]</f>
        <v>0</v>
      </c>
      <c r="M180" s="40">
        <f>Tablo16[[#This Row],[G1]]</f>
        <v>0</v>
      </c>
      <c r="N180" s="40">
        <f>Tablo16[[#This Row],[G2]]</f>
        <v>0</v>
      </c>
      <c r="O180" s="40">
        <f>Tablo16[[#This Row],[Gözetmen 1]]</f>
        <v>0</v>
      </c>
      <c r="P180" s="40">
        <f>Tablo16[[#This Row],[Gözetmen 2]]</f>
        <v>0</v>
      </c>
      <c r="Q180" s="40">
        <f>Tablo16[[#This Row],[TÜM SINAVLARIMI GÖSTER]]</f>
        <v>0</v>
      </c>
      <c r="R180" s="40">
        <f>Tablo16[[#This Row],[Aynı ders sayısı]]</f>
        <v>7</v>
      </c>
      <c r="S180" s="40">
        <f>Tablo16[[#This Row],[Hocası aynı, aynı ders sayısı]]</f>
        <v>1</v>
      </c>
      <c r="T180" s="40">
        <f>Tablo16[[#This Row],[Aynı saatteki Sınav Sayısı]]</f>
        <v>9</v>
      </c>
    </row>
    <row r="181" spans="1:20" ht="15" hidden="1" x14ac:dyDescent="0.25">
      <c r="A181" s="38">
        <v>124</v>
      </c>
      <c r="B181" s="40" t="str">
        <f>Tablo16[[#This Row],[Bölüm]]</f>
        <v>TE</v>
      </c>
      <c r="C181" s="40">
        <f>Tablo16[[#This Row],[Sınıf]]</f>
        <v>4</v>
      </c>
      <c r="D181" s="40" t="str">
        <f>Tablo16[[#This Row],[Ders Kodu]]</f>
        <v>TAE-4013</v>
      </c>
      <c r="E181" s="40" t="str">
        <f>Tablo16[[#This Row],[Dersin Adı]]</f>
        <v>Tarıma Dayalı Sanayi</v>
      </c>
      <c r="F181" s="40" t="str">
        <f>Tablo16[[#This Row],[Dersi Veren Öğretim Üyesi]]</f>
        <v>Arif Semerci</v>
      </c>
      <c r="G181" s="40" t="str">
        <f>Tablo16[[#This Row],[Dersi Veren. Öğr. Üyesi Bölmü.]]</f>
        <v>TE</v>
      </c>
      <c r="H181" s="40">
        <f>Tablo16[[#This Row],[Mevcut]]</f>
        <v>10</v>
      </c>
      <c r="I181" s="115">
        <f>Tablo16[[#This Row],[SINAV TARİHİ]]</f>
        <v>45670</v>
      </c>
      <c r="J181" s="116">
        <f>Tablo16[[#This Row],[SINAV SAATİ]]</f>
        <v>0.625</v>
      </c>
      <c r="K181" s="40" t="str">
        <f>Tablo16[[#This Row],[SINIF - I -ZF-….]]</f>
        <v>03</v>
      </c>
      <c r="L181" s="40">
        <f>Tablo16[[#This Row],[SINIF - II  ZF-….]]</f>
        <v>0</v>
      </c>
      <c r="M181" s="40">
        <f>Tablo16[[#This Row],[G1]]</f>
        <v>0</v>
      </c>
      <c r="N181" s="40">
        <f>Tablo16[[#This Row],[G2]]</f>
        <v>0</v>
      </c>
      <c r="O181" s="40">
        <f>Tablo16[[#This Row],[Gözetmen 1]]</f>
        <v>0</v>
      </c>
      <c r="P181" s="40">
        <f>Tablo16[[#This Row],[Gözetmen 2]]</f>
        <v>0</v>
      </c>
      <c r="Q181" s="40">
        <f>Tablo16[[#This Row],[TÜM SINAVLARIMI GÖSTER]]</f>
        <v>0</v>
      </c>
      <c r="R181" s="40">
        <f>Tablo16[[#This Row],[Aynı ders sayısı]]</f>
        <v>1</v>
      </c>
      <c r="S181" s="40">
        <f>Tablo16[[#This Row],[Hocası aynı, aynı ders sayısı]]</f>
        <v>1</v>
      </c>
      <c r="T181" s="40">
        <f>Tablo16[[#This Row],[Aynı saatteki Sınav Sayısı]]</f>
        <v>8</v>
      </c>
    </row>
    <row r="182" spans="1:20" ht="15" hidden="1" x14ac:dyDescent="0.25">
      <c r="A182" s="38">
        <v>168</v>
      </c>
      <c r="B182" s="40" t="str">
        <f>Tablo16[[#This Row],[Bölüm]]</f>
        <v>TE</v>
      </c>
      <c r="C182" s="40">
        <f>Tablo16[[#This Row],[Sınıf]]</f>
        <v>4</v>
      </c>
      <c r="D182" s="40" t="str">
        <f>Tablo16[[#This Row],[Ders Kodu]]</f>
        <v>TAE-4011</v>
      </c>
      <c r="E182" s="40" t="str">
        <f>Tablo16[[#This Row],[Dersin Adı]]</f>
        <v>Uluslararası Pazarlama</v>
      </c>
      <c r="F182" s="40" t="str">
        <f>Tablo16[[#This Row],[Dersi Veren Öğretim Üyesi]]</f>
        <v>Bengü Everest</v>
      </c>
      <c r="G182" s="40" t="str">
        <f>Tablo16[[#This Row],[Dersi Veren. Öğr. Üyesi Bölmü.]]</f>
        <v>TE</v>
      </c>
      <c r="H182" s="40">
        <f>Tablo16[[#This Row],[Mevcut]]</f>
        <v>19</v>
      </c>
      <c r="I182" s="115">
        <f>Tablo16[[#This Row],[SINAV TARİHİ]]</f>
        <v>45672</v>
      </c>
      <c r="J182" s="116">
        <f>Tablo16[[#This Row],[SINAV SAATİ]]</f>
        <v>0.625</v>
      </c>
      <c r="K182" s="40" t="str">
        <f>Tablo16[[#This Row],[SINIF - I -ZF-….]]</f>
        <v>06</v>
      </c>
      <c r="L182" s="40">
        <f>Tablo16[[#This Row],[SINIF - II  ZF-….]]</f>
        <v>0</v>
      </c>
      <c r="M182" s="40">
        <f>Tablo16[[#This Row],[G1]]</f>
        <v>0</v>
      </c>
      <c r="N182" s="40">
        <f>Tablo16[[#This Row],[G2]]</f>
        <v>0</v>
      </c>
      <c r="O182" s="40">
        <f>Tablo16[[#This Row],[Gözetmen 1]]</f>
        <v>0</v>
      </c>
      <c r="P182" s="40">
        <f>Tablo16[[#This Row],[Gözetmen 2]]</f>
        <v>0</v>
      </c>
      <c r="Q182" s="40">
        <f>Tablo16[[#This Row],[TÜM SINAVLARIMI GÖSTER]]</f>
        <v>0</v>
      </c>
      <c r="R182" s="40">
        <f>Tablo16[[#This Row],[Aynı ders sayısı]]</f>
        <v>1</v>
      </c>
      <c r="S182" s="40">
        <f>Tablo16[[#This Row],[Hocası aynı, aynı ders sayısı]]</f>
        <v>1</v>
      </c>
      <c r="T182" s="40">
        <f>Tablo16[[#This Row],[Aynı saatteki Sınav Sayısı]]</f>
        <v>7</v>
      </c>
    </row>
    <row r="183" spans="1:20" ht="15" hidden="1" x14ac:dyDescent="0.25">
      <c r="A183" s="38">
        <v>198</v>
      </c>
      <c r="B183" s="40" t="str">
        <f>Tablo16[[#This Row],[Bölüm]]</f>
        <v>TM</v>
      </c>
      <c r="C183" s="40">
        <f>Tablo16[[#This Row],[Sınıf]]</f>
        <v>1</v>
      </c>
      <c r="D183" s="40" t="str">
        <f>Tablo16[[#This Row],[Ders Kodu]]</f>
        <v>ZTM-1009</v>
      </c>
      <c r="E183" s="40" t="str">
        <f>Tablo16[[#This Row],[Dersin Adı]]</f>
        <v>Matematik</v>
      </c>
      <c r="F183" s="40" t="str">
        <f>Tablo16[[#This Row],[Dersi Veren Öğretim Üyesi]]</f>
        <v>Saniye Can</v>
      </c>
      <c r="G183" s="40" t="str">
        <f>Tablo16[[#This Row],[Dersi Veren. Öğr. Üyesi Bölmü.]]</f>
        <v>FD</v>
      </c>
      <c r="H183" s="40">
        <f>Tablo16[[#This Row],[Mevcut]]</f>
        <v>40</v>
      </c>
      <c r="I183" s="115">
        <f>Tablo16[[#This Row],[SINAV TARİHİ]]</f>
        <v>45663</v>
      </c>
      <c r="J183" s="116">
        <f>Tablo16[[#This Row],[SINAV SAATİ]]</f>
        <v>0.375</v>
      </c>
      <c r="K183" s="40" t="str">
        <f>Tablo16[[#This Row],[SINIF - I -ZF-….]]</f>
        <v>01</v>
      </c>
      <c r="L183" s="40">
        <f>Tablo16[[#This Row],[SINIF - II  ZF-….]]</f>
        <v>0</v>
      </c>
      <c r="M183" s="40">
        <f>Tablo16[[#This Row],[G1]]</f>
        <v>11</v>
      </c>
      <c r="N183" s="40">
        <f>Tablo16[[#This Row],[G2]]</f>
        <v>0</v>
      </c>
      <c r="O183" s="40" t="str">
        <f>Tablo16[[#This Row],[Gözetmen 1]]</f>
        <v>Serkan ÖZDEMİR</v>
      </c>
      <c r="P183" s="40">
        <f>Tablo16[[#This Row],[Gözetmen 2]]</f>
        <v>0</v>
      </c>
      <c r="Q183" s="40">
        <f>Tablo16[[#This Row],[TÜM SINAVLARIMI GÖSTER]]</f>
        <v>0</v>
      </c>
      <c r="R183" s="40">
        <f>Tablo16[[#This Row],[Aynı ders sayısı]]</f>
        <v>9</v>
      </c>
      <c r="S183" s="40">
        <f>Tablo16[[#This Row],[Hocası aynı, aynı ders sayısı]]</f>
        <v>5</v>
      </c>
      <c r="T183" s="40">
        <f>Tablo16[[#This Row],[Aynı saatteki Sınav Sayısı]]</f>
        <v>9</v>
      </c>
    </row>
    <row r="184" spans="1:20" ht="15" hidden="1" x14ac:dyDescent="0.25">
      <c r="A184" s="38">
        <v>241</v>
      </c>
      <c r="B184" s="40" t="str">
        <f>Tablo16[[#This Row],[Bölüm]]</f>
        <v>TM</v>
      </c>
      <c r="C184" s="40">
        <f>Tablo16[[#This Row],[Sınıf]]</f>
        <v>1</v>
      </c>
      <c r="D184" s="40" t="str">
        <f>Tablo16[[#This Row],[Ders Kodu]]</f>
        <v>TDİ-1101</v>
      </c>
      <c r="E184" s="40" t="str">
        <f>Tablo16[[#This Row],[Dersin Adı]]</f>
        <v>Türk Dili I</v>
      </c>
      <c r="F184" s="40" t="str">
        <f>Tablo16[[#This Row],[Dersi Veren Öğretim Üyesi]]</f>
        <v>Özgür ÜSTÜN</v>
      </c>
      <c r="G184" s="40" t="str">
        <f>Tablo16[[#This Row],[Dersi Veren. Öğr. Üyesi Bölmü.]]</f>
        <v>FD</v>
      </c>
      <c r="H184" s="40">
        <f>Tablo16[[#This Row],[Mevcut]]</f>
        <v>33</v>
      </c>
      <c r="I184" s="115">
        <f>Tablo16[[#This Row],[SINAV TARİHİ]]</f>
        <v>45664</v>
      </c>
      <c r="J184" s="116">
        <f>Tablo16[[#This Row],[SINAV SAATİ]]</f>
        <v>0.41666666666666669</v>
      </c>
      <c r="K184" s="40" t="str">
        <f>Tablo16[[#This Row],[SINIF - I -ZF-….]]</f>
        <v>Prof.Dr H. TURHAN</v>
      </c>
      <c r="L184" s="40">
        <f>Tablo16[[#This Row],[SINIF - II  ZF-….]]</f>
        <v>0</v>
      </c>
      <c r="M184" s="40">
        <f>Tablo16[[#This Row],[G1]]</f>
        <v>0</v>
      </c>
      <c r="N184" s="40">
        <f>Tablo16[[#This Row],[G2]]</f>
        <v>0</v>
      </c>
      <c r="O184" s="40">
        <f>Tablo16[[#This Row],[Gözetmen 1]]</f>
        <v>0</v>
      </c>
      <c r="P184" s="40">
        <f>Tablo16[[#This Row],[Gözetmen 2]]</f>
        <v>0</v>
      </c>
      <c r="Q184" s="40">
        <f>Tablo16[[#This Row],[TÜM SINAVLARIMI GÖSTER]]</f>
        <v>0</v>
      </c>
      <c r="R184" s="40">
        <f>Tablo16[[#This Row],[Aynı ders sayısı]]</f>
        <v>9</v>
      </c>
      <c r="S184" s="40">
        <f>Tablo16[[#This Row],[Hocası aynı, aynı ders sayısı]]</f>
        <v>9</v>
      </c>
      <c r="T184" s="40">
        <f>Tablo16[[#This Row],[Aynı saatteki Sınav Sayısı]]</f>
        <v>9</v>
      </c>
    </row>
    <row r="185" spans="1:20" ht="15" hidden="1" x14ac:dyDescent="0.25">
      <c r="A185" s="38">
        <v>296</v>
      </c>
      <c r="B185" s="40" t="str">
        <f>Tablo16[[#This Row],[Bölüm]]</f>
        <v>TM</v>
      </c>
      <c r="C185" s="40">
        <f>Tablo16[[#This Row],[Sınıf]]</f>
        <v>1</v>
      </c>
      <c r="D185" s="40" t="str">
        <f>Tablo16[[#This Row],[Ders Kodu]]</f>
        <v>ATA-1101</v>
      </c>
      <c r="E185" s="40" t="str">
        <f>Tablo16[[#This Row],[Dersin Adı]]</f>
        <v>Atatürk İlkeleri ve İnkılap Tarihi I</v>
      </c>
      <c r="F185" s="40" t="str">
        <f>Tablo16[[#This Row],[Dersi Veren Öğretim Üyesi]]</f>
        <v>Ümmügülsüm Taylı</v>
      </c>
      <c r="G185" s="40" t="str">
        <f>Tablo16[[#This Row],[Dersi Veren. Öğr. Üyesi Bölmü.]]</f>
        <v>FD</v>
      </c>
      <c r="H185" s="40">
        <f>Tablo16[[#This Row],[Mevcut]]</f>
        <v>261</v>
      </c>
      <c r="I185" s="115">
        <f>Tablo16[[#This Row],[SINAV TARİHİ]]</f>
        <v>45664</v>
      </c>
      <c r="J185" s="116">
        <f>Tablo16[[#This Row],[SINAV SAATİ]]</f>
        <v>0.45833333333333331</v>
      </c>
      <c r="K185" s="40" t="str">
        <f>Tablo16[[#This Row],[SINIF - I -ZF-….]]</f>
        <v>Prof.Dr H. TURHAN</v>
      </c>
      <c r="L185" s="40">
        <f>Tablo16[[#This Row],[SINIF - II  ZF-….]]</f>
        <v>0</v>
      </c>
      <c r="M185" s="40">
        <f>Tablo16[[#This Row],[G1]]</f>
        <v>12</v>
      </c>
      <c r="N185" s="40">
        <f>Tablo16[[#This Row],[G2]]</f>
        <v>0</v>
      </c>
      <c r="O185" s="40" t="str">
        <f>Tablo16[[#This Row],[Gözetmen 1]]</f>
        <v>Çağrı KINIK</v>
      </c>
      <c r="P185" s="40">
        <f>Tablo16[[#This Row],[Gözetmen 2]]</f>
        <v>0</v>
      </c>
      <c r="Q185" s="40">
        <f>Tablo16[[#This Row],[TÜM SINAVLARIMI GÖSTER]]</f>
        <v>0</v>
      </c>
      <c r="R185" s="40">
        <f>Tablo16[[#This Row],[Aynı ders sayısı]]</f>
        <v>9</v>
      </c>
      <c r="S185" s="40">
        <f>Tablo16[[#This Row],[Hocası aynı, aynı ders sayısı]]</f>
        <v>3</v>
      </c>
      <c r="T185" s="40">
        <f>Tablo16[[#This Row],[Aynı saatteki Sınav Sayısı]]</f>
        <v>9</v>
      </c>
    </row>
    <row r="186" spans="1:20" ht="15" hidden="1" x14ac:dyDescent="0.25">
      <c r="A186" s="38">
        <v>308</v>
      </c>
      <c r="B186" s="40" t="str">
        <f>Tablo16[[#This Row],[Bölüm]]</f>
        <v>TM</v>
      </c>
      <c r="C186" s="40">
        <f>Tablo16[[#This Row],[Sınıf]]</f>
        <v>1</v>
      </c>
      <c r="D186" s="40" t="str">
        <f>Tablo16[[#This Row],[Ders Kodu]]</f>
        <v>ZTM-1001</v>
      </c>
      <c r="E186" s="40" t="str">
        <f>Tablo16[[#This Row],[Dersin Adı]]</f>
        <v>Fizik</v>
      </c>
      <c r="F186" s="40" t="str">
        <f>Tablo16[[#This Row],[Dersi Veren Öğretim Üyesi]]</f>
        <v>Esin Soydugan</v>
      </c>
      <c r="G186" s="40" t="str">
        <f>Tablo16[[#This Row],[Dersi Veren. Öğr. Üyesi Bölmü.]]</f>
        <v>FD</v>
      </c>
      <c r="H186" s="40">
        <f>Tablo16[[#This Row],[Mevcut]]</f>
        <v>51</v>
      </c>
      <c r="I186" s="115">
        <f>Tablo16[[#This Row],[SINAV TARİHİ]]</f>
        <v>45665</v>
      </c>
      <c r="J186" s="116">
        <f>Tablo16[[#This Row],[SINAV SAATİ]]</f>
        <v>0.375</v>
      </c>
      <c r="K186" s="40" t="str">
        <f>Tablo16[[#This Row],[SINIF - I -ZF-….]]</f>
        <v>101</v>
      </c>
      <c r="L186" s="40">
        <f>Tablo16[[#This Row],[SINIF - II  ZF-….]]</f>
        <v>0</v>
      </c>
      <c r="M186" s="40">
        <f>Tablo16[[#This Row],[G1]]</f>
        <v>11</v>
      </c>
      <c r="N186" s="40">
        <f>Tablo16[[#This Row],[G2]]</f>
        <v>0</v>
      </c>
      <c r="O186" s="40" t="str">
        <f>Tablo16[[#This Row],[Gözetmen 1]]</f>
        <v>Serkan ÖZDEMİR</v>
      </c>
      <c r="P186" s="40">
        <f>Tablo16[[#This Row],[Gözetmen 2]]</f>
        <v>0</v>
      </c>
      <c r="Q186" s="40">
        <f>Tablo16[[#This Row],[TÜM SINAVLARIMI GÖSTER]]</f>
        <v>0</v>
      </c>
      <c r="R186" s="40">
        <f>Tablo16[[#This Row],[Aynı ders sayısı]]</f>
        <v>9</v>
      </c>
      <c r="S186" s="40">
        <f>Tablo16[[#This Row],[Hocası aynı, aynı ders sayısı]]</f>
        <v>2</v>
      </c>
      <c r="T186" s="40">
        <f>Tablo16[[#This Row],[Aynı saatteki Sınav Sayısı]]</f>
        <v>9</v>
      </c>
    </row>
    <row r="187" spans="1:20" ht="15" hidden="1" x14ac:dyDescent="0.25">
      <c r="A187" s="38">
        <v>403</v>
      </c>
      <c r="B187" s="40" t="str">
        <f>Tablo16[[#This Row],[Bölüm]]</f>
        <v>TM</v>
      </c>
      <c r="C187" s="40">
        <f>Tablo16[[#This Row],[Sınıf]]</f>
        <v>1</v>
      </c>
      <c r="D187" s="40" t="str">
        <f>Tablo16[[#This Row],[Ders Kodu]]</f>
        <v>ZTM-1003</v>
      </c>
      <c r="E187" s="40" t="str">
        <f>Tablo16[[#This Row],[Dersin Adı]]</f>
        <v>Kimya I</v>
      </c>
      <c r="F187" s="40" t="str">
        <f>Tablo16[[#This Row],[Dersi Veren Öğretim Üyesi]]</f>
        <v>Melek Tercan Yavaşoğlu</v>
      </c>
      <c r="G187" s="40" t="str">
        <f>Tablo16[[#This Row],[Dersi Veren. Öğr. Üyesi Bölmü.]]</f>
        <v>FD</v>
      </c>
      <c r="H187" s="40">
        <f>Tablo16[[#This Row],[Mevcut]]</f>
        <v>51</v>
      </c>
      <c r="I187" s="115">
        <f>Tablo16[[#This Row],[SINAV TARİHİ]]</f>
        <v>45666</v>
      </c>
      <c r="J187" s="116">
        <f>Tablo16[[#This Row],[SINAV SAATİ]]</f>
        <v>0.375</v>
      </c>
      <c r="K187" s="40" t="str">
        <f>Tablo16[[#This Row],[SINIF - I -ZF-….]]</f>
        <v>Amfi</v>
      </c>
      <c r="L187" s="40">
        <f>Tablo16[[#This Row],[SINIF - II  ZF-….]]</f>
        <v>0</v>
      </c>
      <c r="M187" s="40">
        <f>Tablo16[[#This Row],[G1]]</f>
        <v>5</v>
      </c>
      <c r="N187" s="40">
        <f>Tablo16[[#This Row],[G2]]</f>
        <v>0</v>
      </c>
      <c r="O187" s="40" t="str">
        <f>Tablo16[[#This Row],[Gözetmen 1]]</f>
        <v>İrem POYRAZ</v>
      </c>
      <c r="P187" s="40">
        <f>Tablo16[[#This Row],[Gözetmen 2]]</f>
        <v>0</v>
      </c>
      <c r="Q187" s="40">
        <f>Tablo16[[#This Row],[TÜM SINAVLARIMI GÖSTER]]</f>
        <v>0</v>
      </c>
      <c r="R187" s="40">
        <f>Tablo16[[#This Row],[Aynı ders sayısı]]</f>
        <v>8</v>
      </c>
      <c r="S187" s="40">
        <f>Tablo16[[#This Row],[Hocası aynı, aynı ders sayısı]]</f>
        <v>2</v>
      </c>
      <c r="T187" s="40">
        <f>Tablo16[[#This Row],[Aynı saatteki Sınav Sayısı]]</f>
        <v>8</v>
      </c>
    </row>
    <row r="188" spans="1:20" ht="15" hidden="1" x14ac:dyDescent="0.25">
      <c r="A188" s="38">
        <v>342</v>
      </c>
      <c r="B188" s="40" t="str">
        <f>Tablo16[[#This Row],[Bölüm]]</f>
        <v>TM</v>
      </c>
      <c r="C188" s="40">
        <f>Tablo16[[#This Row],[Sınıf]]</f>
        <v>1</v>
      </c>
      <c r="D188" s="40" t="str">
        <f>Tablo16[[#This Row],[Ders Kodu]]</f>
        <v>ZTM-1007</v>
      </c>
      <c r="E188" s="40" t="str">
        <f>Tablo16[[#This Row],[Dersin Adı]]</f>
        <v>Mühendisliğe Giriş</v>
      </c>
      <c r="F188" s="40" t="str">
        <f>Tablo16[[#This Row],[Dersi Veren Öğretim Üyesi]]</f>
        <v>Ünal Ürkmez</v>
      </c>
      <c r="G188" s="40" t="str">
        <f>Tablo16[[#This Row],[Dersi Veren. Öğr. Üyesi Bölmü.]]</f>
        <v>TM</v>
      </c>
      <c r="H188" s="40">
        <f>Tablo16[[#This Row],[Mevcut]]</f>
        <v>28</v>
      </c>
      <c r="I188" s="115">
        <f>Tablo16[[#This Row],[SINAV TARİHİ]]</f>
        <v>45666</v>
      </c>
      <c r="J188" s="116">
        <f>Tablo16[[#This Row],[SINAV SAATİ]]</f>
        <v>0.67708333333333337</v>
      </c>
      <c r="K188" s="40" t="str">
        <f>Tablo16[[#This Row],[SINIF - I -ZF-….]]</f>
        <v>01</v>
      </c>
      <c r="L188" s="40">
        <f>Tablo16[[#This Row],[SINIF - II  ZF-….]]</f>
        <v>0</v>
      </c>
      <c r="M188" s="40">
        <f>Tablo16[[#This Row],[G1]]</f>
        <v>0</v>
      </c>
      <c r="N188" s="40">
        <f>Tablo16[[#This Row],[G2]]</f>
        <v>0</v>
      </c>
      <c r="O188" s="40">
        <f>Tablo16[[#This Row],[Gözetmen 1]]</f>
        <v>0</v>
      </c>
      <c r="P188" s="40">
        <f>Tablo16[[#This Row],[Gözetmen 2]]</f>
        <v>0</v>
      </c>
      <c r="Q188" s="40">
        <f>Tablo16[[#This Row],[TÜM SINAVLARIMI GÖSTER]]</f>
        <v>0</v>
      </c>
      <c r="R188" s="40">
        <f>Tablo16[[#This Row],[Aynı ders sayısı]]</f>
        <v>1</v>
      </c>
      <c r="S188" s="40">
        <f>Tablo16[[#This Row],[Hocası aynı, aynı ders sayısı]]</f>
        <v>1</v>
      </c>
      <c r="T188" s="40">
        <f>Tablo16[[#This Row],[Aynı saatteki Sınav Sayısı]]</f>
        <v>7</v>
      </c>
    </row>
    <row r="189" spans="1:20" ht="15" hidden="1" x14ac:dyDescent="0.25">
      <c r="A189" s="38">
        <v>357</v>
      </c>
      <c r="B189" s="40" t="str">
        <f>Tablo16[[#This Row],[Bölüm]]</f>
        <v>TM</v>
      </c>
      <c r="C189" s="40">
        <f>Tablo16[[#This Row],[Sınıf]]</f>
        <v>1</v>
      </c>
      <c r="D189" s="40" t="str">
        <f>Tablo16[[#This Row],[Ders Kodu]]</f>
        <v>ZTM-1011</v>
      </c>
      <c r="E189" s="40" t="str">
        <f>Tablo16[[#This Row],[Dersin Adı]]</f>
        <v>Temel Bilgisayar Uygulamaları</v>
      </c>
      <c r="F189" s="40" t="str">
        <f>Tablo16[[#This Row],[Dersi Veren Öğretim Üyesi]]</f>
        <v>Anıl Çay</v>
      </c>
      <c r="G189" s="40" t="str">
        <f>Tablo16[[#This Row],[Dersi Veren. Öğr. Üyesi Bölmü.]]</f>
        <v>TM</v>
      </c>
      <c r="H189" s="40">
        <f>Tablo16[[#This Row],[Mevcut]]</f>
        <v>34</v>
      </c>
      <c r="I189" s="115">
        <f>Tablo16[[#This Row],[SINAV TARİHİ]]</f>
        <v>45670</v>
      </c>
      <c r="J189" s="116">
        <f>Tablo16[[#This Row],[SINAV SAATİ]]</f>
        <v>0.375</v>
      </c>
      <c r="K189" s="40" t="str">
        <f>Tablo16[[#This Row],[SINIF - I -ZF-….]]</f>
        <v>Bilgisayar Lab.</v>
      </c>
      <c r="L189" s="40">
        <f>Tablo16[[#This Row],[SINIF - II  ZF-….]]</f>
        <v>0</v>
      </c>
      <c r="M189" s="40">
        <f>Tablo16[[#This Row],[G1]]</f>
        <v>0</v>
      </c>
      <c r="N189" s="40">
        <f>Tablo16[[#This Row],[G2]]</f>
        <v>0</v>
      </c>
      <c r="O189" s="40">
        <f>Tablo16[[#This Row],[Gözetmen 1]]</f>
        <v>0</v>
      </c>
      <c r="P189" s="40">
        <f>Tablo16[[#This Row],[Gözetmen 2]]</f>
        <v>0</v>
      </c>
      <c r="Q189" s="40">
        <f>Tablo16[[#This Row],[TÜM SINAVLARIMI GÖSTER]]</f>
        <v>0</v>
      </c>
      <c r="R189" s="40">
        <f>Tablo16[[#This Row],[Aynı ders sayısı]]</f>
        <v>4</v>
      </c>
      <c r="S189" s="40">
        <f>Tablo16[[#This Row],[Hocası aynı, aynı ders sayısı]]</f>
        <v>1</v>
      </c>
      <c r="T189" s="40">
        <f>Tablo16[[#This Row],[Aynı saatteki Sınav Sayısı]]</f>
        <v>9</v>
      </c>
    </row>
    <row r="190" spans="1:20" ht="15" hidden="1" x14ac:dyDescent="0.25">
      <c r="A190" s="38">
        <v>370</v>
      </c>
      <c r="B190" s="40" t="str">
        <f>Tablo16[[#This Row],[Bölüm]]</f>
        <v>TM</v>
      </c>
      <c r="C190" s="40">
        <f>Tablo16[[#This Row],[Sınıf]]</f>
        <v>1</v>
      </c>
      <c r="D190" s="40" t="str">
        <f>Tablo16[[#This Row],[Ders Kodu]]</f>
        <v>ZTM-1005</v>
      </c>
      <c r="E190" s="40" t="str">
        <f>Tablo16[[#This Row],[Dersin Adı]]</f>
        <v>Biyoloji (Mühendislik Biyolojisi)</v>
      </c>
      <c r="F190" s="40" t="str">
        <f>Tablo16[[#This Row],[Dersi Veren Öğretim Üyesi]]</f>
        <v>Mustafa Kemal Akbulut</v>
      </c>
      <c r="G190" s="40" t="str">
        <f>Tablo16[[#This Row],[Dersi Veren. Öğr. Üyesi Bölmü.]]</f>
        <v>FD</v>
      </c>
      <c r="H190" s="40">
        <f>Tablo16[[#This Row],[Mevcut]]</f>
        <v>28</v>
      </c>
      <c r="I190" s="115">
        <f>Tablo16[[#This Row],[SINAV TARİHİ]]</f>
        <v>45671</v>
      </c>
      <c r="J190" s="116">
        <f>Tablo16[[#This Row],[SINAV SAATİ]]</f>
        <v>0.375</v>
      </c>
      <c r="K190" s="40" t="str">
        <f>Tablo16[[#This Row],[SINIF - I -ZF-….]]</f>
        <v>01</v>
      </c>
      <c r="L190" s="40">
        <f>Tablo16[[#This Row],[SINIF - II  ZF-….]]</f>
        <v>0</v>
      </c>
      <c r="M190" s="40">
        <f>Tablo16[[#This Row],[G1]]</f>
        <v>0</v>
      </c>
      <c r="N190" s="40">
        <f>Tablo16[[#This Row],[G2]]</f>
        <v>0</v>
      </c>
      <c r="O190" s="40">
        <f>Tablo16[[#This Row],[Gözetmen 1]]</f>
        <v>0</v>
      </c>
      <c r="P190" s="40">
        <f>Tablo16[[#This Row],[Gözetmen 2]]</f>
        <v>0</v>
      </c>
      <c r="Q190" s="40">
        <f>Tablo16[[#This Row],[TÜM SINAVLARIMI GÖSTER]]</f>
        <v>0</v>
      </c>
      <c r="R190" s="40">
        <f>Tablo16[[#This Row],[Aynı ders sayısı]]</f>
        <v>1</v>
      </c>
      <c r="S190" s="40">
        <f>Tablo16[[#This Row],[Hocası aynı, aynı ders sayısı]]</f>
        <v>1</v>
      </c>
      <c r="T190" s="40">
        <f>Tablo16[[#This Row],[Aynı saatteki Sınav Sayısı]]</f>
        <v>8</v>
      </c>
    </row>
    <row r="191" spans="1:20" ht="15" hidden="1" x14ac:dyDescent="0.25">
      <c r="A191" s="38">
        <v>346</v>
      </c>
      <c r="B191" s="40" t="str">
        <f>Tablo16[[#This Row],[Bölüm]]</f>
        <v>TM</v>
      </c>
      <c r="C191" s="40">
        <f>Tablo16[[#This Row],[Sınıf]]</f>
        <v>1</v>
      </c>
      <c r="D191" s="40" t="str">
        <f>Tablo16[[#This Row],[Ders Kodu]]</f>
        <v>ZTM-1013</v>
      </c>
      <c r="E191" s="40" t="str">
        <f>Tablo16[[#This Row],[Dersin Adı]]</f>
        <v>Kariyer Planlama</v>
      </c>
      <c r="F191" s="40" t="str">
        <f>Tablo16[[#This Row],[Dersi Veren Öğretim Üyesi]]</f>
        <v>Mehmet Burak Büyükcan</v>
      </c>
      <c r="G191" s="40" t="str">
        <f>Tablo16[[#This Row],[Dersi Veren. Öğr. Üyesi Bölmü.]]</f>
        <v>TM</v>
      </c>
      <c r="H191" s="40">
        <f>Tablo16[[#This Row],[Mevcut]]</f>
        <v>34</v>
      </c>
      <c r="I191" s="115">
        <f>Tablo16[[#This Row],[SINAV TARİHİ]]</f>
        <v>45672</v>
      </c>
      <c r="J191" s="116">
        <f>Tablo16[[#This Row],[SINAV SAATİ]]</f>
        <v>0.375</v>
      </c>
      <c r="K191" s="40" t="str">
        <f>Tablo16[[#This Row],[SINIF - I -ZF-….]]</f>
        <v>202</v>
      </c>
      <c r="L191" s="40">
        <f>Tablo16[[#This Row],[SINIF - II  ZF-….]]</f>
        <v>0</v>
      </c>
      <c r="M191" s="40">
        <f>Tablo16[[#This Row],[G1]]</f>
        <v>0</v>
      </c>
      <c r="N191" s="40">
        <f>Tablo16[[#This Row],[G2]]</f>
        <v>0</v>
      </c>
      <c r="O191" s="40">
        <f>Tablo16[[#This Row],[Gözetmen 1]]</f>
        <v>0</v>
      </c>
      <c r="P191" s="40">
        <f>Tablo16[[#This Row],[Gözetmen 2]]</f>
        <v>0</v>
      </c>
      <c r="Q191" s="40">
        <f>Tablo16[[#This Row],[TÜM SINAVLARIMI GÖSTER]]</f>
        <v>0</v>
      </c>
      <c r="R191" s="40">
        <f>Tablo16[[#This Row],[Aynı ders sayısı]]</f>
        <v>7</v>
      </c>
      <c r="S191" s="40">
        <f>Tablo16[[#This Row],[Hocası aynı, aynı ders sayısı]]</f>
        <v>1</v>
      </c>
      <c r="T191" s="40">
        <f>Tablo16[[#This Row],[Aynı saatteki Sınav Sayısı]]</f>
        <v>9</v>
      </c>
    </row>
    <row r="192" spans="1:20" ht="15" hidden="1" x14ac:dyDescent="0.25">
      <c r="A192" s="38">
        <v>29</v>
      </c>
      <c r="B192" s="40" t="str">
        <f>Tablo16[[#This Row],[Bölüm]]</f>
        <v>TM</v>
      </c>
      <c r="C192" s="40">
        <f>Tablo16[[#This Row],[Sınıf]]</f>
        <v>1</v>
      </c>
      <c r="D192" s="40" t="str">
        <f>Tablo16[[#This Row],[Ders Kodu]]</f>
        <v>İSG-1001</v>
      </c>
      <c r="E192" s="40" t="str">
        <f>Tablo16[[#This Row],[Dersin Adı]]</f>
        <v>İş Sağlığı ve Güvenliği I</v>
      </c>
      <c r="F192" s="40" t="str">
        <f>Tablo16[[#This Row],[Dersi Veren Öğretim Üyesi]]</f>
        <v>Sarp Korkut Sümer</v>
      </c>
      <c r="G192" s="40" t="str">
        <f>Tablo16[[#This Row],[Dersi Veren. Öğr. Üyesi Bölmü.]]</f>
        <v>TM</v>
      </c>
      <c r="H192" s="40">
        <f>Tablo16[[#This Row],[Mevcut]]</f>
        <v>30</v>
      </c>
      <c r="I192" s="115">
        <f>Tablo16[[#This Row],[SINAV TARİHİ]]</f>
        <v>45673</v>
      </c>
      <c r="J192" s="116">
        <f>Tablo16[[#This Row],[SINAV SAATİ]]</f>
        <v>0.375</v>
      </c>
      <c r="K192" s="40" t="str">
        <f>Tablo16[[#This Row],[SINIF - I -ZF-….]]</f>
        <v>201</v>
      </c>
      <c r="L192" s="40">
        <f>Tablo16[[#This Row],[SINIF - II  ZF-….]]</f>
        <v>0</v>
      </c>
      <c r="M192" s="40">
        <f>Tablo16[[#This Row],[G1]]</f>
        <v>0</v>
      </c>
      <c r="N192" s="40">
        <f>Tablo16[[#This Row],[G2]]</f>
        <v>0</v>
      </c>
      <c r="O192" s="40">
        <f>Tablo16[[#This Row],[Gözetmen 1]]</f>
        <v>0</v>
      </c>
      <c r="P192" s="40">
        <f>Tablo16[[#This Row],[Gözetmen 2]]</f>
        <v>0</v>
      </c>
      <c r="Q192" s="40">
        <f>Tablo16[[#This Row],[TÜM SINAVLARIMI GÖSTER]]</f>
        <v>0</v>
      </c>
      <c r="R192" s="40">
        <f>Tablo16[[#This Row],[Aynı ders sayısı]]</f>
        <v>9</v>
      </c>
      <c r="S192" s="40">
        <f>Tablo16[[#This Row],[Hocası aynı, aynı ders sayısı]]</f>
        <v>1</v>
      </c>
      <c r="T192" s="40">
        <f>Tablo16[[#This Row],[Aynı saatteki Sınav Sayısı]]</f>
        <v>9</v>
      </c>
    </row>
    <row r="193" spans="1:20" ht="15" hidden="1" x14ac:dyDescent="0.25">
      <c r="A193" s="38">
        <v>45</v>
      </c>
      <c r="B193" s="40" t="str">
        <f>Tablo16[[#This Row],[Bölüm]]</f>
        <v>TM</v>
      </c>
      <c r="C193" s="40">
        <f>Tablo16[[#This Row],[Sınıf]]</f>
        <v>1</v>
      </c>
      <c r="D193" s="40" t="str">
        <f>Tablo16[[#This Row],[Ders Kodu]]</f>
        <v>TDİ-1101</v>
      </c>
      <c r="E193" s="40" t="str">
        <f>Tablo16[[#This Row],[Dersin Adı]]</f>
        <v>Yabancı Dil (ingilizce)</v>
      </c>
      <c r="F193" s="40" t="str">
        <f>Tablo16[[#This Row],[Dersi Veren Öğretim Üyesi]]</f>
        <v>Gökhan HINIZ</v>
      </c>
      <c r="G193" s="40" t="str">
        <f>Tablo16[[#This Row],[Dersi Veren. Öğr. Üyesi Bölmü.]]</f>
        <v>FD</v>
      </c>
      <c r="H193" s="40">
        <f>Tablo16[[#This Row],[Mevcut]]</f>
        <v>23</v>
      </c>
      <c r="I193" s="115">
        <f>Tablo16[[#This Row],[SINAV TARİHİ]]</f>
        <v>45674</v>
      </c>
      <c r="J193" s="116">
        <f>Tablo16[[#This Row],[SINAV SAATİ]]</f>
        <v>0.625</v>
      </c>
      <c r="K193" s="40" t="str">
        <f>Tablo16[[#This Row],[SINIF - I -ZF-….]]</f>
        <v>Prof.Dr H. TURHAN</v>
      </c>
      <c r="L193" s="40">
        <f>Tablo16[[#This Row],[SINIF - II  ZF-….]]</f>
        <v>0</v>
      </c>
      <c r="M193" s="40">
        <f>Tablo16[[#This Row],[G1]]</f>
        <v>12</v>
      </c>
      <c r="N193" s="40">
        <f>Tablo16[[#This Row],[G2]]</f>
        <v>0</v>
      </c>
      <c r="O193" s="40" t="str">
        <f>Tablo16[[#This Row],[Gözetmen 1]]</f>
        <v>Çağrı KINIK</v>
      </c>
      <c r="P193" s="40">
        <f>Tablo16[[#This Row],[Gözetmen 2]]</f>
        <v>0</v>
      </c>
      <c r="Q193" s="40">
        <f>Tablo16[[#This Row],[TÜM SINAVLARIMI GÖSTER]]</f>
        <v>0</v>
      </c>
      <c r="R193" s="40">
        <f>Tablo16[[#This Row],[Aynı ders sayısı]]</f>
        <v>0</v>
      </c>
      <c r="S193" s="40">
        <f>Tablo16[[#This Row],[Hocası aynı, aynı ders sayısı]]</f>
        <v>9</v>
      </c>
      <c r="T193" s="40">
        <f>Tablo16[[#This Row],[Aynı saatteki Sınav Sayısı]]</f>
        <v>9</v>
      </c>
    </row>
    <row r="194" spans="1:20" ht="15" hidden="1" x14ac:dyDescent="0.25">
      <c r="A194" s="38">
        <v>44</v>
      </c>
      <c r="B194" s="40" t="str">
        <f>Tablo16[[#This Row],[Bölüm]]</f>
        <v>TM</v>
      </c>
      <c r="C194" s="40">
        <f>Tablo16[[#This Row],[Sınıf]]</f>
        <v>2</v>
      </c>
      <c r="D194" s="40" t="str">
        <f>Tablo16[[#This Row],[Ders Kodu]]</f>
        <v>TMT-2011</v>
      </c>
      <c r="E194" s="40" t="str">
        <f>Tablo16[[#This Row],[Dersin Adı]]</f>
        <v>Bilgisayar Destekli Tasarım I</v>
      </c>
      <c r="F194" s="40" t="str">
        <f>Tablo16[[#This Row],[Dersi Veren Öğretim Üyesi]]</f>
        <v>Habib Kocabıyık</v>
      </c>
      <c r="G194" s="40" t="str">
        <f>Tablo16[[#This Row],[Dersi Veren. Öğr. Üyesi Bölmü.]]</f>
        <v>TM</v>
      </c>
      <c r="H194" s="40">
        <f>Tablo16[[#This Row],[Mevcut]]</f>
        <v>35</v>
      </c>
      <c r="I194" s="115">
        <f>Tablo16[[#This Row],[SINAV TARİHİ]]</f>
        <v>45663</v>
      </c>
      <c r="J194" s="116">
        <f>Tablo16[[#This Row],[SINAV SAATİ]]</f>
        <v>0.45833333333333331</v>
      </c>
      <c r="K194" s="40" t="str">
        <f>Tablo16[[#This Row],[SINIF - I -ZF-….]]</f>
        <v>Bilgisayar Lab.</v>
      </c>
      <c r="L194" s="40">
        <f>Tablo16[[#This Row],[SINIF - II  ZF-….]]</f>
        <v>0</v>
      </c>
      <c r="M194" s="40">
        <f>Tablo16[[#This Row],[G1]]</f>
        <v>0</v>
      </c>
      <c r="N194" s="40">
        <f>Tablo16[[#This Row],[G2]]</f>
        <v>0</v>
      </c>
      <c r="O194" s="40">
        <f>Tablo16[[#This Row],[Gözetmen 1]]</f>
        <v>0</v>
      </c>
      <c r="P194" s="40">
        <f>Tablo16[[#This Row],[Gözetmen 2]]</f>
        <v>0</v>
      </c>
      <c r="Q194" s="40">
        <f>Tablo16[[#This Row],[TÜM SINAVLARIMI GÖSTER]]</f>
        <v>0</v>
      </c>
      <c r="R194" s="40">
        <f>Tablo16[[#This Row],[Aynı ders sayısı]]</f>
        <v>1</v>
      </c>
      <c r="S194" s="40">
        <f>Tablo16[[#This Row],[Hocası aynı, aynı ders sayısı]]</f>
        <v>1</v>
      </c>
      <c r="T194" s="40">
        <f>Tablo16[[#This Row],[Aynı saatteki Sınav Sayısı]]</f>
        <v>9</v>
      </c>
    </row>
    <row r="195" spans="1:20" ht="15" hidden="1" x14ac:dyDescent="0.25">
      <c r="A195" s="38">
        <v>65</v>
      </c>
      <c r="B195" s="40" t="str">
        <f>Tablo16[[#This Row],[Bölüm]]</f>
        <v>TM</v>
      </c>
      <c r="C195" s="40">
        <f>Tablo16[[#This Row],[Sınıf]]</f>
        <v>2</v>
      </c>
      <c r="D195" s="40" t="str">
        <f>Tablo16[[#This Row],[Ders Kodu]]</f>
        <v>TMT-2007</v>
      </c>
      <c r="E195" s="40" t="str">
        <f>Tablo16[[#This Row],[Dersin Adı]]</f>
        <v>Mühendislik Termodinamiği</v>
      </c>
      <c r="F195" s="40" t="str">
        <f>Tablo16[[#This Row],[Dersi Veren Öğretim Üyesi]]</f>
        <v>Habib Kocabıyık</v>
      </c>
      <c r="G195" s="40" t="str">
        <f>Tablo16[[#This Row],[Dersi Veren. Öğr. Üyesi Bölmü.]]</f>
        <v>TM</v>
      </c>
      <c r="H195" s="40">
        <f>Tablo16[[#This Row],[Mevcut]]</f>
        <v>37</v>
      </c>
      <c r="I195" s="115">
        <f>Tablo16[[#This Row],[SINAV TARİHİ]]</f>
        <v>45664</v>
      </c>
      <c r="J195" s="116">
        <f>Tablo16[[#This Row],[SINAV SAATİ]]</f>
        <v>0.4861111111111111</v>
      </c>
      <c r="K195" s="40" t="str">
        <f>Tablo16[[#This Row],[SINIF - I -ZF-….]]</f>
        <v>202</v>
      </c>
      <c r="L195" s="40">
        <f>Tablo16[[#This Row],[SINIF - II  ZF-….]]</f>
        <v>0</v>
      </c>
      <c r="M195" s="40">
        <f>Tablo16[[#This Row],[G1]]</f>
        <v>0</v>
      </c>
      <c r="N195" s="40">
        <f>Tablo16[[#This Row],[G2]]</f>
        <v>0</v>
      </c>
      <c r="O195" s="40">
        <f>Tablo16[[#This Row],[Gözetmen 1]]</f>
        <v>0</v>
      </c>
      <c r="P195" s="40">
        <f>Tablo16[[#This Row],[Gözetmen 2]]</f>
        <v>0</v>
      </c>
      <c r="Q195" s="40">
        <f>Tablo16[[#This Row],[TÜM SINAVLARIMI GÖSTER]]</f>
        <v>0</v>
      </c>
      <c r="R195" s="40">
        <f>Tablo16[[#This Row],[Aynı ders sayısı]]</f>
        <v>1</v>
      </c>
      <c r="S195" s="40">
        <f>Tablo16[[#This Row],[Hocası aynı, aynı ders sayısı]]</f>
        <v>1</v>
      </c>
      <c r="T195" s="40">
        <f>Tablo16[[#This Row],[Aynı saatteki Sınav Sayısı]]</f>
        <v>9</v>
      </c>
    </row>
    <row r="196" spans="1:20" ht="15" hidden="1" x14ac:dyDescent="0.25">
      <c r="A196" s="38">
        <v>66</v>
      </c>
      <c r="B196" s="40" t="str">
        <f>Tablo16[[#This Row],[Bölüm]]</f>
        <v>TM</v>
      </c>
      <c r="C196" s="40">
        <f>Tablo16[[#This Row],[Sınıf]]</f>
        <v>2</v>
      </c>
      <c r="D196" s="40" t="str">
        <f>Tablo16[[#This Row],[Ders Kodu]]</f>
        <v>TMT-2001</v>
      </c>
      <c r="E196" s="40" t="str">
        <f>Tablo16[[#This Row],[Dersin Adı]]</f>
        <v>Malzeme Bilgisi</v>
      </c>
      <c r="F196" s="40" t="str">
        <f>Tablo16[[#This Row],[Dersi Veren Öğretim Üyesi]]</f>
        <v>Volkan Eskizeybek</v>
      </c>
      <c r="G196" s="40" t="str">
        <f>Tablo16[[#This Row],[Dersi Veren. Öğr. Üyesi Bölmü.]]</f>
        <v>FD</v>
      </c>
      <c r="H196" s="40">
        <f>Tablo16[[#This Row],[Mevcut]]</f>
        <v>59</v>
      </c>
      <c r="I196" s="115">
        <f>Tablo16[[#This Row],[SINAV TARİHİ]]</f>
        <v>45665</v>
      </c>
      <c r="J196" s="116">
        <f>Tablo16[[#This Row],[SINAV SAATİ]]</f>
        <v>0.45833333333333331</v>
      </c>
      <c r="K196" s="40" t="str">
        <f>Tablo16[[#This Row],[SINIF - I -ZF-….]]</f>
        <v>113</v>
      </c>
      <c r="L196" s="40">
        <f>Tablo16[[#This Row],[SINIF - II  ZF-….]]</f>
        <v>0</v>
      </c>
      <c r="M196" s="40">
        <f>Tablo16[[#This Row],[G1]]</f>
        <v>0</v>
      </c>
      <c r="N196" s="40">
        <f>Tablo16[[#This Row],[G2]]</f>
        <v>0</v>
      </c>
      <c r="O196" s="40">
        <f>Tablo16[[#This Row],[Gözetmen 1]]</f>
        <v>0</v>
      </c>
      <c r="P196" s="40">
        <f>Tablo16[[#This Row],[Gözetmen 2]]</f>
        <v>0</v>
      </c>
      <c r="Q196" s="40">
        <f>Tablo16[[#This Row],[TÜM SINAVLARIMI GÖSTER]]</f>
        <v>0</v>
      </c>
      <c r="R196" s="40">
        <f>Tablo16[[#This Row],[Aynı ders sayısı]]</f>
        <v>1</v>
      </c>
      <c r="S196" s="40">
        <f>Tablo16[[#This Row],[Hocası aynı, aynı ders sayısı]]</f>
        <v>1</v>
      </c>
      <c r="T196" s="40">
        <f>Tablo16[[#This Row],[Aynı saatteki Sınav Sayısı]]</f>
        <v>9</v>
      </c>
    </row>
    <row r="197" spans="1:20" ht="15" hidden="1" x14ac:dyDescent="0.25">
      <c r="A197" s="38">
        <v>67</v>
      </c>
      <c r="B197" s="40" t="str">
        <f>Tablo16[[#This Row],[Bölüm]]</f>
        <v>TM</v>
      </c>
      <c r="C197" s="40">
        <f>Tablo16[[#This Row],[Sınıf]]</f>
        <v>2</v>
      </c>
      <c r="D197" s="40" t="str">
        <f>Tablo16[[#This Row],[Ders Kodu]]</f>
        <v>TMT-2003</v>
      </c>
      <c r="E197" s="40" t="str">
        <f>Tablo16[[#This Row],[Dersin Adı]]</f>
        <v>Tarımsal Yapılar ve Sulama</v>
      </c>
      <c r="F197" s="40" t="str">
        <f>Tablo16[[#This Row],[Dersi Veren Öğretim Üyesi]]</f>
        <v>Murat Yıldırım</v>
      </c>
      <c r="G197" s="40" t="str">
        <f>Tablo16[[#This Row],[Dersi Veren. Öğr. Üyesi Bölmü.]]</f>
        <v>TYS</v>
      </c>
      <c r="H197" s="40">
        <f>Tablo16[[#This Row],[Mevcut]]</f>
        <v>43</v>
      </c>
      <c r="I197" s="115">
        <f>Tablo16[[#This Row],[SINAV TARİHİ]]</f>
        <v>45665</v>
      </c>
      <c r="J197" s="116">
        <f>Tablo16[[#This Row],[SINAV SAATİ]]</f>
        <v>0.6875</v>
      </c>
      <c r="K197" s="40" t="str">
        <f>Tablo16[[#This Row],[SINIF - I -ZF-….]]</f>
        <v>01</v>
      </c>
      <c r="L197" s="40">
        <f>Tablo16[[#This Row],[SINIF - II  ZF-….]]</f>
        <v>0</v>
      </c>
      <c r="M197" s="40">
        <f>Tablo16[[#This Row],[G1]]</f>
        <v>0</v>
      </c>
      <c r="N197" s="40">
        <f>Tablo16[[#This Row],[G2]]</f>
        <v>0</v>
      </c>
      <c r="O197" s="40">
        <f>Tablo16[[#This Row],[Gözetmen 1]]</f>
        <v>0</v>
      </c>
      <c r="P197" s="40">
        <f>Tablo16[[#This Row],[Gözetmen 2]]</f>
        <v>0</v>
      </c>
      <c r="Q197" s="40">
        <f>Tablo16[[#This Row],[TÜM SINAVLARIMI GÖSTER]]</f>
        <v>0</v>
      </c>
      <c r="R197" s="40">
        <f>Tablo16[[#This Row],[Aynı ders sayısı]]</f>
        <v>6</v>
      </c>
      <c r="S197" s="40">
        <f>Tablo16[[#This Row],[Hocası aynı, aynı ders sayısı]]</f>
        <v>1</v>
      </c>
      <c r="T197" s="40">
        <f>Tablo16[[#This Row],[Aynı saatteki Sınav Sayısı]]</f>
        <v>7</v>
      </c>
    </row>
    <row r="198" spans="1:20" ht="15" hidden="1" x14ac:dyDescent="0.25">
      <c r="A198" s="38">
        <v>172</v>
      </c>
      <c r="B198" s="40" t="str">
        <f>Tablo16[[#This Row],[Bölüm]]</f>
        <v>TM</v>
      </c>
      <c r="C198" s="40">
        <f>Tablo16[[#This Row],[Sınıf]]</f>
        <v>2</v>
      </c>
      <c r="D198" s="40" t="str">
        <f>Tablo16[[#This Row],[Ders Kodu]]</f>
        <v>TMT-2013</v>
      </c>
      <c r="E198" s="40" t="str">
        <f>Tablo16[[#This Row],[Dersin Adı]]</f>
        <v>Statik ve Mukavemet</v>
      </c>
      <c r="F198" s="40" t="str">
        <f>Tablo16[[#This Row],[Dersi Veren Öğretim Üyesi]]</f>
        <v>Anıl Çay</v>
      </c>
      <c r="G198" s="40" t="str">
        <f>Tablo16[[#This Row],[Dersi Veren. Öğr. Üyesi Bölmü.]]</f>
        <v>TM</v>
      </c>
      <c r="H198" s="40">
        <f>Tablo16[[#This Row],[Mevcut]]</f>
        <v>32</v>
      </c>
      <c r="I198" s="115">
        <f>Tablo16[[#This Row],[SINAV TARİHİ]]</f>
        <v>45666</v>
      </c>
      <c r="J198" s="116">
        <f>Tablo16[[#This Row],[SINAV SAATİ]]</f>
        <v>0.45833333333333331</v>
      </c>
      <c r="K198" s="40" t="str">
        <f>Tablo16[[#This Row],[SINIF - I -ZF-….]]</f>
        <v>TM Çiz.Sln.</v>
      </c>
      <c r="L198" s="40">
        <f>Tablo16[[#This Row],[SINIF - II  ZF-….]]</f>
        <v>0</v>
      </c>
      <c r="M198" s="40">
        <f>Tablo16[[#This Row],[G1]]</f>
        <v>0</v>
      </c>
      <c r="N198" s="40">
        <f>Tablo16[[#This Row],[G2]]</f>
        <v>0</v>
      </c>
      <c r="O198" s="40">
        <f>Tablo16[[#This Row],[Gözetmen 1]]</f>
        <v>0</v>
      </c>
      <c r="P198" s="40">
        <f>Tablo16[[#This Row],[Gözetmen 2]]</f>
        <v>0</v>
      </c>
      <c r="Q198" s="40">
        <f>Tablo16[[#This Row],[TÜM SINAVLARIMI GÖSTER]]</f>
        <v>0</v>
      </c>
      <c r="R198" s="40">
        <f>Tablo16[[#This Row],[Aynı ders sayısı]]</f>
        <v>1</v>
      </c>
      <c r="S198" s="40">
        <f>Tablo16[[#This Row],[Hocası aynı, aynı ders sayısı]]</f>
        <v>1</v>
      </c>
      <c r="T198" s="40">
        <f>Tablo16[[#This Row],[Aynı saatteki Sınav Sayısı]]</f>
        <v>9</v>
      </c>
    </row>
    <row r="199" spans="1:20" ht="15" hidden="1" x14ac:dyDescent="0.25">
      <c r="A199" s="38">
        <v>223</v>
      </c>
      <c r="B199" s="40" t="str">
        <f>Tablo16[[#This Row],[Bölüm]]</f>
        <v>TM</v>
      </c>
      <c r="C199" s="40">
        <f>Tablo16[[#This Row],[Sınıf]]</f>
        <v>2</v>
      </c>
      <c r="D199" s="40" t="str">
        <f>Tablo16[[#This Row],[Ders Kodu]]</f>
        <v>TMT-2009</v>
      </c>
      <c r="E199" s="40" t="str">
        <f>Tablo16[[#This Row],[Dersin Adı]]</f>
        <v>Diferansiyel Denklemler</v>
      </c>
      <c r="F199" s="40" t="str">
        <f>Tablo16[[#This Row],[Dersi Veren Öğretim Üyesi]]</f>
        <v>Mehmet Gümüş</v>
      </c>
      <c r="G199" s="40" t="str">
        <f>Tablo16[[#This Row],[Dersi Veren. Öğr. Üyesi Bölmü.]]</f>
        <v>FD</v>
      </c>
      <c r="H199" s="40">
        <f>Tablo16[[#This Row],[Mevcut]]</f>
        <v>65</v>
      </c>
      <c r="I199" s="115">
        <f>Tablo16[[#This Row],[SINAV TARİHİ]]</f>
        <v>45670</v>
      </c>
      <c r="J199" s="116">
        <f>Tablo16[[#This Row],[SINAV SAATİ]]</f>
        <v>0.45833333333333331</v>
      </c>
      <c r="K199" s="40" t="str">
        <f>Tablo16[[#This Row],[SINIF - I -ZF-….]]</f>
        <v>Amfi</v>
      </c>
      <c r="L199" s="40">
        <f>Tablo16[[#This Row],[SINIF - II  ZF-….]]</f>
        <v>0</v>
      </c>
      <c r="M199" s="40">
        <f>Tablo16[[#This Row],[G1]]</f>
        <v>7</v>
      </c>
      <c r="N199" s="40">
        <f>Tablo16[[#This Row],[G2]]</f>
        <v>0</v>
      </c>
      <c r="O199" s="40" t="str">
        <f>Tablo16[[#This Row],[Gözetmen 1]]</f>
        <v>C. Erdem BÜLBÜL</v>
      </c>
      <c r="P199" s="40">
        <f>Tablo16[[#This Row],[Gözetmen 2]]</f>
        <v>0</v>
      </c>
      <c r="Q199" s="40">
        <f>Tablo16[[#This Row],[TÜM SINAVLARIMI GÖSTER]]</f>
        <v>0</v>
      </c>
      <c r="R199" s="40">
        <f>Tablo16[[#This Row],[Aynı ders sayısı]]</f>
        <v>2</v>
      </c>
      <c r="S199" s="40">
        <f>Tablo16[[#This Row],[Hocası aynı, aynı ders sayısı]]</f>
        <v>2</v>
      </c>
      <c r="T199" s="40">
        <f>Tablo16[[#This Row],[Aynı saatteki Sınav Sayısı]]</f>
        <v>8</v>
      </c>
    </row>
    <row r="200" spans="1:20" ht="15" hidden="1" x14ac:dyDescent="0.25">
      <c r="A200" s="38">
        <v>323</v>
      </c>
      <c r="B200" s="40" t="str">
        <f>Tablo16[[#This Row],[Bölüm]]</f>
        <v>TM</v>
      </c>
      <c r="C200" s="40">
        <f>Tablo16[[#This Row],[Sınıf]]</f>
        <v>2</v>
      </c>
      <c r="D200" s="40" t="str">
        <f>Tablo16[[#This Row],[Ders Kodu]]</f>
        <v>TMT-2005</v>
      </c>
      <c r="E200" s="40" t="str">
        <f>Tablo16[[#This Row],[Dersin Adı]]</f>
        <v>Tarım Ekonomisi</v>
      </c>
      <c r="F200" s="40" t="str">
        <f>Tablo16[[#This Row],[Dersi Veren Öğretim Üyesi]]</f>
        <v>Arif Semerci</v>
      </c>
      <c r="G200" s="40" t="str">
        <f>Tablo16[[#This Row],[Dersi Veren. Öğr. Üyesi Bölmü.]]</f>
        <v>TE</v>
      </c>
      <c r="H200" s="40">
        <f>Tablo16[[#This Row],[Mevcut]]</f>
        <v>30</v>
      </c>
      <c r="I200" s="115">
        <f>Tablo16[[#This Row],[SINAV TARİHİ]]</f>
        <v>45671</v>
      </c>
      <c r="J200" s="116">
        <f>Tablo16[[#This Row],[SINAV SAATİ]]</f>
        <v>0.45833333333333331</v>
      </c>
      <c r="K200" s="40" t="str">
        <f>Tablo16[[#This Row],[SINIF - I -ZF-….]]</f>
        <v>102</v>
      </c>
      <c r="L200" s="40">
        <f>Tablo16[[#This Row],[SINIF - II  ZF-….]]</f>
        <v>0</v>
      </c>
      <c r="M200" s="40">
        <f>Tablo16[[#This Row],[G1]]</f>
        <v>0</v>
      </c>
      <c r="N200" s="40">
        <f>Tablo16[[#This Row],[G2]]</f>
        <v>0</v>
      </c>
      <c r="O200" s="40">
        <f>Tablo16[[#This Row],[Gözetmen 1]]</f>
        <v>0</v>
      </c>
      <c r="P200" s="40">
        <f>Tablo16[[#This Row],[Gözetmen 2]]</f>
        <v>0</v>
      </c>
      <c r="Q200" s="40">
        <f>Tablo16[[#This Row],[TÜM SINAVLARIMI GÖSTER]]</f>
        <v>0</v>
      </c>
      <c r="R200" s="40">
        <f>Tablo16[[#This Row],[Aynı ders sayısı]]</f>
        <v>6</v>
      </c>
      <c r="S200" s="40">
        <f>Tablo16[[#This Row],[Hocası aynı, aynı ders sayısı]]</f>
        <v>1</v>
      </c>
      <c r="T200" s="40">
        <f>Tablo16[[#This Row],[Aynı saatteki Sınav Sayısı]]</f>
        <v>7</v>
      </c>
    </row>
    <row r="201" spans="1:20" ht="15" hidden="1" x14ac:dyDescent="0.25">
      <c r="A201" s="38">
        <v>82</v>
      </c>
      <c r="B201" s="40" t="str">
        <f>Tablo16[[#This Row],[Bölüm]]</f>
        <v>TM</v>
      </c>
      <c r="C201" s="40">
        <f>Tablo16[[#This Row],[Sınıf]]</f>
        <v>3</v>
      </c>
      <c r="D201" s="40" t="str">
        <f>Tablo16[[#This Row],[Ders Kodu]]</f>
        <v>TMT-3111</v>
      </c>
      <c r="E201" s="40" t="str">
        <f>Tablo16[[#This Row],[Dersin Adı]]</f>
        <v>Toprak İşleme Makinaları</v>
      </c>
      <c r="F201" s="40" t="str">
        <f>Tablo16[[#This Row],[Dersi Veren Öğretim Üyesi]]</f>
        <v>Sakine Özpınar</v>
      </c>
      <c r="G201" s="40" t="str">
        <f>Tablo16[[#This Row],[Dersi Veren. Öğr. Üyesi Bölmü.]]</f>
        <v>TM</v>
      </c>
      <c r="H201" s="40">
        <f>Tablo16[[#This Row],[Mevcut]]</f>
        <v>15</v>
      </c>
      <c r="I201" s="115">
        <f>Tablo16[[#This Row],[SINAV TARİHİ]]</f>
        <v>45663</v>
      </c>
      <c r="J201" s="116">
        <f>Tablo16[[#This Row],[SINAV SAATİ]]</f>
        <v>0.54166666666666663</v>
      </c>
      <c r="K201" s="40" t="str">
        <f>Tablo16[[#This Row],[SINIF - I -ZF-….]]</f>
        <v>205</v>
      </c>
      <c r="L201" s="40">
        <f>Tablo16[[#This Row],[SINIF - II  ZF-….]]</f>
        <v>0</v>
      </c>
      <c r="M201" s="40">
        <f>Tablo16[[#This Row],[G1]]</f>
        <v>0</v>
      </c>
      <c r="N201" s="40">
        <f>Tablo16[[#This Row],[G2]]</f>
        <v>0</v>
      </c>
      <c r="O201" s="40">
        <f>Tablo16[[#This Row],[Gözetmen 1]]</f>
        <v>0</v>
      </c>
      <c r="P201" s="40">
        <f>Tablo16[[#This Row],[Gözetmen 2]]</f>
        <v>0</v>
      </c>
      <c r="Q201" s="40">
        <f>Tablo16[[#This Row],[TÜM SINAVLARIMI GÖSTER]]</f>
        <v>0</v>
      </c>
      <c r="R201" s="40">
        <f>Tablo16[[#This Row],[Aynı ders sayısı]]</f>
        <v>1</v>
      </c>
      <c r="S201" s="40">
        <f>Tablo16[[#This Row],[Hocası aynı, aynı ders sayısı]]</f>
        <v>1</v>
      </c>
      <c r="T201" s="40">
        <f>Tablo16[[#This Row],[Aynı saatteki Sınav Sayısı]]</f>
        <v>9</v>
      </c>
    </row>
    <row r="202" spans="1:20" ht="15" hidden="1" x14ac:dyDescent="0.25">
      <c r="A202" s="38">
        <v>83</v>
      </c>
      <c r="B202" s="40" t="str">
        <f>Tablo16[[#This Row],[Bölüm]]</f>
        <v>TM</v>
      </c>
      <c r="C202" s="40">
        <f>Tablo16[[#This Row],[Sınıf]]</f>
        <v>3</v>
      </c>
      <c r="D202" s="40" t="str">
        <f>Tablo16[[#This Row],[Ders Kodu]]</f>
        <v>TMT-3101</v>
      </c>
      <c r="E202" s="40" t="str">
        <f>Tablo16[[#This Row],[Dersin Adı]]</f>
        <v>Araştırma Deneme Yöntemleri</v>
      </c>
      <c r="F202" s="40" t="str">
        <f>Tablo16[[#This Row],[Dersi Veren Öğretim Üyesi]]</f>
        <v>Kumru Urgancı</v>
      </c>
      <c r="G202" s="40" t="str">
        <f>Tablo16[[#This Row],[Dersi Veren. Öğr. Üyesi Bölmü.]]</f>
        <v>FD</v>
      </c>
      <c r="H202" s="40">
        <f>Tablo16[[#This Row],[Mevcut]]</f>
        <v>20</v>
      </c>
      <c r="I202" s="115">
        <f>Tablo16[[#This Row],[SINAV TARİHİ]]</f>
        <v>45664</v>
      </c>
      <c r="J202" s="116">
        <f>Tablo16[[#This Row],[SINAV SAATİ]]</f>
        <v>0.56944444444444442</v>
      </c>
      <c r="K202" s="40" t="str">
        <f>Tablo16[[#This Row],[SINIF - I -ZF-….]]</f>
        <v>104</v>
      </c>
      <c r="L202" s="40">
        <f>Tablo16[[#This Row],[SINIF - II  ZF-….]]</f>
        <v>0</v>
      </c>
      <c r="M202" s="40">
        <f>Tablo16[[#This Row],[G1]]</f>
        <v>0</v>
      </c>
      <c r="N202" s="40">
        <f>Tablo16[[#This Row],[G2]]</f>
        <v>0</v>
      </c>
      <c r="O202" s="40">
        <f>Tablo16[[#This Row],[Gözetmen 1]]</f>
        <v>0</v>
      </c>
      <c r="P202" s="40">
        <f>Tablo16[[#This Row],[Gözetmen 2]]</f>
        <v>0</v>
      </c>
      <c r="Q202" s="40">
        <f>Tablo16[[#This Row],[TÜM SINAVLARIMI GÖSTER]]</f>
        <v>0</v>
      </c>
      <c r="R202" s="40">
        <f>Tablo16[[#This Row],[Aynı ders sayısı]]</f>
        <v>1</v>
      </c>
      <c r="S202" s="40">
        <f>Tablo16[[#This Row],[Hocası aynı, aynı ders sayısı]]</f>
        <v>1</v>
      </c>
      <c r="T202" s="40">
        <f>Tablo16[[#This Row],[Aynı saatteki Sınav Sayısı]]</f>
        <v>9</v>
      </c>
    </row>
    <row r="203" spans="1:20" ht="15" hidden="1" x14ac:dyDescent="0.25">
      <c r="A203" s="38">
        <v>115</v>
      </c>
      <c r="B203" s="40" t="str">
        <f>Tablo16[[#This Row],[Bölüm]]</f>
        <v>TM</v>
      </c>
      <c r="C203" s="40">
        <f>Tablo16[[#This Row],[Sınıf]]</f>
        <v>3</v>
      </c>
      <c r="D203" s="40" t="str">
        <f>Tablo16[[#This Row],[Ders Kodu]]</f>
        <v>TMT-3107</v>
      </c>
      <c r="E203" s="40" t="str">
        <f>Tablo16[[#This Row],[Dersin Adı]]</f>
        <v>Makine Elemanları</v>
      </c>
      <c r="F203" s="40" t="str">
        <f>Tablo16[[#This Row],[Dersi Veren Öğretim Üyesi]]</f>
        <v>Mehmet Yazar</v>
      </c>
      <c r="G203" s="40" t="str">
        <f>Tablo16[[#This Row],[Dersi Veren. Öğr. Üyesi Bölmü.]]</f>
        <v>FD</v>
      </c>
      <c r="H203" s="40">
        <f>Tablo16[[#This Row],[Mevcut]]</f>
        <v>15</v>
      </c>
      <c r="I203" s="115">
        <f>Tablo16[[#This Row],[SINAV TARİHİ]]</f>
        <v>45665</v>
      </c>
      <c r="J203" s="116">
        <f>Tablo16[[#This Row],[SINAV SAATİ]]</f>
        <v>0.54166666666666663</v>
      </c>
      <c r="K203" s="40" t="str">
        <f>Tablo16[[#This Row],[SINIF - I -ZF-….]]</f>
        <v>106</v>
      </c>
      <c r="L203" s="40">
        <f>Tablo16[[#This Row],[SINIF - II  ZF-….]]</f>
        <v>0</v>
      </c>
      <c r="M203" s="40">
        <f>Tablo16[[#This Row],[G1]]</f>
        <v>0</v>
      </c>
      <c r="N203" s="40">
        <f>Tablo16[[#This Row],[G2]]</f>
        <v>0</v>
      </c>
      <c r="O203" s="40">
        <f>Tablo16[[#This Row],[Gözetmen 1]]</f>
        <v>0</v>
      </c>
      <c r="P203" s="40">
        <f>Tablo16[[#This Row],[Gözetmen 2]]</f>
        <v>0</v>
      </c>
      <c r="Q203" s="40">
        <f>Tablo16[[#This Row],[TÜM SINAVLARIMI GÖSTER]]</f>
        <v>0</v>
      </c>
      <c r="R203" s="40">
        <f>Tablo16[[#This Row],[Aynı ders sayısı]]</f>
        <v>1</v>
      </c>
      <c r="S203" s="40">
        <f>Tablo16[[#This Row],[Hocası aynı, aynı ders sayısı]]</f>
        <v>1</v>
      </c>
      <c r="T203" s="40">
        <f>Tablo16[[#This Row],[Aynı saatteki Sınav Sayısı]]</f>
        <v>10</v>
      </c>
    </row>
    <row r="204" spans="1:20" ht="15" hidden="1" x14ac:dyDescent="0.25">
      <c r="A204" s="38">
        <v>155</v>
      </c>
      <c r="B204" s="40" t="str">
        <f>Tablo16[[#This Row],[Bölüm]]</f>
        <v>TM</v>
      </c>
      <c r="C204" s="40">
        <f>Tablo16[[#This Row],[Sınıf]]</f>
        <v>3</v>
      </c>
      <c r="D204" s="40" t="str">
        <f>Tablo16[[#This Row],[Ders Kodu]]</f>
        <v>TMT-3105</v>
      </c>
      <c r="E204" s="40" t="str">
        <f>Tablo16[[#This Row],[Dersin Adı]]</f>
        <v>Ergonomi</v>
      </c>
      <c r="F204" s="40" t="str">
        <f>Tablo16[[#This Row],[Dersi Veren Öğretim Üyesi]]</f>
        <v>Sarp Korkut Sümer</v>
      </c>
      <c r="G204" s="40" t="str">
        <f>Tablo16[[#This Row],[Dersi Veren. Öğr. Üyesi Bölmü.]]</f>
        <v>TM</v>
      </c>
      <c r="H204" s="40">
        <f>Tablo16[[#This Row],[Mevcut]]</f>
        <v>9</v>
      </c>
      <c r="I204" s="115">
        <f>Tablo16[[#This Row],[SINAV TARİHİ]]</f>
        <v>45666</v>
      </c>
      <c r="J204" s="116">
        <f>Tablo16[[#This Row],[SINAV SAATİ]]</f>
        <v>0.54166666666666663</v>
      </c>
      <c r="K204" s="40" t="str">
        <f>Tablo16[[#This Row],[SINIF - I -ZF-….]]</f>
        <v>05</v>
      </c>
      <c r="L204" s="40">
        <f>Tablo16[[#This Row],[SINIF - II  ZF-….]]</f>
        <v>0</v>
      </c>
      <c r="M204" s="40">
        <f>Tablo16[[#This Row],[G1]]</f>
        <v>0</v>
      </c>
      <c r="N204" s="40">
        <f>Tablo16[[#This Row],[G2]]</f>
        <v>0</v>
      </c>
      <c r="O204" s="40">
        <f>Tablo16[[#This Row],[Gözetmen 1]]</f>
        <v>0</v>
      </c>
      <c r="P204" s="40">
        <f>Tablo16[[#This Row],[Gözetmen 2]]</f>
        <v>0</v>
      </c>
      <c r="Q204" s="40">
        <f>Tablo16[[#This Row],[TÜM SINAVLARIMI GÖSTER]]</f>
        <v>0</v>
      </c>
      <c r="R204" s="40">
        <f>Tablo16[[#This Row],[Aynı ders sayısı]]</f>
        <v>1</v>
      </c>
      <c r="S204" s="40">
        <f>Tablo16[[#This Row],[Hocası aynı, aynı ders sayısı]]</f>
        <v>1</v>
      </c>
      <c r="T204" s="40">
        <f>Tablo16[[#This Row],[Aynı saatteki Sınav Sayısı]]</f>
        <v>7</v>
      </c>
    </row>
    <row r="205" spans="1:20" ht="15" hidden="1" x14ac:dyDescent="0.25">
      <c r="A205" s="38">
        <v>157</v>
      </c>
      <c r="B205" s="40" t="str">
        <f>Tablo16[[#This Row],[Bölüm]]</f>
        <v>TM</v>
      </c>
      <c r="C205" s="40">
        <f>Tablo16[[#This Row],[Sınıf]]</f>
        <v>3</v>
      </c>
      <c r="D205" s="40" t="str">
        <f>Tablo16[[#This Row],[Ders Kodu]]</f>
        <v>TMT-3109</v>
      </c>
      <c r="E205" s="40" t="str">
        <f>Tablo16[[#This Row],[Dersin Adı]]</f>
        <v>Sensörler ve Kontrol Sistemleri</v>
      </c>
      <c r="F205" s="40" t="str">
        <f>Tablo16[[#This Row],[Dersi Veren Öğretim Üyesi]]</f>
        <v>Arda Aydın</v>
      </c>
      <c r="G205" s="40" t="str">
        <f>Tablo16[[#This Row],[Dersi Veren. Öğr. Üyesi Bölmü.]]</f>
        <v>TM</v>
      </c>
      <c r="H205" s="40">
        <f>Tablo16[[#This Row],[Mevcut]]</f>
        <v>16</v>
      </c>
      <c r="I205" s="115">
        <f>Tablo16[[#This Row],[SINAV TARİHİ]]</f>
        <v>45671</v>
      </c>
      <c r="J205" s="116">
        <f>Tablo16[[#This Row],[SINAV SAATİ]]</f>
        <v>0.54166666666666663</v>
      </c>
      <c r="K205" s="40" t="str">
        <f>Tablo16[[#This Row],[SINIF - I -ZF-….]]</f>
        <v>106</v>
      </c>
      <c r="L205" s="40">
        <f>Tablo16[[#This Row],[SINIF - II  ZF-….]]</f>
        <v>0</v>
      </c>
      <c r="M205" s="40">
        <f>Tablo16[[#This Row],[G1]]</f>
        <v>0</v>
      </c>
      <c r="N205" s="40">
        <f>Tablo16[[#This Row],[G2]]</f>
        <v>0</v>
      </c>
      <c r="O205" s="40">
        <f>Tablo16[[#This Row],[Gözetmen 1]]</f>
        <v>0</v>
      </c>
      <c r="P205" s="40">
        <f>Tablo16[[#This Row],[Gözetmen 2]]</f>
        <v>0</v>
      </c>
      <c r="Q205" s="40">
        <f>Tablo16[[#This Row],[TÜM SINAVLARIMI GÖSTER]]</f>
        <v>0</v>
      </c>
      <c r="R205" s="40">
        <f>Tablo16[[#This Row],[Aynı ders sayısı]]</f>
        <v>1</v>
      </c>
      <c r="S205" s="40">
        <f>Tablo16[[#This Row],[Hocası aynı, aynı ders sayısı]]</f>
        <v>1</v>
      </c>
      <c r="T205" s="40">
        <f>Tablo16[[#This Row],[Aynı saatteki Sınav Sayısı]]</f>
        <v>8</v>
      </c>
    </row>
    <row r="206" spans="1:20" ht="15" hidden="1" x14ac:dyDescent="0.25">
      <c r="A206" s="38">
        <v>286</v>
      </c>
      <c r="B206" s="40" t="str">
        <f>Tablo16[[#This Row],[Bölüm]]</f>
        <v>TM</v>
      </c>
      <c r="C206" s="40">
        <f>Tablo16[[#This Row],[Sınıf]]</f>
        <v>3</v>
      </c>
      <c r="D206" s="40" t="str">
        <f>Tablo16[[#This Row],[Ders Kodu]]</f>
        <v>TMT-3113</v>
      </c>
      <c r="E206" s="40" t="str">
        <f>Tablo16[[#This Row],[Dersin Adı]]</f>
        <v>Termik Motorlar</v>
      </c>
      <c r="F206" s="40" t="str">
        <f>Tablo16[[#This Row],[Dersi Veren Öğretim Üyesi]]</f>
        <v>Sarp Korkut Sümer</v>
      </c>
      <c r="G206" s="40" t="str">
        <f>Tablo16[[#This Row],[Dersi Veren. Öğr. Üyesi Bölmü.]]</f>
        <v>TM</v>
      </c>
      <c r="H206" s="40">
        <f>Tablo16[[#This Row],[Mevcut]]</f>
        <v>12</v>
      </c>
      <c r="I206" s="115">
        <f>Tablo16[[#This Row],[SINAV TARİHİ]]</f>
        <v>45672</v>
      </c>
      <c r="J206" s="116">
        <f>Tablo16[[#This Row],[SINAV SAATİ]]</f>
        <v>0.54166666666666663</v>
      </c>
      <c r="K206" s="40" t="str">
        <f>Tablo16[[#This Row],[SINIF - I -ZF-….]]</f>
        <v>TM Çiz.Sln.</v>
      </c>
      <c r="L206" s="40">
        <f>Tablo16[[#This Row],[SINIF - II  ZF-….]]</f>
        <v>0</v>
      </c>
      <c r="M206" s="40">
        <f>Tablo16[[#This Row],[G1]]</f>
        <v>0</v>
      </c>
      <c r="N206" s="40">
        <f>Tablo16[[#This Row],[G2]]</f>
        <v>0</v>
      </c>
      <c r="O206" s="40">
        <f>Tablo16[[#This Row],[Gözetmen 1]]</f>
        <v>0</v>
      </c>
      <c r="P206" s="40">
        <f>Tablo16[[#This Row],[Gözetmen 2]]</f>
        <v>0</v>
      </c>
      <c r="Q206" s="40">
        <f>Tablo16[[#This Row],[TÜM SINAVLARIMI GÖSTER]]</f>
        <v>0</v>
      </c>
      <c r="R206" s="40">
        <f>Tablo16[[#This Row],[Aynı ders sayısı]]</f>
        <v>1</v>
      </c>
      <c r="S206" s="40">
        <f>Tablo16[[#This Row],[Hocası aynı, aynı ders sayısı]]</f>
        <v>1</v>
      </c>
      <c r="T206" s="40">
        <f>Tablo16[[#This Row],[Aynı saatteki Sınav Sayısı]]</f>
        <v>3</v>
      </c>
    </row>
    <row r="207" spans="1:20" ht="15" hidden="1" x14ac:dyDescent="0.25">
      <c r="A207" s="38">
        <v>312</v>
      </c>
      <c r="B207" s="40" t="str">
        <f>Tablo16[[#This Row],[Bölüm]]</f>
        <v>TM</v>
      </c>
      <c r="C207" s="40">
        <f>Tablo16[[#This Row],[Sınıf]]</f>
        <v>3</v>
      </c>
      <c r="D207" s="40" t="str">
        <f>Tablo16[[#This Row],[Ders Kodu]]</f>
        <v>TMT-3003</v>
      </c>
      <c r="E207" s="40" t="str">
        <f>Tablo16[[#This Row],[Dersin Adı]]</f>
        <v>Akışkanlar Mekaniği</v>
      </c>
      <c r="F207" s="40" t="str">
        <f>Tablo16[[#This Row],[Dersi Veren Öğretim Üyesi]]</f>
        <v>Yavuz Hakan Özdemir</v>
      </c>
      <c r="G207" s="40" t="str">
        <f>Tablo16[[#This Row],[Dersi Veren. Öğr. Üyesi Bölmü.]]</f>
        <v>FD</v>
      </c>
      <c r="H207" s="40">
        <f>Tablo16[[#This Row],[Mevcut]]</f>
        <v>15</v>
      </c>
      <c r="I207" s="115">
        <f>Tablo16[[#This Row],[SINAV TARİHİ]]</f>
        <v>45673</v>
      </c>
      <c r="J207" s="116">
        <f>Tablo16[[#This Row],[SINAV SAATİ]]</f>
        <v>0.54166666666666663</v>
      </c>
      <c r="K207" s="40" t="str">
        <f>Tablo16[[#This Row],[SINIF - I -ZF-….]]</f>
        <v>01</v>
      </c>
      <c r="L207" s="40">
        <f>Tablo16[[#This Row],[SINIF - II  ZF-….]]</f>
        <v>0</v>
      </c>
      <c r="M207" s="40">
        <f>Tablo16[[#This Row],[G1]]</f>
        <v>0</v>
      </c>
      <c r="N207" s="40">
        <f>Tablo16[[#This Row],[G2]]</f>
        <v>0</v>
      </c>
      <c r="O207" s="40">
        <f>Tablo16[[#This Row],[Gözetmen 1]]</f>
        <v>0</v>
      </c>
      <c r="P207" s="40">
        <f>Tablo16[[#This Row],[Gözetmen 2]]</f>
        <v>0</v>
      </c>
      <c r="Q207" s="40">
        <f>Tablo16[[#This Row],[TÜM SINAVLARIMI GÖSTER]]</f>
        <v>0</v>
      </c>
      <c r="R207" s="40">
        <f>Tablo16[[#This Row],[Aynı ders sayısı]]</f>
        <v>2</v>
      </c>
      <c r="S207" s="40">
        <f>Tablo16[[#This Row],[Hocası aynı, aynı ders sayısı]]</f>
        <v>1</v>
      </c>
      <c r="T207" s="40">
        <f>Tablo16[[#This Row],[Aynı saatteki Sınav Sayısı]]</f>
        <v>2</v>
      </c>
    </row>
    <row r="208" spans="1:20" ht="15" hidden="1" x14ac:dyDescent="0.25">
      <c r="A208" s="38">
        <v>313</v>
      </c>
      <c r="B208" s="40" t="str">
        <f>Tablo16[[#This Row],[Bölüm]]</f>
        <v>TM</v>
      </c>
      <c r="C208" s="40">
        <f>Tablo16[[#This Row],[Sınıf]]</f>
        <v>4</v>
      </c>
      <c r="D208" s="40" t="str">
        <f>Tablo16[[#This Row],[Ders Kodu]]</f>
        <v>TMT-4001</v>
      </c>
      <c r="E208" s="40" t="str">
        <f>Tablo16[[#This Row],[Dersin Adı]]</f>
        <v>Hassas Tarım Teknolojileri</v>
      </c>
      <c r="F208" s="40" t="str">
        <f>Tablo16[[#This Row],[Dersi Veren Öğretim Üyesi]]</f>
        <v>Sakine Özpınar</v>
      </c>
      <c r="G208" s="40" t="str">
        <f>Tablo16[[#This Row],[Dersi Veren. Öğr. Üyesi Bölmü.]]</f>
        <v>TM</v>
      </c>
      <c r="H208" s="40">
        <f>Tablo16[[#This Row],[Mevcut]]</f>
        <v>21</v>
      </c>
      <c r="I208" s="115">
        <f>Tablo16[[#This Row],[SINAV TARİHİ]]</f>
        <v>45663</v>
      </c>
      <c r="J208" s="116">
        <f>Tablo16[[#This Row],[SINAV SAATİ]]</f>
        <v>0.61458333333333337</v>
      </c>
      <c r="K208" s="40" t="str">
        <f>Tablo16[[#This Row],[SINIF - I -ZF-….]]</f>
        <v>TM Çiz.Sln.</v>
      </c>
      <c r="L208" s="40">
        <f>Tablo16[[#This Row],[SINIF - II  ZF-….]]</f>
        <v>0</v>
      </c>
      <c r="M208" s="40">
        <f>Tablo16[[#This Row],[G1]]</f>
        <v>0</v>
      </c>
      <c r="N208" s="40">
        <f>Tablo16[[#This Row],[G2]]</f>
        <v>0</v>
      </c>
      <c r="O208" s="40">
        <f>Tablo16[[#This Row],[Gözetmen 1]]</f>
        <v>0</v>
      </c>
      <c r="P208" s="40">
        <f>Tablo16[[#This Row],[Gözetmen 2]]</f>
        <v>0</v>
      </c>
      <c r="Q208" s="40">
        <f>Tablo16[[#This Row],[TÜM SINAVLARIMI GÖSTER]]</f>
        <v>0</v>
      </c>
      <c r="R208" s="40">
        <f>Tablo16[[#This Row],[Aynı ders sayısı]]</f>
        <v>1</v>
      </c>
      <c r="S208" s="40">
        <f>Tablo16[[#This Row],[Hocası aynı, aynı ders sayısı]]</f>
        <v>1</v>
      </c>
      <c r="T208" s="40">
        <f>Tablo16[[#This Row],[Aynı saatteki Sınav Sayısı]]</f>
        <v>9</v>
      </c>
    </row>
    <row r="209" spans="1:20" ht="15" hidden="1" x14ac:dyDescent="0.25">
      <c r="A209" s="38">
        <v>70</v>
      </c>
      <c r="B209" s="40" t="str">
        <f>Tablo16[[#This Row],[Bölüm]]</f>
        <v>TM</v>
      </c>
      <c r="C209" s="40">
        <f>Tablo16[[#This Row],[Sınıf]]</f>
        <v>4</v>
      </c>
      <c r="D209" s="40" t="str">
        <f>Tablo16[[#This Row],[Ders Kodu]]</f>
        <v>TMT-4119</v>
      </c>
      <c r="E209" s="40" t="str">
        <f>Tablo16[[#This Row],[Dersin Adı]]</f>
        <v>Koruyucu Toprak İşleme ve Doğrudan Ekim</v>
      </c>
      <c r="F209" s="40" t="str">
        <f>Tablo16[[#This Row],[Dersi Veren Öğretim Üyesi]]</f>
        <v>Sakine Özpınar</v>
      </c>
      <c r="G209" s="40" t="str">
        <f>Tablo16[[#This Row],[Dersi Veren. Öğr. Üyesi Bölmü.]]</f>
        <v>TM</v>
      </c>
      <c r="H209" s="40">
        <f>Tablo16[[#This Row],[Mevcut]]</f>
        <v>12</v>
      </c>
      <c r="I209" s="115">
        <f>Tablo16[[#This Row],[SINAV TARİHİ]]</f>
        <v>45664</v>
      </c>
      <c r="J209" s="116">
        <f>Tablo16[[#This Row],[SINAV SAATİ]]</f>
        <v>0.65277777777777779</v>
      </c>
      <c r="K209" s="40" t="str">
        <f>Tablo16[[#This Row],[SINIF - I -ZF-….]]</f>
        <v>TM Çiz.Sln.</v>
      </c>
      <c r="L209" s="40">
        <f>Tablo16[[#This Row],[SINIF - II  ZF-….]]</f>
        <v>0</v>
      </c>
      <c r="M209" s="40">
        <f>Tablo16[[#This Row],[G1]]</f>
        <v>0</v>
      </c>
      <c r="N209" s="40">
        <f>Tablo16[[#This Row],[G2]]</f>
        <v>0</v>
      </c>
      <c r="O209" s="40">
        <f>Tablo16[[#This Row],[Gözetmen 1]]</f>
        <v>0</v>
      </c>
      <c r="P209" s="40">
        <f>Tablo16[[#This Row],[Gözetmen 2]]</f>
        <v>0</v>
      </c>
      <c r="Q209" s="40">
        <f>Tablo16[[#This Row],[TÜM SINAVLARIMI GÖSTER]]</f>
        <v>0</v>
      </c>
      <c r="R209" s="40">
        <f>Tablo16[[#This Row],[Aynı ders sayısı]]</f>
        <v>1</v>
      </c>
      <c r="S209" s="40">
        <f>Tablo16[[#This Row],[Hocası aynı, aynı ders sayısı]]</f>
        <v>1</v>
      </c>
      <c r="T209" s="40">
        <f>Tablo16[[#This Row],[Aynı saatteki Sınav Sayısı]]</f>
        <v>9</v>
      </c>
    </row>
    <row r="210" spans="1:20" ht="15" hidden="1" x14ac:dyDescent="0.25">
      <c r="A210" s="38">
        <v>89</v>
      </c>
      <c r="B210" s="40" t="str">
        <f>Tablo16[[#This Row],[Bölüm]]</f>
        <v>TM</v>
      </c>
      <c r="C210" s="40">
        <f>Tablo16[[#This Row],[Sınıf]]</f>
        <v>4</v>
      </c>
      <c r="D210" s="40" t="str">
        <f>Tablo16[[#This Row],[Ders Kodu]]</f>
        <v>TMT-4113</v>
      </c>
      <c r="E210" s="40" t="str">
        <f>Tablo16[[#This Row],[Dersin Adı]]</f>
        <v>Araş. Ve Sunum Teknikleri</v>
      </c>
      <c r="F210" s="40" t="str">
        <f>Tablo16[[#This Row],[Dersi Veren Öğretim Üyesi]]</f>
        <v>Mehmet Burak Büyükcan</v>
      </c>
      <c r="G210" s="40" t="str">
        <f>Tablo16[[#This Row],[Dersi Veren. Öğr. Üyesi Bölmü.]]</f>
        <v>TM</v>
      </c>
      <c r="H210" s="40">
        <f>Tablo16[[#This Row],[Mevcut]]</f>
        <v>0</v>
      </c>
      <c r="I210" s="115">
        <f>Tablo16[[#This Row],[SINAV TARİHİ]]</f>
        <v>45665</v>
      </c>
      <c r="J210" s="116">
        <f>Tablo16[[#This Row],[SINAV SAATİ]]</f>
        <v>0.625</v>
      </c>
      <c r="K210" s="40" t="str">
        <f>Tablo16[[#This Row],[SINIF - I -ZF-….]]</f>
        <v>TM Çiz.Sln.</v>
      </c>
      <c r="L210" s="40">
        <f>Tablo16[[#This Row],[SINIF - II  ZF-….]]</f>
        <v>0</v>
      </c>
      <c r="M210" s="40">
        <f>Tablo16[[#This Row],[G1]]</f>
        <v>0</v>
      </c>
      <c r="N210" s="40">
        <f>Tablo16[[#This Row],[G2]]</f>
        <v>0</v>
      </c>
      <c r="O210" s="40">
        <f>Tablo16[[#This Row],[Gözetmen 1]]</f>
        <v>0</v>
      </c>
      <c r="P210" s="40">
        <f>Tablo16[[#This Row],[Gözetmen 2]]</f>
        <v>0</v>
      </c>
      <c r="Q210" s="40">
        <f>Tablo16[[#This Row],[TÜM SINAVLARIMI GÖSTER]]</f>
        <v>0</v>
      </c>
      <c r="R210" s="40">
        <f>Tablo16[[#This Row],[Aynı ders sayısı]]</f>
        <v>1</v>
      </c>
      <c r="S210" s="40">
        <f>Tablo16[[#This Row],[Hocası aynı, aynı ders sayısı]]</f>
        <v>1</v>
      </c>
      <c r="T210" s="40">
        <f>Tablo16[[#This Row],[Aynı saatteki Sınav Sayısı]]</f>
        <v>9</v>
      </c>
    </row>
    <row r="211" spans="1:20" ht="15" hidden="1" x14ac:dyDescent="0.25">
      <c r="A211" s="38">
        <v>130</v>
      </c>
      <c r="B211" s="40" t="str">
        <f>Tablo16[[#This Row],[Bölüm]]</f>
        <v>TM</v>
      </c>
      <c r="C211" s="40">
        <f>Tablo16[[#This Row],[Sınıf]]</f>
        <v>4</v>
      </c>
      <c r="D211" s="40" t="str">
        <f>Tablo16[[#This Row],[Ders Kodu]]</f>
        <v>TMT-4123</v>
      </c>
      <c r="E211" s="40" t="str">
        <f>Tablo16[[#This Row],[Dersin Adı]]</f>
        <v>Tarımda Makina Kullanım Teknikleri</v>
      </c>
      <c r="F211" s="40" t="str">
        <f>Tablo16[[#This Row],[Dersi Veren Öğretim Üyesi]]</f>
        <v>Anıl Çay</v>
      </c>
      <c r="G211" s="40" t="str">
        <f>Tablo16[[#This Row],[Dersi Veren. Öğr. Üyesi Bölmü.]]</f>
        <v>TM</v>
      </c>
      <c r="H211" s="40">
        <f>Tablo16[[#This Row],[Mevcut]]</f>
        <v>18</v>
      </c>
      <c r="I211" s="115">
        <f>Tablo16[[#This Row],[SINAV TARİHİ]]</f>
        <v>45666</v>
      </c>
      <c r="J211" s="116">
        <f>Tablo16[[#This Row],[SINAV SAATİ]]</f>
        <v>0.61458333333333337</v>
      </c>
      <c r="K211" s="40" t="str">
        <f>Tablo16[[#This Row],[SINIF - I -ZF-….]]</f>
        <v>102</v>
      </c>
      <c r="L211" s="40">
        <f>Tablo16[[#This Row],[SINIF - II  ZF-….]]</f>
        <v>0</v>
      </c>
      <c r="M211" s="40">
        <f>Tablo16[[#This Row],[G1]]</f>
        <v>0</v>
      </c>
      <c r="N211" s="40">
        <f>Tablo16[[#This Row],[G2]]</f>
        <v>0</v>
      </c>
      <c r="O211" s="40">
        <f>Tablo16[[#This Row],[Gözetmen 1]]</f>
        <v>0</v>
      </c>
      <c r="P211" s="40">
        <f>Tablo16[[#This Row],[Gözetmen 2]]</f>
        <v>0</v>
      </c>
      <c r="Q211" s="40">
        <f>Tablo16[[#This Row],[TÜM SINAVLARIMI GÖSTER]]</f>
        <v>0</v>
      </c>
      <c r="R211" s="40">
        <f>Tablo16[[#This Row],[Aynı ders sayısı]]</f>
        <v>1</v>
      </c>
      <c r="S211" s="40">
        <f>Tablo16[[#This Row],[Hocası aynı, aynı ders sayısı]]</f>
        <v>1</v>
      </c>
      <c r="T211" s="40">
        <f>Tablo16[[#This Row],[Aynı saatteki Sınav Sayısı]]</f>
        <v>9</v>
      </c>
    </row>
    <row r="212" spans="1:20" ht="15" hidden="1" x14ac:dyDescent="0.25">
      <c r="A212" s="38">
        <v>212</v>
      </c>
      <c r="B212" s="40" t="str">
        <f>Tablo16[[#This Row],[Bölüm]]</f>
        <v>TM</v>
      </c>
      <c r="C212" s="40">
        <f>Tablo16[[#This Row],[Sınıf]]</f>
        <v>4</v>
      </c>
      <c r="D212" s="40" t="str">
        <f>Tablo16[[#This Row],[Ders Kodu]]</f>
        <v>TMT-4115</v>
      </c>
      <c r="E212" s="40" t="str">
        <f>Tablo16[[#This Row],[Dersin Adı]]</f>
        <v>Sulama Makinaları ve Teknolojileri</v>
      </c>
      <c r="F212" s="40" t="str">
        <f>Tablo16[[#This Row],[Dersi Veren Öğretim Üyesi]]</f>
        <v>İsmail Kavdır</v>
      </c>
      <c r="G212" s="40" t="str">
        <f>Tablo16[[#This Row],[Dersi Veren. Öğr. Üyesi Bölmü.]]</f>
        <v>TM</v>
      </c>
      <c r="H212" s="40">
        <f>Tablo16[[#This Row],[Mevcut]]</f>
        <v>18</v>
      </c>
      <c r="I212" s="115">
        <f>Tablo16[[#This Row],[SINAV TARİHİ]]</f>
        <v>45670</v>
      </c>
      <c r="J212" s="116">
        <f>Tablo16[[#This Row],[SINAV SAATİ]]</f>
        <v>0.625</v>
      </c>
      <c r="K212" s="40" t="str">
        <f>Tablo16[[#This Row],[SINIF - I -ZF-….]]</f>
        <v>103</v>
      </c>
      <c r="L212" s="40">
        <f>Tablo16[[#This Row],[SINIF - II  ZF-….]]</f>
        <v>0</v>
      </c>
      <c r="M212" s="40">
        <f>Tablo16[[#This Row],[G1]]</f>
        <v>0</v>
      </c>
      <c r="N212" s="40">
        <f>Tablo16[[#This Row],[G2]]</f>
        <v>0</v>
      </c>
      <c r="O212" s="40">
        <f>Tablo16[[#This Row],[Gözetmen 1]]</f>
        <v>0</v>
      </c>
      <c r="P212" s="40">
        <f>Tablo16[[#This Row],[Gözetmen 2]]</f>
        <v>0</v>
      </c>
      <c r="Q212" s="40">
        <f>Tablo16[[#This Row],[TÜM SINAVLARIMI GÖSTER]]</f>
        <v>0</v>
      </c>
      <c r="R212" s="40">
        <f>Tablo16[[#This Row],[Aynı ders sayısı]]</f>
        <v>1</v>
      </c>
      <c r="S212" s="40">
        <f>Tablo16[[#This Row],[Hocası aynı, aynı ders sayısı]]</f>
        <v>1</v>
      </c>
      <c r="T212" s="40">
        <f>Tablo16[[#This Row],[Aynı saatteki Sınav Sayısı]]</f>
        <v>8</v>
      </c>
    </row>
    <row r="213" spans="1:20" ht="15" hidden="1" x14ac:dyDescent="0.25">
      <c r="A213" s="38">
        <v>230</v>
      </c>
      <c r="B213" s="40" t="str">
        <f>Tablo16[[#This Row],[Bölüm]]</f>
        <v>TM</v>
      </c>
      <c r="C213" s="40">
        <f>Tablo16[[#This Row],[Sınıf]]</f>
        <v>4</v>
      </c>
      <c r="D213" s="40" t="str">
        <f>Tablo16[[#This Row],[Ders Kodu]]</f>
        <v>TMT-4103</v>
      </c>
      <c r="E213" s="40" t="str">
        <f>Tablo16[[#This Row],[Dersin Adı]]</f>
        <v>Mesleki Uygulama I</v>
      </c>
      <c r="F213" s="40" t="str">
        <f>Tablo16[[#This Row],[Dersi Veren Öğretim Üyesi]]</f>
        <v>Ünal Ürkmez</v>
      </c>
      <c r="G213" s="40" t="str">
        <f>Tablo16[[#This Row],[Dersi Veren. Öğr. Üyesi Bölmü.]]</f>
        <v>TM</v>
      </c>
      <c r="H213" s="40">
        <f>Tablo16[[#This Row],[Mevcut]]</f>
        <v>18</v>
      </c>
      <c r="I213" s="115">
        <f>Tablo16[[#This Row],[SINAV TARİHİ]]</f>
        <v>45671</v>
      </c>
      <c r="J213" s="116">
        <f>Tablo16[[#This Row],[SINAV SAATİ]]</f>
        <v>0.625</v>
      </c>
      <c r="K213" s="40" t="str">
        <f>Tablo16[[#This Row],[SINIF - I -ZF-….]]</f>
        <v>TM Çiz.Sln.</v>
      </c>
      <c r="L213" s="40">
        <f>Tablo16[[#This Row],[SINIF - II  ZF-….]]</f>
        <v>0</v>
      </c>
      <c r="M213" s="40">
        <f>Tablo16[[#This Row],[G1]]</f>
        <v>10</v>
      </c>
      <c r="N213" s="40">
        <f>Tablo16[[#This Row],[G2]]</f>
        <v>0</v>
      </c>
      <c r="O213" s="40" t="str">
        <f>Tablo16[[#This Row],[Gözetmen 1]]</f>
        <v>Ünal ÜRKMEZ</v>
      </c>
      <c r="P213" s="40">
        <f>Tablo16[[#This Row],[Gözetmen 2]]</f>
        <v>0</v>
      </c>
      <c r="Q213" s="40">
        <f>Tablo16[[#This Row],[TÜM SINAVLARIMI GÖSTER]]</f>
        <v>0</v>
      </c>
      <c r="R213" s="40">
        <f>Tablo16[[#This Row],[Aynı ders sayısı]]</f>
        <v>7</v>
      </c>
      <c r="S213" s="40">
        <f>Tablo16[[#This Row],[Hocası aynı, aynı ders sayısı]]</f>
        <v>1</v>
      </c>
      <c r="T213" s="40">
        <f>Tablo16[[#This Row],[Aynı saatteki Sınav Sayısı]]</f>
        <v>6</v>
      </c>
    </row>
    <row r="214" spans="1:20" ht="15" hidden="1" x14ac:dyDescent="0.25">
      <c r="A214" s="38">
        <v>248</v>
      </c>
      <c r="B214" s="40" t="str">
        <f>Tablo16[[#This Row],[Bölüm]]</f>
        <v>TM</v>
      </c>
      <c r="C214" s="40">
        <f>Tablo16[[#This Row],[Sınıf]]</f>
        <v>4</v>
      </c>
      <c r="D214" s="40" t="str">
        <f>Tablo16[[#This Row],[Ders Kodu]]</f>
        <v>TMT-4121</v>
      </c>
      <c r="E214" s="40" t="str">
        <f>Tablo16[[#This Row],[Dersin Adı]]</f>
        <v>Hayvansal Üretim Makinaları ve Teknolojileri</v>
      </c>
      <c r="F214" s="40" t="str">
        <f>Tablo16[[#This Row],[Dersi Veren Öğretim Üyesi]]</f>
        <v>Arda Aydın</v>
      </c>
      <c r="G214" s="40" t="str">
        <f>Tablo16[[#This Row],[Dersi Veren. Öğr. Üyesi Bölmü.]]</f>
        <v>TM</v>
      </c>
      <c r="H214" s="40">
        <f>Tablo16[[#This Row],[Mevcut]]</f>
        <v>17</v>
      </c>
      <c r="I214" s="115">
        <f>Tablo16[[#This Row],[SINAV TARİHİ]]</f>
        <v>45672</v>
      </c>
      <c r="J214" s="116">
        <f>Tablo16[[#This Row],[SINAV SAATİ]]</f>
        <v>0.625</v>
      </c>
      <c r="K214" s="40" t="str">
        <f>Tablo16[[#This Row],[SINIF - I -ZF-….]]</f>
        <v>205</v>
      </c>
      <c r="L214" s="40">
        <f>Tablo16[[#This Row],[SINIF - II  ZF-….]]</f>
        <v>0</v>
      </c>
      <c r="M214" s="40">
        <f>Tablo16[[#This Row],[G1]]</f>
        <v>0</v>
      </c>
      <c r="N214" s="40">
        <f>Tablo16[[#This Row],[G2]]</f>
        <v>0</v>
      </c>
      <c r="O214" s="40">
        <f>Tablo16[[#This Row],[Gözetmen 1]]</f>
        <v>0</v>
      </c>
      <c r="P214" s="40">
        <f>Tablo16[[#This Row],[Gözetmen 2]]</f>
        <v>0</v>
      </c>
      <c r="Q214" s="40">
        <f>Tablo16[[#This Row],[TÜM SINAVLARIMI GÖSTER]]</f>
        <v>0</v>
      </c>
      <c r="R214" s="40">
        <f>Tablo16[[#This Row],[Aynı ders sayısı]]</f>
        <v>1</v>
      </c>
      <c r="S214" s="40">
        <f>Tablo16[[#This Row],[Hocası aynı, aynı ders sayısı]]</f>
        <v>1</v>
      </c>
      <c r="T214" s="40">
        <f>Tablo16[[#This Row],[Aynı saatteki Sınav Sayısı]]</f>
        <v>7</v>
      </c>
    </row>
    <row r="215" spans="1:20" ht="15" hidden="1" x14ac:dyDescent="0.25">
      <c r="A215" s="38">
        <v>340</v>
      </c>
      <c r="B215" s="40" t="str">
        <f>Tablo16[[#This Row],[Bölüm]]</f>
        <v>TO</v>
      </c>
      <c r="C215" s="40">
        <f>Tablo16[[#This Row],[Sınıf]]</f>
        <v>1</v>
      </c>
      <c r="D215" s="40" t="str">
        <f>Tablo16[[#This Row],[Ders Kodu]]</f>
        <v>ZTO-1007</v>
      </c>
      <c r="E215" s="40" t="str">
        <f>Tablo16[[#This Row],[Dersin Adı]]</f>
        <v>Matematik</v>
      </c>
      <c r="F215" s="40" t="str">
        <f>Tablo16[[#This Row],[Dersi Veren Öğretim Üyesi]]</f>
        <v>Saniye Can</v>
      </c>
      <c r="G215" s="40" t="str">
        <f>Tablo16[[#This Row],[Dersi Veren. Öğr. Üyesi Bölmü.]]</f>
        <v>FD</v>
      </c>
      <c r="H215" s="40">
        <f>Tablo16[[#This Row],[Mevcut]]</f>
        <v>34</v>
      </c>
      <c r="I215" s="115">
        <f>Tablo16[[#This Row],[SINAV TARİHİ]]</f>
        <v>45663</v>
      </c>
      <c r="J215" s="116">
        <f>Tablo16[[#This Row],[SINAV SAATİ]]</f>
        <v>0.375</v>
      </c>
      <c r="K215" s="40" t="str">
        <f>Tablo16[[#This Row],[SINIF - I -ZF-….]]</f>
        <v>02</v>
      </c>
      <c r="L215" s="40">
        <f>Tablo16[[#This Row],[SINIF - II  ZF-….]]</f>
        <v>0</v>
      </c>
      <c r="M215" s="40">
        <f>Tablo16[[#This Row],[G1]]</f>
        <v>12</v>
      </c>
      <c r="N215" s="40">
        <f>Tablo16[[#This Row],[G2]]</f>
        <v>0</v>
      </c>
      <c r="O215" s="40" t="str">
        <f>Tablo16[[#This Row],[Gözetmen 1]]</f>
        <v>Çağrı KINIK</v>
      </c>
      <c r="P215" s="40">
        <f>Tablo16[[#This Row],[Gözetmen 2]]</f>
        <v>0</v>
      </c>
      <c r="Q215" s="40">
        <f>Tablo16[[#This Row],[TÜM SINAVLARIMI GÖSTER]]</f>
        <v>0</v>
      </c>
      <c r="R215" s="40">
        <f>Tablo16[[#This Row],[Aynı ders sayısı]]</f>
        <v>9</v>
      </c>
      <c r="S215" s="40">
        <f>Tablo16[[#This Row],[Hocası aynı, aynı ders sayısı]]</f>
        <v>5</v>
      </c>
      <c r="T215" s="40">
        <f>Tablo16[[#This Row],[Aynı saatteki Sınav Sayısı]]</f>
        <v>9</v>
      </c>
    </row>
    <row r="216" spans="1:20" ht="15" hidden="1" x14ac:dyDescent="0.25">
      <c r="A216" s="38">
        <v>274</v>
      </c>
      <c r="B216" s="40" t="str">
        <f>Tablo16[[#This Row],[Bölüm]]</f>
        <v>TO</v>
      </c>
      <c r="C216" s="40">
        <f>Tablo16[[#This Row],[Sınıf]]</f>
        <v>1</v>
      </c>
      <c r="D216" s="40" t="str">
        <f>Tablo16[[#This Row],[Ders Kodu]]</f>
        <v>TDİ-1101</v>
      </c>
      <c r="E216" s="40" t="str">
        <f>Tablo16[[#This Row],[Dersin Adı]]</f>
        <v>Türk Dili I</v>
      </c>
      <c r="F216" s="40" t="str">
        <f>Tablo16[[#This Row],[Dersi Veren Öğretim Üyesi]]</f>
        <v>Özgür ÜSTÜN</v>
      </c>
      <c r="G216" s="40" t="str">
        <f>Tablo16[[#This Row],[Dersi Veren. Öğr. Üyesi Bölmü.]]</f>
        <v>FD</v>
      </c>
      <c r="H216" s="40">
        <f>Tablo16[[#This Row],[Mevcut]]</f>
        <v>26</v>
      </c>
      <c r="I216" s="115">
        <f>Tablo16[[#This Row],[SINAV TARİHİ]]</f>
        <v>45664</v>
      </c>
      <c r="J216" s="116">
        <f>Tablo16[[#This Row],[SINAV SAATİ]]</f>
        <v>0.41666666666666669</v>
      </c>
      <c r="K216" s="40" t="str">
        <f>Tablo16[[#This Row],[SINIF - I -ZF-….]]</f>
        <v>113</v>
      </c>
      <c r="L216" s="40">
        <f>Tablo16[[#This Row],[SINIF - II  ZF-….]]</f>
        <v>0</v>
      </c>
      <c r="M216" s="40">
        <f>Tablo16[[#This Row],[G1]]</f>
        <v>7</v>
      </c>
      <c r="N216" s="40">
        <f>Tablo16[[#This Row],[G2]]</f>
        <v>0</v>
      </c>
      <c r="O216" s="40" t="str">
        <f>Tablo16[[#This Row],[Gözetmen 1]]</f>
        <v>C. Erdem BÜLBÜL</v>
      </c>
      <c r="P216" s="40">
        <f>Tablo16[[#This Row],[Gözetmen 2]]</f>
        <v>0</v>
      </c>
      <c r="Q216" s="40">
        <f>Tablo16[[#This Row],[TÜM SINAVLARIMI GÖSTER]]</f>
        <v>0</v>
      </c>
      <c r="R216" s="40">
        <f>Tablo16[[#This Row],[Aynı ders sayısı]]</f>
        <v>9</v>
      </c>
      <c r="S216" s="40">
        <f>Tablo16[[#This Row],[Hocası aynı, aynı ders sayısı]]</f>
        <v>9</v>
      </c>
      <c r="T216" s="40">
        <f>Tablo16[[#This Row],[Aynı saatteki Sınav Sayısı]]</f>
        <v>9</v>
      </c>
    </row>
    <row r="217" spans="1:20" ht="15" hidden="1" x14ac:dyDescent="0.25">
      <c r="A217" s="38">
        <v>88</v>
      </c>
      <c r="B217" s="40" t="str">
        <f>Tablo16[[#This Row],[Bölüm]]</f>
        <v>TO</v>
      </c>
      <c r="C217" s="40">
        <f>Tablo16[[#This Row],[Sınıf]]</f>
        <v>1</v>
      </c>
      <c r="D217" s="40" t="str">
        <f>Tablo16[[#This Row],[Ders Kodu]]</f>
        <v>ATA-1101</v>
      </c>
      <c r="E217" s="40" t="str">
        <f>Tablo16[[#This Row],[Dersin Adı]]</f>
        <v>Atatürk İlkeleri ve İnkılap Tarihi I</v>
      </c>
      <c r="F217" s="40" t="str">
        <f>Tablo16[[#This Row],[Dersi Veren Öğretim Üyesi]]</f>
        <v>Gökhan BAYRAM</v>
      </c>
      <c r="G217" s="40" t="str">
        <f>Tablo16[[#This Row],[Dersi Veren. Öğr. Üyesi Bölmü.]]</f>
        <v>FD</v>
      </c>
      <c r="H217" s="40">
        <f>Tablo16[[#This Row],[Mevcut]]</f>
        <v>261</v>
      </c>
      <c r="I217" s="115">
        <f>Tablo16[[#This Row],[SINAV TARİHİ]]</f>
        <v>45664</v>
      </c>
      <c r="J217" s="116">
        <f>Tablo16[[#This Row],[SINAV SAATİ]]</f>
        <v>0.45833333333333331</v>
      </c>
      <c r="K217" s="40" t="str">
        <f>Tablo16[[#This Row],[SINIF - I -ZF-….]]</f>
        <v>101</v>
      </c>
      <c r="L217" s="40">
        <f>Tablo16[[#This Row],[SINIF - II  ZF-….]]</f>
        <v>0</v>
      </c>
      <c r="M217" s="40">
        <f>Tablo16[[#This Row],[G1]]</f>
        <v>11</v>
      </c>
      <c r="N217" s="40">
        <f>Tablo16[[#This Row],[G2]]</f>
        <v>0</v>
      </c>
      <c r="O217" s="40" t="str">
        <f>Tablo16[[#This Row],[Gözetmen 1]]</f>
        <v>Serkan ÖZDEMİR</v>
      </c>
      <c r="P217" s="40">
        <f>Tablo16[[#This Row],[Gözetmen 2]]</f>
        <v>0</v>
      </c>
      <c r="Q217" s="40">
        <f>Tablo16[[#This Row],[TÜM SINAVLARIMI GÖSTER]]</f>
        <v>0</v>
      </c>
      <c r="R217" s="40">
        <f>Tablo16[[#This Row],[Aynı ders sayısı]]</f>
        <v>9</v>
      </c>
      <c r="S217" s="40">
        <f>Tablo16[[#This Row],[Hocası aynı, aynı ders sayısı]]</f>
        <v>6</v>
      </c>
      <c r="T217" s="40">
        <f>Tablo16[[#This Row],[Aynı saatteki Sınav Sayısı]]</f>
        <v>9</v>
      </c>
    </row>
    <row r="218" spans="1:20" ht="15" hidden="1" x14ac:dyDescent="0.25">
      <c r="A218" s="38">
        <v>135</v>
      </c>
      <c r="B218" s="40" t="str">
        <f>Tablo16[[#This Row],[Bölüm]]</f>
        <v>TO</v>
      </c>
      <c r="C218" s="40">
        <f>Tablo16[[#This Row],[Sınıf]]</f>
        <v>1</v>
      </c>
      <c r="D218" s="40" t="str">
        <f>Tablo16[[#This Row],[Ders Kodu]]</f>
        <v>TBB-1001</v>
      </c>
      <c r="E218" s="40" t="str">
        <f>Tablo16[[#This Row],[Dersin Adı]]</f>
        <v>Fizik</v>
      </c>
      <c r="F218" s="40" t="str">
        <f>Tablo16[[#This Row],[Dersi Veren Öğretim Üyesi]]</f>
        <v>Oktay Yılmaz</v>
      </c>
      <c r="G218" s="40" t="str">
        <f>Tablo16[[#This Row],[Dersi Veren. Öğr. Üyesi Bölmü.]]</f>
        <v>FD</v>
      </c>
      <c r="H218" s="40">
        <f>Tablo16[[#This Row],[Mevcut]]</f>
        <v>32</v>
      </c>
      <c r="I218" s="115">
        <f>Tablo16[[#This Row],[SINAV TARİHİ]]</f>
        <v>45665</v>
      </c>
      <c r="J218" s="116">
        <f>Tablo16[[#This Row],[SINAV SAATİ]]</f>
        <v>0.375</v>
      </c>
      <c r="K218" s="40" t="str">
        <f>Tablo16[[#This Row],[SINIF - I -ZF-….]]</f>
        <v>Amfi</v>
      </c>
      <c r="L218" s="40">
        <f>Tablo16[[#This Row],[SINIF - II  ZF-….]]</f>
        <v>0</v>
      </c>
      <c r="M218" s="40">
        <f>Tablo16[[#This Row],[G1]]</f>
        <v>12</v>
      </c>
      <c r="N218" s="40">
        <f>Tablo16[[#This Row],[G2]]</f>
        <v>0</v>
      </c>
      <c r="O218" s="40" t="str">
        <f>Tablo16[[#This Row],[Gözetmen 1]]</f>
        <v>Çağrı KINIK</v>
      </c>
      <c r="P218" s="40">
        <f>Tablo16[[#This Row],[Gözetmen 2]]</f>
        <v>0</v>
      </c>
      <c r="Q218" s="40">
        <f>Tablo16[[#This Row],[TÜM SINAVLARIMI GÖSTER]]</f>
        <v>0</v>
      </c>
      <c r="R218" s="40">
        <f>Tablo16[[#This Row],[Aynı ders sayısı]]</f>
        <v>9</v>
      </c>
      <c r="S218" s="40">
        <f>Tablo16[[#This Row],[Hocası aynı, aynı ders sayısı]]</f>
        <v>3</v>
      </c>
      <c r="T218" s="40">
        <f>Tablo16[[#This Row],[Aynı saatteki Sınav Sayısı]]</f>
        <v>9</v>
      </c>
    </row>
    <row r="219" spans="1:20" ht="15" hidden="1" x14ac:dyDescent="0.25">
      <c r="A219" s="38">
        <v>196</v>
      </c>
      <c r="B219" s="40" t="str">
        <f>Tablo16[[#This Row],[Bölüm]]</f>
        <v>TO</v>
      </c>
      <c r="C219" s="40">
        <f>Tablo16[[#This Row],[Sınıf]]</f>
        <v>1</v>
      </c>
      <c r="D219" s="40" t="str">
        <f>Tablo16[[#This Row],[Ders Kodu]]</f>
        <v>ZTO-1009</v>
      </c>
      <c r="E219" s="40" t="str">
        <f>Tablo16[[#This Row],[Dersin Adı]]</f>
        <v>Meteoroloji</v>
      </c>
      <c r="F219" s="40" t="str">
        <f>Tablo16[[#This Row],[Dersi Veren Öğretim Üyesi]]</f>
        <v>İsmail Taş</v>
      </c>
      <c r="G219" s="40" t="str">
        <f>Tablo16[[#This Row],[Dersi Veren. Öğr. Üyesi Bölmü.]]</f>
        <v>TYS</v>
      </c>
      <c r="H219" s="40">
        <f>Tablo16[[#This Row],[Mevcut]]</f>
        <v>29</v>
      </c>
      <c r="I219" s="115">
        <f>Tablo16[[#This Row],[SINAV TARİHİ]]</f>
        <v>45666</v>
      </c>
      <c r="J219" s="116">
        <f>Tablo16[[#This Row],[SINAV SAATİ]]</f>
        <v>0.375</v>
      </c>
      <c r="K219" s="40" t="str">
        <f>Tablo16[[#This Row],[SINIF - I -ZF-….]]</f>
        <v>202</v>
      </c>
      <c r="L219" s="40">
        <f>Tablo16[[#This Row],[SINIF - II  ZF-….]]</f>
        <v>0</v>
      </c>
      <c r="M219" s="40">
        <f>Tablo16[[#This Row],[G1]]</f>
        <v>0</v>
      </c>
      <c r="N219" s="40">
        <f>Tablo16[[#This Row],[G2]]</f>
        <v>0</v>
      </c>
      <c r="O219" s="40">
        <f>Tablo16[[#This Row],[Gözetmen 1]]</f>
        <v>0</v>
      </c>
      <c r="P219" s="40">
        <f>Tablo16[[#This Row],[Gözetmen 2]]</f>
        <v>0</v>
      </c>
      <c r="Q219" s="40">
        <f>Tablo16[[#This Row],[TÜM SINAVLARIMI GÖSTER]]</f>
        <v>0</v>
      </c>
      <c r="R219" s="40">
        <f>Tablo16[[#This Row],[Aynı ders sayısı]]</f>
        <v>5</v>
      </c>
      <c r="S219" s="40">
        <f>Tablo16[[#This Row],[Hocası aynı, aynı ders sayısı]]</f>
        <v>1</v>
      </c>
      <c r="T219" s="40">
        <f>Tablo16[[#This Row],[Aynı saatteki Sınav Sayısı]]</f>
        <v>8</v>
      </c>
    </row>
    <row r="220" spans="1:20" ht="15" hidden="1" x14ac:dyDescent="0.25">
      <c r="A220" s="38">
        <v>214</v>
      </c>
      <c r="B220" s="40" t="str">
        <f>Tablo16[[#This Row],[Bölüm]]</f>
        <v>TO</v>
      </c>
      <c r="C220" s="40">
        <f>Tablo16[[#This Row],[Sınıf]]</f>
        <v>1</v>
      </c>
      <c r="D220" s="40" t="str">
        <f>Tablo16[[#This Row],[Ders Kodu]]</f>
        <v>TBB-1009</v>
      </c>
      <c r="E220" s="40" t="str">
        <f>Tablo16[[#This Row],[Dersin Adı]]</f>
        <v>Botanik</v>
      </c>
      <c r="F220" s="40" t="str">
        <f>Tablo16[[#This Row],[Dersi Veren Öğretim Üyesi]]</f>
        <v>Tülay Tütenocaklı</v>
      </c>
      <c r="G220" s="40" t="str">
        <f>Tablo16[[#This Row],[Dersi Veren. Öğr. Üyesi Bölmü.]]</f>
        <v>FD</v>
      </c>
      <c r="H220" s="40">
        <f>Tablo16[[#This Row],[Mevcut]]</f>
        <v>29</v>
      </c>
      <c r="I220" s="115">
        <f>Tablo16[[#This Row],[SINAV TARİHİ]]</f>
        <v>45670</v>
      </c>
      <c r="J220" s="116">
        <f>Tablo16[[#This Row],[SINAV SAATİ]]</f>
        <v>0.375</v>
      </c>
      <c r="K220" s="40" t="str">
        <f>Tablo16[[#This Row],[SINIF - I -ZF-….]]</f>
        <v>Amfi</v>
      </c>
      <c r="L220" s="40">
        <f>Tablo16[[#This Row],[SINIF - II  ZF-….]]</f>
        <v>0</v>
      </c>
      <c r="M220" s="40">
        <f>Tablo16[[#This Row],[G1]]</f>
        <v>2</v>
      </c>
      <c r="N220" s="40">
        <f>Tablo16[[#This Row],[G2]]</f>
        <v>0</v>
      </c>
      <c r="O220" s="40" t="str">
        <f>Tablo16[[#This Row],[Gözetmen 1]]</f>
        <v>Esra ŞAHİN</v>
      </c>
      <c r="P220" s="40">
        <f>Tablo16[[#This Row],[Gözetmen 2]]</f>
        <v>0</v>
      </c>
      <c r="Q220" s="40">
        <f>Tablo16[[#This Row],[TÜM SINAVLARIMI GÖSTER]]</f>
        <v>0</v>
      </c>
      <c r="R220" s="40">
        <f>Tablo16[[#This Row],[Aynı ders sayısı]]</f>
        <v>8</v>
      </c>
      <c r="S220" s="40">
        <f>Tablo16[[#This Row],[Hocası aynı, aynı ders sayısı]]</f>
        <v>3</v>
      </c>
      <c r="T220" s="40">
        <f>Tablo16[[#This Row],[Aynı saatteki Sınav Sayısı]]</f>
        <v>9</v>
      </c>
    </row>
    <row r="221" spans="1:20" ht="15" hidden="1" x14ac:dyDescent="0.25">
      <c r="A221" s="38">
        <v>218</v>
      </c>
      <c r="B221" s="40" t="str">
        <f>Tablo16[[#This Row],[Bölüm]]</f>
        <v>TO</v>
      </c>
      <c r="C221" s="40">
        <f>Tablo16[[#This Row],[Sınıf]]</f>
        <v>1</v>
      </c>
      <c r="D221" s="40" t="str">
        <f>Tablo16[[#This Row],[Ders Kodu]]</f>
        <v>ZTO-1003</v>
      </c>
      <c r="E221" s="40" t="str">
        <f>Tablo16[[#This Row],[Dersin Adı]]</f>
        <v>Kimya I</v>
      </c>
      <c r="F221" s="40" t="str">
        <f>Tablo16[[#This Row],[Dersi Veren Öğretim Üyesi]]</f>
        <v>Elif Karacan Yeldir</v>
      </c>
      <c r="G221" s="40" t="str">
        <f>Tablo16[[#This Row],[Dersi Veren. Öğr. Üyesi Bölmü.]]</f>
        <v>FD</v>
      </c>
      <c r="H221" s="40">
        <f>Tablo16[[#This Row],[Mevcut]]</f>
        <v>53</v>
      </c>
      <c r="I221" s="115">
        <f>Tablo16[[#This Row],[SINAV TARİHİ]]</f>
        <v>45671</v>
      </c>
      <c r="J221" s="116">
        <f>Tablo16[[#This Row],[SINAV SAATİ]]</f>
        <v>0.375</v>
      </c>
      <c r="K221" s="40" t="str">
        <f>Tablo16[[#This Row],[SINIF - I -ZF-….]]</f>
        <v>Amfi</v>
      </c>
      <c r="L221" s="40">
        <f>Tablo16[[#This Row],[SINIF - II  ZF-….]]</f>
        <v>0</v>
      </c>
      <c r="M221" s="40">
        <f>Tablo16[[#This Row],[G1]]</f>
        <v>8</v>
      </c>
      <c r="N221" s="40">
        <f>Tablo16[[#This Row],[G2]]</f>
        <v>0</v>
      </c>
      <c r="O221" s="40" t="str">
        <f>Tablo16[[#This Row],[Gözetmen 1]]</f>
        <v>Sema Ezgi YÜCEER</v>
      </c>
      <c r="P221" s="40">
        <f>Tablo16[[#This Row],[Gözetmen 2]]</f>
        <v>0</v>
      </c>
      <c r="Q221" s="40">
        <f>Tablo16[[#This Row],[TÜM SINAVLARIMI GÖSTER]]</f>
        <v>0</v>
      </c>
      <c r="R221" s="40">
        <f>Tablo16[[#This Row],[Aynı ders sayısı]]</f>
        <v>8</v>
      </c>
      <c r="S221" s="40">
        <f>Tablo16[[#This Row],[Hocası aynı, aynı ders sayısı]]</f>
        <v>2</v>
      </c>
      <c r="T221" s="40">
        <f>Tablo16[[#This Row],[Aynı saatteki Sınav Sayısı]]</f>
        <v>8</v>
      </c>
    </row>
    <row r="222" spans="1:20" ht="15" hidden="1" x14ac:dyDescent="0.25">
      <c r="A222" s="38">
        <v>268</v>
      </c>
      <c r="B222" s="40" t="str">
        <f>Tablo16[[#This Row],[Bölüm]]</f>
        <v>TO</v>
      </c>
      <c r="C222" s="40">
        <f>Tablo16[[#This Row],[Sınıf]]</f>
        <v>1</v>
      </c>
      <c r="D222" s="40" t="str">
        <f>Tablo16[[#This Row],[Ders Kodu]]</f>
        <v>ZTO-1011</v>
      </c>
      <c r="E222" s="40" t="str">
        <f>Tablo16[[#This Row],[Dersin Adı]]</f>
        <v>Temel Bilgisayar Programları</v>
      </c>
      <c r="F222" s="40" t="str">
        <f>Tablo16[[#This Row],[Dersi Veren Öğretim Üyesi]]</f>
        <v>Fatih Cem Kuzucu</v>
      </c>
      <c r="G222" s="40" t="str">
        <f>Tablo16[[#This Row],[Dersi Veren. Öğr. Üyesi Bölmü.]]</f>
        <v>BB</v>
      </c>
      <c r="H222" s="40">
        <f>Tablo16[[#This Row],[Mevcut]]</f>
        <v>20</v>
      </c>
      <c r="I222" s="115">
        <f>Tablo16[[#This Row],[SINAV TARİHİ]]</f>
        <v>45672</v>
      </c>
      <c r="J222" s="116">
        <f>Tablo16[[#This Row],[SINAV SAATİ]]</f>
        <v>0.375</v>
      </c>
      <c r="K222" s="40" t="str">
        <f>Tablo16[[#This Row],[SINIF - I -ZF-….]]</f>
        <v>Bilgisayar Lab.</v>
      </c>
      <c r="L222" s="40">
        <f>Tablo16[[#This Row],[SINIF - II  ZF-….]]</f>
        <v>0</v>
      </c>
      <c r="M222" s="40">
        <f>Tablo16[[#This Row],[G1]]</f>
        <v>0</v>
      </c>
      <c r="N222" s="40">
        <f>Tablo16[[#This Row],[G2]]</f>
        <v>0</v>
      </c>
      <c r="O222" s="40">
        <f>Tablo16[[#This Row],[Gözetmen 1]]</f>
        <v>0</v>
      </c>
      <c r="P222" s="40">
        <f>Tablo16[[#This Row],[Gözetmen 2]]</f>
        <v>0</v>
      </c>
      <c r="Q222" s="40">
        <f>Tablo16[[#This Row],[TÜM SINAVLARIMI GÖSTER]]</f>
        <v>0</v>
      </c>
      <c r="R222" s="40">
        <f>Tablo16[[#This Row],[Aynı ders sayısı]]</f>
        <v>1</v>
      </c>
      <c r="S222" s="40">
        <f>Tablo16[[#This Row],[Hocası aynı, aynı ders sayısı]]</f>
        <v>1</v>
      </c>
      <c r="T222" s="40">
        <f>Tablo16[[#This Row],[Aynı saatteki Sınav Sayısı]]</f>
        <v>9</v>
      </c>
    </row>
    <row r="223" spans="1:20" ht="15" hidden="1" x14ac:dyDescent="0.25">
      <c r="A223" s="38">
        <v>276</v>
      </c>
      <c r="B223" s="40" t="str">
        <f>Tablo16[[#This Row],[Bölüm]]</f>
        <v>TO</v>
      </c>
      <c r="C223" s="40">
        <f>Tablo16[[#This Row],[Sınıf]]</f>
        <v>1</v>
      </c>
      <c r="D223" s="40" t="str">
        <f>Tablo16[[#This Row],[Ders Kodu]]</f>
        <v>İSG-1001</v>
      </c>
      <c r="E223" s="40" t="str">
        <f>Tablo16[[#This Row],[Dersin Adı]]</f>
        <v>İş Sağlığı ve Güvenliği I</v>
      </c>
      <c r="F223" s="40" t="str">
        <f>Tablo16[[#This Row],[Dersi Veren Öğretim Üyesi]]</f>
        <v>Ulaş Çınar</v>
      </c>
      <c r="G223" s="40" t="str">
        <f>Tablo16[[#This Row],[Dersi Veren. Öğr. Üyesi Bölmü.]]</f>
        <v>FD</v>
      </c>
      <c r="H223" s="40">
        <f>Tablo16[[#This Row],[Mevcut]]</f>
        <v>23</v>
      </c>
      <c r="I223" s="115">
        <f>Tablo16[[#This Row],[SINAV TARİHİ]]</f>
        <v>45673</v>
      </c>
      <c r="J223" s="116">
        <f>Tablo16[[#This Row],[SINAV SAATİ]]</f>
        <v>0.375</v>
      </c>
      <c r="K223" s="40" t="str">
        <f>Tablo16[[#This Row],[SINIF - I -ZF-….]]</f>
        <v>Prof.Dr H. TURHAN</v>
      </c>
      <c r="L223" s="40">
        <f>Tablo16[[#This Row],[SINIF - II  ZF-….]]</f>
        <v>0</v>
      </c>
      <c r="M223" s="40">
        <f>Tablo16[[#This Row],[G1]]</f>
        <v>0</v>
      </c>
      <c r="N223" s="40">
        <f>Tablo16[[#This Row],[G2]]</f>
        <v>0</v>
      </c>
      <c r="O223" s="40">
        <f>Tablo16[[#This Row],[Gözetmen 1]]</f>
        <v>0</v>
      </c>
      <c r="P223" s="40">
        <f>Tablo16[[#This Row],[Gözetmen 2]]</f>
        <v>0</v>
      </c>
      <c r="Q223" s="40">
        <f>Tablo16[[#This Row],[TÜM SINAVLARIMI GÖSTER]]</f>
        <v>0</v>
      </c>
      <c r="R223" s="40">
        <f>Tablo16[[#This Row],[Aynı ders sayısı]]</f>
        <v>9</v>
      </c>
      <c r="S223" s="40">
        <f>Tablo16[[#This Row],[Hocası aynı, aynı ders sayısı]]</f>
        <v>8</v>
      </c>
      <c r="T223" s="40">
        <f>Tablo16[[#This Row],[Aynı saatteki Sınav Sayısı]]</f>
        <v>9</v>
      </c>
    </row>
    <row r="224" spans="1:20" ht="15" hidden="1" x14ac:dyDescent="0.25">
      <c r="A224" s="38">
        <v>290</v>
      </c>
      <c r="B224" s="40" t="str">
        <f>Tablo16[[#This Row],[Bölüm]]</f>
        <v>TO</v>
      </c>
      <c r="C224" s="40">
        <f>Tablo16[[#This Row],[Sınıf]]</f>
        <v>1</v>
      </c>
      <c r="D224" s="40" t="str">
        <f>Tablo16[[#This Row],[Ders Kodu]]</f>
        <v>TDİ-1101</v>
      </c>
      <c r="E224" s="40" t="str">
        <f>Tablo16[[#This Row],[Dersin Adı]]</f>
        <v>Yabancı Dil (ingilizce)</v>
      </c>
      <c r="F224" s="40" t="str">
        <f>Tablo16[[#This Row],[Dersi Veren Öğretim Üyesi]]</f>
        <v>Gökhan HINIZ</v>
      </c>
      <c r="G224" s="40" t="str">
        <f>Tablo16[[#This Row],[Dersi Veren. Öğr. Üyesi Bölmü.]]</f>
        <v>FD</v>
      </c>
      <c r="H224" s="40">
        <f>Tablo16[[#This Row],[Mevcut]]</f>
        <v>17</v>
      </c>
      <c r="I224" s="115">
        <f>Tablo16[[#This Row],[SINAV TARİHİ]]</f>
        <v>45674</v>
      </c>
      <c r="J224" s="116">
        <f>Tablo16[[#This Row],[SINAV SAATİ]]</f>
        <v>0.625</v>
      </c>
      <c r="K224" s="40" t="str">
        <f>Tablo16[[#This Row],[SINIF - I -ZF-….]]</f>
        <v>Prof.Dr H. TURHAN</v>
      </c>
      <c r="L224" s="40">
        <f>Tablo16[[#This Row],[SINIF - II  ZF-….]]</f>
        <v>0</v>
      </c>
      <c r="M224" s="40">
        <f>Tablo16[[#This Row],[G1]]</f>
        <v>0</v>
      </c>
      <c r="N224" s="40">
        <f>Tablo16[[#This Row],[G2]]</f>
        <v>0</v>
      </c>
      <c r="O224" s="40">
        <f>Tablo16[[#This Row],[Gözetmen 1]]</f>
        <v>0</v>
      </c>
      <c r="P224" s="40">
        <f>Tablo16[[#This Row],[Gözetmen 2]]</f>
        <v>0</v>
      </c>
      <c r="Q224" s="40">
        <f>Tablo16[[#This Row],[TÜM SINAVLARIMI GÖSTER]]</f>
        <v>0</v>
      </c>
      <c r="R224" s="40">
        <f>Tablo16[[#This Row],[Aynı ders sayısı]]</f>
        <v>0</v>
      </c>
      <c r="S224" s="40">
        <f>Tablo16[[#This Row],[Hocası aynı, aynı ders sayısı]]</f>
        <v>9</v>
      </c>
      <c r="T224" s="40">
        <f>Tablo16[[#This Row],[Aynı saatteki Sınav Sayısı]]</f>
        <v>9</v>
      </c>
    </row>
    <row r="225" spans="1:20" ht="15" hidden="1" x14ac:dyDescent="0.25">
      <c r="A225" s="38">
        <v>58</v>
      </c>
      <c r="B225" s="40" t="str">
        <f>Tablo16[[#This Row],[Bölüm]]</f>
        <v>TO</v>
      </c>
      <c r="C225" s="40">
        <f>Tablo16[[#This Row],[Sınıf]]</f>
        <v>2</v>
      </c>
      <c r="D225" s="40" t="str">
        <f>Tablo16[[#This Row],[Ders Kodu]]</f>
        <v>TBB-2001</v>
      </c>
      <c r="E225" s="40" t="str">
        <f>Tablo16[[#This Row],[Dersin Adı]]</f>
        <v>Analitik Kimya</v>
      </c>
      <c r="F225" s="40" t="str">
        <f>Tablo16[[#This Row],[Dersi Veren Öğretim Üyesi]]</f>
        <v>N. Mücella Müftüoğlu</v>
      </c>
      <c r="G225" s="40" t="str">
        <f>Tablo16[[#This Row],[Dersi Veren. Öğr. Üyesi Bölmü.]]</f>
        <v>TO</v>
      </c>
      <c r="H225" s="40">
        <f>Tablo16[[#This Row],[Mevcut]]</f>
        <v>37</v>
      </c>
      <c r="I225" s="115">
        <f>Tablo16[[#This Row],[SINAV TARİHİ]]</f>
        <v>45663</v>
      </c>
      <c r="J225" s="116">
        <f>Tablo16[[#This Row],[SINAV SAATİ]]</f>
        <v>0.45833333333333331</v>
      </c>
      <c r="K225" s="40" t="str">
        <f>Tablo16[[#This Row],[SINIF - I -ZF-….]]</f>
        <v>201</v>
      </c>
      <c r="L225" s="40">
        <f>Tablo16[[#This Row],[SINIF - II  ZF-….]]</f>
        <v>0</v>
      </c>
      <c r="M225" s="40">
        <f>Tablo16[[#This Row],[G1]]</f>
        <v>0</v>
      </c>
      <c r="N225" s="40">
        <f>Tablo16[[#This Row],[G2]]</f>
        <v>0</v>
      </c>
      <c r="O225" s="40">
        <f>Tablo16[[#This Row],[Gözetmen 1]]</f>
        <v>0</v>
      </c>
      <c r="P225" s="40">
        <f>Tablo16[[#This Row],[Gözetmen 2]]</f>
        <v>0</v>
      </c>
      <c r="Q225" s="40">
        <f>Tablo16[[#This Row],[TÜM SINAVLARIMI GÖSTER]]</f>
        <v>0</v>
      </c>
      <c r="R225" s="40">
        <f>Tablo16[[#This Row],[Aynı ders sayısı]]</f>
        <v>1</v>
      </c>
      <c r="S225" s="40">
        <f>Tablo16[[#This Row],[Hocası aynı, aynı ders sayısı]]</f>
        <v>1</v>
      </c>
      <c r="T225" s="40">
        <f>Tablo16[[#This Row],[Aynı saatteki Sınav Sayısı]]</f>
        <v>9</v>
      </c>
    </row>
    <row r="226" spans="1:20" ht="15" hidden="1" x14ac:dyDescent="0.25">
      <c r="A226" s="38">
        <v>169</v>
      </c>
      <c r="B226" s="40" t="str">
        <f>Tablo16[[#This Row],[Bölüm]]</f>
        <v>TO</v>
      </c>
      <c r="C226" s="40">
        <f>Tablo16[[#This Row],[Sınıf]]</f>
        <v>2</v>
      </c>
      <c r="D226" s="40" t="str">
        <f>Tablo16[[#This Row],[Ders Kodu]]</f>
        <v>TBB-2015</v>
      </c>
      <c r="E226" s="40" t="str">
        <f>Tablo16[[#This Row],[Dersin Adı]]</f>
        <v>Hayvan Yetiştirme</v>
      </c>
      <c r="F226" s="40" t="str">
        <f>Tablo16[[#This Row],[Dersi Veren Öğretim Üyesi]]</f>
        <v>Feyzi Uğur</v>
      </c>
      <c r="G226" s="40" t="str">
        <f>Tablo16[[#This Row],[Dersi Veren. Öğr. Üyesi Bölmü.]]</f>
        <v>ZO</v>
      </c>
      <c r="H226" s="40">
        <f>Tablo16[[#This Row],[Mevcut]]</f>
        <v>34</v>
      </c>
      <c r="I226" s="115">
        <f>Tablo16[[#This Row],[SINAV TARİHİ]]</f>
        <v>45663</v>
      </c>
      <c r="J226" s="116">
        <f>Tablo16[[#This Row],[SINAV SAATİ]]</f>
        <v>0.67708333333333337</v>
      </c>
      <c r="K226" s="40" t="str">
        <f>Tablo16[[#This Row],[SINIF - I -ZF-….]]</f>
        <v>Amfi</v>
      </c>
      <c r="L226" s="40">
        <f>Tablo16[[#This Row],[SINIF - II  ZF-….]]</f>
        <v>0</v>
      </c>
      <c r="M226" s="40">
        <f>Tablo16[[#This Row],[G1]]</f>
        <v>14</v>
      </c>
      <c r="N226" s="40">
        <f>Tablo16[[#This Row],[G2]]</f>
        <v>0</v>
      </c>
      <c r="O226" s="40" t="str">
        <f>Tablo16[[#This Row],[Gözetmen 1]]</f>
        <v>Hakan ERDEM</v>
      </c>
      <c r="P226" s="40">
        <f>Tablo16[[#This Row],[Gözetmen 2]]</f>
        <v>0</v>
      </c>
      <c r="Q226" s="40">
        <f>Tablo16[[#This Row],[TÜM SINAVLARIMI GÖSTER]]</f>
        <v>0</v>
      </c>
      <c r="R226" s="40">
        <f>Tablo16[[#This Row],[Aynı ders sayısı]]</f>
        <v>2</v>
      </c>
      <c r="S226" s="40">
        <f>Tablo16[[#This Row],[Hocası aynı, aynı ders sayısı]]</f>
        <v>2</v>
      </c>
      <c r="T226" s="40">
        <f>Tablo16[[#This Row],[Aynı saatteki Sınav Sayısı]]</f>
        <v>4</v>
      </c>
    </row>
    <row r="227" spans="1:20" ht="15" hidden="1" x14ac:dyDescent="0.25">
      <c r="A227" s="38">
        <v>185</v>
      </c>
      <c r="B227" s="40" t="str">
        <f>Tablo16[[#This Row],[Bölüm]]</f>
        <v>TO</v>
      </c>
      <c r="C227" s="40">
        <f>Tablo16[[#This Row],[Sınıf]]</f>
        <v>2</v>
      </c>
      <c r="D227" s="40" t="str">
        <f>Tablo16[[#This Row],[Ders Kodu]]</f>
        <v>TBB-2003</v>
      </c>
      <c r="E227" s="40" t="str">
        <f>Tablo16[[#This Row],[Dersin Adı]]</f>
        <v>Tarım Ekonomisi</v>
      </c>
      <c r="F227" s="40" t="str">
        <f>Tablo16[[#This Row],[Dersi Veren Öğretim Üyesi]]</f>
        <v>Sibel Tan</v>
      </c>
      <c r="G227" s="40" t="str">
        <f>Tablo16[[#This Row],[Dersi Veren. Öğr. Üyesi Bölmü.]]</f>
        <v>TE</v>
      </c>
      <c r="H227" s="40">
        <f>Tablo16[[#This Row],[Mevcut]]</f>
        <v>33</v>
      </c>
      <c r="I227" s="115">
        <f>Tablo16[[#This Row],[SINAV TARİHİ]]</f>
        <v>45664</v>
      </c>
      <c r="J227" s="116">
        <f>Tablo16[[#This Row],[SINAV SAATİ]]</f>
        <v>0.4861111111111111</v>
      </c>
      <c r="K227" s="40" t="str">
        <f>Tablo16[[#This Row],[SINIF - I -ZF-….]]</f>
        <v>02</v>
      </c>
      <c r="L227" s="40">
        <f>Tablo16[[#This Row],[SINIF - II  ZF-….]]</f>
        <v>0</v>
      </c>
      <c r="M227" s="40">
        <f>Tablo16[[#This Row],[G1]]</f>
        <v>9</v>
      </c>
      <c r="N227" s="40">
        <f>Tablo16[[#This Row],[G2]]</f>
        <v>0</v>
      </c>
      <c r="O227" s="40" t="str">
        <f>Tablo16[[#This Row],[Gözetmen 1]]</f>
        <v>Eylem DURMUŞ</v>
      </c>
      <c r="P227" s="40">
        <f>Tablo16[[#This Row],[Gözetmen 2]]</f>
        <v>0</v>
      </c>
      <c r="Q227" s="40">
        <f>Tablo16[[#This Row],[TÜM SINAVLARIMI GÖSTER]]</f>
        <v>0</v>
      </c>
      <c r="R227" s="40">
        <f>Tablo16[[#This Row],[Aynı ders sayısı]]</f>
        <v>6</v>
      </c>
      <c r="S227" s="40">
        <f>Tablo16[[#This Row],[Hocası aynı, aynı ders sayısı]]</f>
        <v>2</v>
      </c>
      <c r="T227" s="40">
        <f>Tablo16[[#This Row],[Aynı saatteki Sınav Sayısı]]</f>
        <v>9</v>
      </c>
    </row>
    <row r="228" spans="1:20" ht="15" hidden="1" x14ac:dyDescent="0.25">
      <c r="A228" s="38">
        <v>186</v>
      </c>
      <c r="B228" s="40" t="str">
        <f>Tablo16[[#This Row],[Bölüm]]</f>
        <v>TO</v>
      </c>
      <c r="C228" s="40">
        <f>Tablo16[[#This Row],[Sınıf]]</f>
        <v>2</v>
      </c>
      <c r="D228" s="40" t="str">
        <f>Tablo16[[#This Row],[Ders Kodu]]</f>
        <v>TBB-2005</v>
      </c>
      <c r="E228" s="40" t="str">
        <f>Tablo16[[#This Row],[Dersin Adı]]</f>
        <v>Gıda Bilimi ve Güvenliği</v>
      </c>
      <c r="F228" s="40" t="str">
        <f>Tablo16[[#This Row],[Dersi Veren Öğretim Üyesi]]</f>
        <v>Murat Zorba</v>
      </c>
      <c r="G228" s="40" t="str">
        <f>Tablo16[[#This Row],[Dersi Veren. Öğr. Üyesi Bölmü.]]</f>
        <v>FD</v>
      </c>
      <c r="H228" s="40">
        <f>Tablo16[[#This Row],[Mevcut]]</f>
        <v>35</v>
      </c>
      <c r="I228" s="115">
        <f>Tablo16[[#This Row],[SINAV TARİHİ]]</f>
        <v>45665</v>
      </c>
      <c r="J228" s="116">
        <f>Tablo16[[#This Row],[SINAV SAATİ]]</f>
        <v>0.45833333333333331</v>
      </c>
      <c r="K228" s="40" t="str">
        <f>Tablo16[[#This Row],[SINIF - I -ZF-….]]</f>
        <v>01</v>
      </c>
      <c r="L228" s="40">
        <f>Tablo16[[#This Row],[SINIF - II  ZF-….]]</f>
        <v>0</v>
      </c>
      <c r="M228" s="40">
        <f>Tablo16[[#This Row],[G1]]</f>
        <v>2</v>
      </c>
      <c r="N228" s="40">
        <f>Tablo16[[#This Row],[G2]]</f>
        <v>0</v>
      </c>
      <c r="O228" s="40" t="str">
        <f>Tablo16[[#This Row],[Gözetmen 1]]</f>
        <v>Esra ŞAHİN</v>
      </c>
      <c r="P228" s="40">
        <f>Tablo16[[#This Row],[Gözetmen 2]]</f>
        <v>0</v>
      </c>
      <c r="Q228" s="40">
        <f>Tablo16[[#This Row],[TÜM SINAVLARIMI GÖSTER]]</f>
        <v>0</v>
      </c>
      <c r="R228" s="40">
        <f>Tablo16[[#This Row],[Aynı ders sayısı]]</f>
        <v>6</v>
      </c>
      <c r="S228" s="40">
        <f>Tablo16[[#This Row],[Hocası aynı, aynı ders sayısı]]</f>
        <v>5</v>
      </c>
      <c r="T228" s="40">
        <f>Tablo16[[#This Row],[Aynı saatteki Sınav Sayısı]]</f>
        <v>9</v>
      </c>
    </row>
    <row r="229" spans="1:20" ht="15" hidden="1" x14ac:dyDescent="0.25">
      <c r="A229" s="38">
        <v>187</v>
      </c>
      <c r="B229" s="40" t="str">
        <f>Tablo16[[#This Row],[Bölüm]]</f>
        <v>TO</v>
      </c>
      <c r="C229" s="40">
        <f>Tablo16[[#This Row],[Sınıf]]</f>
        <v>2</v>
      </c>
      <c r="D229" s="40" t="str">
        <f>Tablo16[[#This Row],[Ders Kodu]]</f>
        <v>TBB-2013</v>
      </c>
      <c r="E229" s="40" t="str">
        <f>Tablo16[[#This Row],[Dersin Adı]]</f>
        <v>Genel Sebzecilik</v>
      </c>
      <c r="F229" s="40" t="str">
        <f>Tablo16[[#This Row],[Dersi Veren Öğretim Üyesi]]</f>
        <v>Seçkin Kaya</v>
      </c>
      <c r="G229" s="40" t="str">
        <f>Tablo16[[#This Row],[Dersi Veren. Öğr. Üyesi Bölmü.]]</f>
        <v>BB</v>
      </c>
      <c r="H229" s="40">
        <f>Tablo16[[#This Row],[Mevcut]]</f>
        <v>33</v>
      </c>
      <c r="I229" s="115">
        <f>Tablo16[[#This Row],[SINAV TARİHİ]]</f>
        <v>45666</v>
      </c>
      <c r="J229" s="116">
        <f>Tablo16[[#This Row],[SINAV SAATİ]]</f>
        <v>0.45833333333333331</v>
      </c>
      <c r="K229" s="40" t="str">
        <f>Tablo16[[#This Row],[SINIF - I -ZF-….]]</f>
        <v>202</v>
      </c>
      <c r="L229" s="40">
        <f>Tablo16[[#This Row],[SINIF - II  ZF-….]]</f>
        <v>0</v>
      </c>
      <c r="M229" s="40">
        <f>Tablo16[[#This Row],[G1]]</f>
        <v>11</v>
      </c>
      <c r="N229" s="40">
        <f>Tablo16[[#This Row],[G2]]</f>
        <v>0</v>
      </c>
      <c r="O229" s="40" t="str">
        <f>Tablo16[[#This Row],[Gözetmen 1]]</f>
        <v>Serkan ÖZDEMİR</v>
      </c>
      <c r="P229" s="40">
        <f>Tablo16[[#This Row],[Gözetmen 2]]</f>
        <v>0</v>
      </c>
      <c r="Q229" s="40">
        <f>Tablo16[[#This Row],[TÜM SINAVLARIMI GÖSTER]]</f>
        <v>0</v>
      </c>
      <c r="R229" s="40">
        <f>Tablo16[[#This Row],[Aynı ders sayısı]]</f>
        <v>3</v>
      </c>
      <c r="S229" s="40">
        <f>Tablo16[[#This Row],[Hocası aynı, aynı ders sayısı]]</f>
        <v>2</v>
      </c>
      <c r="T229" s="40">
        <f>Tablo16[[#This Row],[Aynı saatteki Sınav Sayısı]]</f>
        <v>9</v>
      </c>
    </row>
    <row r="230" spans="1:20" ht="15" hidden="1" x14ac:dyDescent="0.25">
      <c r="A230" s="38">
        <v>204</v>
      </c>
      <c r="B230" s="40" t="str">
        <f>Tablo16[[#This Row],[Bölüm]]</f>
        <v>TO</v>
      </c>
      <c r="C230" s="40">
        <f>Tablo16[[#This Row],[Sınıf]]</f>
        <v>2</v>
      </c>
      <c r="D230" s="40" t="str">
        <f>Tablo16[[#This Row],[Ders Kodu]]</f>
        <v>TBB-2009</v>
      </c>
      <c r="E230" s="40" t="str">
        <f>Tablo16[[#This Row],[Dersin Adı]]</f>
        <v>Tarımsal Yapılar ve Sulama</v>
      </c>
      <c r="F230" s="40" t="str">
        <f>Tablo16[[#This Row],[Dersi Veren Öğretim Üyesi]]</f>
        <v>Muharrem Yetiş Yavuz</v>
      </c>
      <c r="G230" s="40" t="str">
        <f>Tablo16[[#This Row],[Dersi Veren. Öğr. Üyesi Bölmü.]]</f>
        <v>TYS</v>
      </c>
      <c r="H230" s="40">
        <f>Tablo16[[#This Row],[Mevcut]]</f>
        <v>47</v>
      </c>
      <c r="I230" s="115">
        <f>Tablo16[[#This Row],[SINAV TARİHİ]]</f>
        <v>45670</v>
      </c>
      <c r="J230" s="116">
        <f>Tablo16[[#This Row],[SINAV SAATİ]]</f>
        <v>0.45833333333333331</v>
      </c>
      <c r="K230" s="40" t="str">
        <f>Tablo16[[#This Row],[SINIF - I -ZF-….]]</f>
        <v>201</v>
      </c>
      <c r="L230" s="40" t="str">
        <f>Tablo16[[#This Row],[SINIF - II  ZF-….]]</f>
        <v>203</v>
      </c>
      <c r="M230" s="40">
        <f>Tablo16[[#This Row],[G1]]</f>
        <v>4</v>
      </c>
      <c r="N230" s="40">
        <f>Tablo16[[#This Row],[G2]]</f>
        <v>5</v>
      </c>
      <c r="O230" s="40" t="str">
        <f>Tablo16[[#This Row],[Gözetmen 1]]</f>
        <v>İpek YAŞAR</v>
      </c>
      <c r="P230" s="40" t="str">
        <f>Tablo16[[#This Row],[Gözetmen 2]]</f>
        <v>İrem POYRAZ</v>
      </c>
      <c r="Q230" s="40" t="e">
        <f>Tablo16[[#This Row],[TÜM SINAVLARIMI GÖSTER]]</f>
        <v>#N/A</v>
      </c>
      <c r="R230" s="40">
        <f>Tablo16[[#This Row],[Aynı ders sayısı]]</f>
        <v>6</v>
      </c>
      <c r="S230" s="40">
        <f>Tablo16[[#This Row],[Hocası aynı, aynı ders sayısı]]</f>
        <v>1</v>
      </c>
      <c r="T230" s="40">
        <f>Tablo16[[#This Row],[Aynı saatteki Sınav Sayısı]]</f>
        <v>8</v>
      </c>
    </row>
    <row r="231" spans="1:20" ht="15" hidden="1" x14ac:dyDescent="0.25">
      <c r="A231" s="38">
        <v>325</v>
      </c>
      <c r="B231" s="40" t="str">
        <f>Tablo16[[#This Row],[Bölüm]]</f>
        <v>TO</v>
      </c>
      <c r="C231" s="40">
        <f>Tablo16[[#This Row],[Sınıf]]</f>
        <v>2</v>
      </c>
      <c r="D231" s="40" t="str">
        <f>Tablo16[[#This Row],[Ders Kodu]]</f>
        <v>TBB-2011</v>
      </c>
      <c r="E231" s="40" t="str">
        <f>Tablo16[[#This Row],[Dersin Adı]]</f>
        <v>Tarımsal Mekanizasyon</v>
      </c>
      <c r="F231" s="40" t="str">
        <f>Tablo16[[#This Row],[Dersi Veren Öğretim Üyesi]]</f>
        <v>Ünal Ürkmez</v>
      </c>
      <c r="G231" s="40" t="str">
        <f>Tablo16[[#This Row],[Dersi Veren. Öğr. Üyesi Bölmü.]]</f>
        <v>TM</v>
      </c>
      <c r="H231" s="40">
        <f>Tablo16[[#This Row],[Mevcut]]</f>
        <v>34</v>
      </c>
      <c r="I231" s="115">
        <f>Tablo16[[#This Row],[SINAV TARİHİ]]</f>
        <v>45671</v>
      </c>
      <c r="J231" s="116">
        <f>Tablo16[[#This Row],[SINAV SAATİ]]</f>
        <v>0.45833333333333331</v>
      </c>
      <c r="K231" s="40" t="str">
        <f>Tablo16[[#This Row],[SINIF - I -ZF-….]]</f>
        <v>201</v>
      </c>
      <c r="L231" s="40">
        <f>Tablo16[[#This Row],[SINIF - II  ZF-….]]</f>
        <v>0</v>
      </c>
      <c r="M231" s="40">
        <f>Tablo16[[#This Row],[G1]]</f>
        <v>0</v>
      </c>
      <c r="N231" s="40">
        <f>Tablo16[[#This Row],[G2]]</f>
        <v>0</v>
      </c>
      <c r="O231" s="40">
        <f>Tablo16[[#This Row],[Gözetmen 1]]</f>
        <v>0</v>
      </c>
      <c r="P231" s="40">
        <f>Tablo16[[#This Row],[Gözetmen 2]]</f>
        <v>0</v>
      </c>
      <c r="Q231" s="40">
        <f>Tablo16[[#This Row],[TÜM SINAVLARIMI GÖSTER]]</f>
        <v>0</v>
      </c>
      <c r="R231" s="40">
        <f>Tablo16[[#This Row],[Aynı ders sayısı]]</f>
        <v>5</v>
      </c>
      <c r="S231" s="40">
        <f>Tablo16[[#This Row],[Hocası aynı, aynı ders sayısı]]</f>
        <v>1</v>
      </c>
      <c r="T231" s="40">
        <f>Tablo16[[#This Row],[Aynı saatteki Sınav Sayısı]]</f>
        <v>7</v>
      </c>
    </row>
    <row r="232" spans="1:20" ht="15" hidden="1" x14ac:dyDescent="0.25">
      <c r="A232" s="38">
        <v>363</v>
      </c>
      <c r="B232" s="40" t="str">
        <f>Tablo16[[#This Row],[Bölüm]]</f>
        <v>TO</v>
      </c>
      <c r="C232" s="40">
        <f>Tablo16[[#This Row],[Sınıf]]</f>
        <v>3</v>
      </c>
      <c r="D232" s="40" t="str">
        <f>Tablo16[[#This Row],[Ders Kodu]]</f>
        <v>TBB-3005</v>
      </c>
      <c r="E232" s="40" t="str">
        <f>Tablo16[[#This Row],[Dersin Adı]]</f>
        <v>Araştırma ve Deneme Metotları</v>
      </c>
      <c r="F232" s="40" t="str">
        <f>Tablo16[[#This Row],[Dersi Veren Öğretim Üyesi]]</f>
        <v>Mevlüt Akçura</v>
      </c>
      <c r="G232" s="40" t="str">
        <f>Tablo16[[#This Row],[Dersi Veren. Öğr. Üyesi Bölmü.]]</f>
        <v>TB</v>
      </c>
      <c r="H232" s="40">
        <f>Tablo16[[#This Row],[Mevcut]]</f>
        <v>0</v>
      </c>
      <c r="I232" s="115">
        <f>Tablo16[[#This Row],[SINAV TARİHİ]]</f>
        <v>45663</v>
      </c>
      <c r="J232" s="116">
        <f>Tablo16[[#This Row],[SINAV SAATİ]]</f>
        <v>0.54166666666666663</v>
      </c>
      <c r="K232" s="40" t="str">
        <f>Tablo16[[#This Row],[SINIF - I -ZF-….]]</f>
        <v>Amfi</v>
      </c>
      <c r="L232" s="40">
        <f>Tablo16[[#This Row],[SINIF - II  ZF-….]]</f>
        <v>0</v>
      </c>
      <c r="M232" s="40">
        <f>Tablo16[[#This Row],[G1]]</f>
        <v>0</v>
      </c>
      <c r="N232" s="40">
        <f>Tablo16[[#This Row],[G2]]</f>
        <v>0</v>
      </c>
      <c r="O232" s="40">
        <f>Tablo16[[#This Row],[Gözetmen 1]]</f>
        <v>0</v>
      </c>
      <c r="P232" s="40">
        <f>Tablo16[[#This Row],[Gözetmen 2]]</f>
        <v>0</v>
      </c>
      <c r="Q232" s="40">
        <f>Tablo16[[#This Row],[TÜM SINAVLARIMI GÖSTER]]</f>
        <v>0</v>
      </c>
      <c r="R232" s="40">
        <f>Tablo16[[#This Row],[Aynı ders sayısı]]</f>
        <v>2</v>
      </c>
      <c r="S232" s="40">
        <f>Tablo16[[#This Row],[Hocası aynı, aynı ders sayısı]]</f>
        <v>1</v>
      </c>
      <c r="T232" s="40">
        <f>Tablo16[[#This Row],[Aynı saatteki Sınav Sayısı]]</f>
        <v>9</v>
      </c>
    </row>
    <row r="233" spans="1:20" ht="15" hidden="1" x14ac:dyDescent="0.25">
      <c r="A233" s="38">
        <v>109</v>
      </c>
      <c r="B233" s="40" t="str">
        <f>Tablo16[[#This Row],[Bölüm]]</f>
        <v>TO</v>
      </c>
      <c r="C233" s="40">
        <f>Tablo16[[#This Row],[Sınıf]]</f>
        <v>3</v>
      </c>
      <c r="D233" s="40" t="str">
        <f>Tablo16[[#This Row],[Ders Kodu]]</f>
        <v>TBB-3007</v>
      </c>
      <c r="E233" s="40" t="str">
        <f>Tablo16[[#This Row],[Dersin Adı]]</f>
        <v>Bitki Fizyolojisi</v>
      </c>
      <c r="F233" s="40" t="str">
        <f>Tablo16[[#This Row],[Dersi Veren Öğretim Üyesi]]</f>
        <v>Yakup Çıkılı</v>
      </c>
      <c r="G233" s="40" t="str">
        <f>Tablo16[[#This Row],[Dersi Veren. Öğr. Üyesi Bölmü.]]</f>
        <v>TO</v>
      </c>
      <c r="H233" s="40">
        <f>Tablo16[[#This Row],[Mevcut]]</f>
        <v>27</v>
      </c>
      <c r="I233" s="115">
        <f>Tablo16[[#This Row],[SINAV TARİHİ]]</f>
        <v>45664</v>
      </c>
      <c r="J233" s="116">
        <f>Tablo16[[#This Row],[SINAV SAATİ]]</f>
        <v>0.56944444444444442</v>
      </c>
      <c r="K233" s="40" t="str">
        <f>Tablo16[[#This Row],[SINIF - I -ZF-….]]</f>
        <v>101</v>
      </c>
      <c r="L233" s="40">
        <f>Tablo16[[#This Row],[SINIF - II  ZF-….]]</f>
        <v>0</v>
      </c>
      <c r="M233" s="40">
        <f>Tablo16[[#This Row],[G1]]</f>
        <v>0</v>
      </c>
      <c r="N233" s="40">
        <f>Tablo16[[#This Row],[G2]]</f>
        <v>0</v>
      </c>
      <c r="O233" s="40">
        <f>Tablo16[[#This Row],[Gözetmen 1]]</f>
        <v>0</v>
      </c>
      <c r="P233" s="40">
        <f>Tablo16[[#This Row],[Gözetmen 2]]</f>
        <v>0</v>
      </c>
      <c r="Q233" s="40">
        <f>Tablo16[[#This Row],[TÜM SINAVLARIMI GÖSTER]]</f>
        <v>0</v>
      </c>
      <c r="R233" s="40">
        <f>Tablo16[[#This Row],[Aynı ders sayısı]]</f>
        <v>7</v>
      </c>
      <c r="S233" s="40">
        <f>Tablo16[[#This Row],[Hocası aynı, aynı ders sayısı]]</f>
        <v>1</v>
      </c>
      <c r="T233" s="40">
        <f>Tablo16[[#This Row],[Aynı saatteki Sınav Sayısı]]</f>
        <v>9</v>
      </c>
    </row>
    <row r="234" spans="1:20" ht="15" hidden="1" x14ac:dyDescent="0.25">
      <c r="A234" s="38">
        <v>156</v>
      </c>
      <c r="B234" s="40" t="str">
        <f>Tablo16[[#This Row],[Bölüm]]</f>
        <v>TO</v>
      </c>
      <c r="C234" s="40">
        <f>Tablo16[[#This Row],[Sınıf]]</f>
        <v>3</v>
      </c>
      <c r="D234" s="40" t="str">
        <f>Tablo16[[#This Row],[Ders Kodu]]</f>
        <v>TBB-3003</v>
      </c>
      <c r="E234" s="40" t="str">
        <f>Tablo16[[#This Row],[Dersin Adı]]</f>
        <v>Toprak Biyolojisi</v>
      </c>
      <c r="F234" s="40" t="str">
        <f>Tablo16[[#This Row],[Dersi Veren Öğretim Üyesi]]</f>
        <v>Cafer Türkmen</v>
      </c>
      <c r="G234" s="40" t="str">
        <f>Tablo16[[#This Row],[Dersi Veren. Öğr. Üyesi Bölmü.]]</f>
        <v>TO</v>
      </c>
      <c r="H234" s="40">
        <f>Tablo16[[#This Row],[Mevcut]]</f>
        <v>29</v>
      </c>
      <c r="I234" s="115">
        <f>Tablo16[[#This Row],[SINAV TARİHİ]]</f>
        <v>45665</v>
      </c>
      <c r="J234" s="116">
        <f>Tablo16[[#This Row],[SINAV SAATİ]]</f>
        <v>0.54166666666666663</v>
      </c>
      <c r="K234" s="40" t="str">
        <f>Tablo16[[#This Row],[SINIF - I -ZF-….]]</f>
        <v>01</v>
      </c>
      <c r="L234" s="40">
        <f>Tablo16[[#This Row],[SINIF - II  ZF-….]]</f>
        <v>0</v>
      </c>
      <c r="M234" s="40">
        <f>Tablo16[[#This Row],[G1]]</f>
        <v>0</v>
      </c>
      <c r="N234" s="40">
        <f>Tablo16[[#This Row],[G2]]</f>
        <v>0</v>
      </c>
      <c r="O234" s="40">
        <f>Tablo16[[#This Row],[Gözetmen 1]]</f>
        <v>0</v>
      </c>
      <c r="P234" s="40">
        <f>Tablo16[[#This Row],[Gözetmen 2]]</f>
        <v>0</v>
      </c>
      <c r="Q234" s="40">
        <f>Tablo16[[#This Row],[TÜM SINAVLARIMI GÖSTER]]</f>
        <v>0</v>
      </c>
      <c r="R234" s="40">
        <f>Tablo16[[#This Row],[Aynı ders sayısı]]</f>
        <v>1</v>
      </c>
      <c r="S234" s="40">
        <f>Tablo16[[#This Row],[Hocası aynı, aynı ders sayısı]]</f>
        <v>1</v>
      </c>
      <c r="T234" s="40">
        <f>Tablo16[[#This Row],[Aynı saatteki Sınav Sayısı]]</f>
        <v>10</v>
      </c>
    </row>
    <row r="235" spans="1:20" ht="15" hidden="1" x14ac:dyDescent="0.25">
      <c r="A235" s="38">
        <v>237</v>
      </c>
      <c r="B235" s="40" t="str">
        <f>Tablo16[[#This Row],[Bölüm]]</f>
        <v>TO</v>
      </c>
      <c r="C235" s="40">
        <f>Tablo16[[#This Row],[Sınıf]]</f>
        <v>3</v>
      </c>
      <c r="D235" s="40" t="str">
        <f>Tablo16[[#This Row],[Ders Kodu]]</f>
        <v>TBB-3009</v>
      </c>
      <c r="E235" s="40" t="str">
        <f>Tablo16[[#This Row],[Dersin Adı]]</f>
        <v>Kartoğrafya</v>
      </c>
      <c r="F235" s="40" t="str">
        <f>Tablo16[[#This Row],[Dersi Veren Öğretim Üyesi]]</f>
        <v>Hasan Özcan</v>
      </c>
      <c r="G235" s="40" t="str">
        <f>Tablo16[[#This Row],[Dersi Veren. Öğr. Üyesi Bölmü.]]</f>
        <v>TO</v>
      </c>
      <c r="H235" s="40">
        <f>Tablo16[[#This Row],[Mevcut]]</f>
        <v>26</v>
      </c>
      <c r="I235" s="115">
        <f>Tablo16[[#This Row],[SINAV TARİHİ]]</f>
        <v>45666</v>
      </c>
      <c r="J235" s="116">
        <f>Tablo16[[#This Row],[SINAV SAATİ]]</f>
        <v>0.54166666666666663</v>
      </c>
      <c r="K235" s="40" t="str">
        <f>Tablo16[[#This Row],[SINIF - I -ZF-….]]</f>
        <v>102</v>
      </c>
      <c r="L235" s="40">
        <f>Tablo16[[#This Row],[SINIF - II  ZF-….]]</f>
        <v>0</v>
      </c>
      <c r="M235" s="40">
        <f>Tablo16[[#This Row],[G1]]</f>
        <v>0</v>
      </c>
      <c r="N235" s="40">
        <f>Tablo16[[#This Row],[G2]]</f>
        <v>0</v>
      </c>
      <c r="O235" s="40">
        <f>Tablo16[[#This Row],[Gözetmen 1]]</f>
        <v>0</v>
      </c>
      <c r="P235" s="40">
        <f>Tablo16[[#This Row],[Gözetmen 2]]</f>
        <v>0</v>
      </c>
      <c r="Q235" s="40">
        <f>Tablo16[[#This Row],[TÜM SINAVLARIMI GÖSTER]]</f>
        <v>0</v>
      </c>
      <c r="R235" s="40">
        <f>Tablo16[[#This Row],[Aynı ders sayısı]]</f>
        <v>1</v>
      </c>
      <c r="S235" s="40">
        <f>Tablo16[[#This Row],[Hocası aynı, aynı ders sayısı]]</f>
        <v>1</v>
      </c>
      <c r="T235" s="40">
        <f>Tablo16[[#This Row],[Aynı saatteki Sınav Sayısı]]</f>
        <v>7</v>
      </c>
    </row>
    <row r="236" spans="1:20" ht="15" hidden="1" x14ac:dyDescent="0.25">
      <c r="A236" s="38">
        <v>279</v>
      </c>
      <c r="B236" s="40" t="str">
        <f>Tablo16[[#This Row],[Bölüm]]</f>
        <v>TO</v>
      </c>
      <c r="C236" s="40">
        <f>Tablo16[[#This Row],[Sınıf]]</f>
        <v>3</v>
      </c>
      <c r="D236" s="40" t="str">
        <f>Tablo16[[#This Row],[Ders Kodu]]</f>
        <v>TBB-3011</v>
      </c>
      <c r="E236" s="40" t="str">
        <f>Tablo16[[#This Row],[Dersin Adı]]</f>
        <v>Toprak Kimyası</v>
      </c>
      <c r="F236" s="40" t="str">
        <f>Tablo16[[#This Row],[Dersi Veren Öğretim Üyesi]]</f>
        <v>Ali Sungur</v>
      </c>
      <c r="G236" s="40" t="str">
        <f>Tablo16[[#This Row],[Dersi Veren. Öğr. Üyesi Bölmü.]]</f>
        <v>TO</v>
      </c>
      <c r="H236" s="40">
        <f>Tablo16[[#This Row],[Mevcut]]</f>
        <v>27</v>
      </c>
      <c r="I236" s="115">
        <f>Tablo16[[#This Row],[SINAV TARİHİ]]</f>
        <v>45670</v>
      </c>
      <c r="J236" s="116">
        <f>Tablo16[[#This Row],[SINAV SAATİ]]</f>
        <v>0.54166666666666663</v>
      </c>
      <c r="K236" s="40" t="str">
        <f>Tablo16[[#This Row],[SINIF - I -ZF-….]]</f>
        <v>Prof.Dr H. TURHAN</v>
      </c>
      <c r="L236" s="40">
        <f>Tablo16[[#This Row],[SINIF - II  ZF-….]]</f>
        <v>0</v>
      </c>
      <c r="M236" s="40">
        <f>Tablo16[[#This Row],[G1]]</f>
        <v>0</v>
      </c>
      <c r="N236" s="40">
        <f>Tablo16[[#This Row],[G2]]</f>
        <v>0</v>
      </c>
      <c r="O236" s="40">
        <f>Tablo16[[#This Row],[Gözetmen 1]]</f>
        <v>0</v>
      </c>
      <c r="P236" s="40">
        <f>Tablo16[[#This Row],[Gözetmen 2]]</f>
        <v>0</v>
      </c>
      <c r="Q236" s="40">
        <f>Tablo16[[#This Row],[TÜM SINAVLARIMI GÖSTER]]</f>
        <v>0</v>
      </c>
      <c r="R236" s="40">
        <f>Tablo16[[#This Row],[Aynı ders sayısı]]</f>
        <v>1</v>
      </c>
      <c r="S236" s="40">
        <f>Tablo16[[#This Row],[Hocası aynı, aynı ders sayısı]]</f>
        <v>1</v>
      </c>
      <c r="T236" s="40">
        <f>Tablo16[[#This Row],[Aynı saatteki Sınav Sayısı]]</f>
        <v>7</v>
      </c>
    </row>
    <row r="237" spans="1:20" ht="15" hidden="1" x14ac:dyDescent="0.25">
      <c r="A237" s="38">
        <v>295</v>
      </c>
      <c r="B237" s="40" t="str">
        <f>Tablo16[[#This Row],[Bölüm]]</f>
        <v>TO</v>
      </c>
      <c r="C237" s="40">
        <f>Tablo16[[#This Row],[Sınıf]]</f>
        <v>3</v>
      </c>
      <c r="D237" s="40" t="str">
        <f>Tablo16[[#This Row],[Ders Kodu]]</f>
        <v>TBB-3001</v>
      </c>
      <c r="E237" s="40" t="str">
        <f>Tablo16[[#This Row],[Dersin Adı]]</f>
        <v>Toprak Fiziği</v>
      </c>
      <c r="F237" s="40" t="str">
        <f>Tablo16[[#This Row],[Dersi Veren Öğretim Üyesi]]</f>
        <v>Yasemin Kavdır</v>
      </c>
      <c r="G237" s="40" t="str">
        <f>Tablo16[[#This Row],[Dersi Veren. Öğr. Üyesi Bölmü.]]</f>
        <v>TO</v>
      </c>
      <c r="H237" s="40">
        <f>Tablo16[[#This Row],[Mevcut]]</f>
        <v>29</v>
      </c>
      <c r="I237" s="115">
        <f>Tablo16[[#This Row],[SINAV TARİHİ]]</f>
        <v>45671</v>
      </c>
      <c r="J237" s="116">
        <f>Tablo16[[#This Row],[SINAV SAATİ]]</f>
        <v>0.54166666666666663</v>
      </c>
      <c r="K237" s="40" t="str">
        <f>Tablo16[[#This Row],[SINIF - I -ZF-….]]</f>
        <v>206</v>
      </c>
      <c r="L237" s="40">
        <f>Tablo16[[#This Row],[SINIF - II  ZF-….]]</f>
        <v>0</v>
      </c>
      <c r="M237" s="40">
        <f>Tablo16[[#This Row],[G1]]</f>
        <v>0</v>
      </c>
      <c r="N237" s="40">
        <f>Tablo16[[#This Row],[G2]]</f>
        <v>0</v>
      </c>
      <c r="O237" s="40">
        <f>Tablo16[[#This Row],[Gözetmen 1]]</f>
        <v>0</v>
      </c>
      <c r="P237" s="40">
        <f>Tablo16[[#This Row],[Gözetmen 2]]</f>
        <v>0</v>
      </c>
      <c r="Q237" s="40">
        <f>Tablo16[[#This Row],[TÜM SINAVLARIMI GÖSTER]]</f>
        <v>0</v>
      </c>
      <c r="R237" s="40">
        <f>Tablo16[[#This Row],[Aynı ders sayısı]]</f>
        <v>1</v>
      </c>
      <c r="S237" s="40">
        <f>Tablo16[[#This Row],[Hocası aynı, aynı ders sayısı]]</f>
        <v>1</v>
      </c>
      <c r="T237" s="40">
        <f>Tablo16[[#This Row],[Aynı saatteki Sınav Sayısı]]</f>
        <v>8</v>
      </c>
    </row>
    <row r="238" spans="1:20" ht="15" hidden="1" x14ac:dyDescent="0.25">
      <c r="A238" s="38">
        <v>302</v>
      </c>
      <c r="B238" s="40" t="str">
        <f>Tablo16[[#This Row],[Bölüm]]</f>
        <v>TO</v>
      </c>
      <c r="C238" s="40">
        <f>Tablo16[[#This Row],[Sınıf]]</f>
        <v>4</v>
      </c>
      <c r="D238" s="40" t="str">
        <f>Tablo16[[#This Row],[Ders Kodu]]</f>
        <v>TBB-4009</v>
      </c>
      <c r="E238" s="40" t="str">
        <f>Tablo16[[#This Row],[Dersin Adı]]</f>
        <v>Arazi Kullanım Planlaması</v>
      </c>
      <c r="F238" s="40" t="str">
        <f>Tablo16[[#This Row],[Dersi Veren Öğretim Üyesi]]</f>
        <v>Hasan Özcan</v>
      </c>
      <c r="G238" s="40" t="str">
        <f>Tablo16[[#This Row],[Dersi Veren. Öğr. Üyesi Bölmü.]]</f>
        <v>TO</v>
      </c>
      <c r="H238" s="40">
        <f>Tablo16[[#This Row],[Mevcut]]</f>
        <v>9</v>
      </c>
      <c r="I238" s="115">
        <f>Tablo16[[#This Row],[SINAV TARİHİ]]</f>
        <v>45663</v>
      </c>
      <c r="J238" s="116">
        <f>Tablo16[[#This Row],[SINAV SAATİ]]</f>
        <v>0.61458333333333337</v>
      </c>
      <c r="K238" s="40" t="str">
        <f>Tablo16[[#This Row],[SINIF - I -ZF-….]]</f>
        <v>103</v>
      </c>
      <c r="L238" s="40">
        <f>Tablo16[[#This Row],[SINIF - II  ZF-….]]</f>
        <v>0</v>
      </c>
      <c r="M238" s="40">
        <f>Tablo16[[#This Row],[G1]]</f>
        <v>0</v>
      </c>
      <c r="N238" s="40">
        <f>Tablo16[[#This Row],[G2]]</f>
        <v>0</v>
      </c>
      <c r="O238" s="40">
        <f>Tablo16[[#This Row],[Gözetmen 1]]</f>
        <v>0</v>
      </c>
      <c r="P238" s="40">
        <f>Tablo16[[#This Row],[Gözetmen 2]]</f>
        <v>0</v>
      </c>
      <c r="Q238" s="40">
        <f>Tablo16[[#This Row],[TÜM SINAVLARIMI GÖSTER]]</f>
        <v>0</v>
      </c>
      <c r="R238" s="40">
        <f>Tablo16[[#This Row],[Aynı ders sayısı]]</f>
        <v>1</v>
      </c>
      <c r="S238" s="40">
        <f>Tablo16[[#This Row],[Hocası aynı, aynı ders sayısı]]</f>
        <v>1</v>
      </c>
      <c r="T238" s="40">
        <f>Tablo16[[#This Row],[Aynı saatteki Sınav Sayısı]]</f>
        <v>9</v>
      </c>
    </row>
    <row r="239" spans="1:20" ht="15" hidden="1" x14ac:dyDescent="0.25">
      <c r="A239" s="38">
        <v>311</v>
      </c>
      <c r="B239" s="40" t="str">
        <f>Tablo16[[#This Row],[Bölüm]]</f>
        <v>TO</v>
      </c>
      <c r="C239" s="40">
        <f>Tablo16[[#This Row],[Sınıf]]</f>
        <v>4</v>
      </c>
      <c r="D239" s="40" t="str">
        <f>Tablo16[[#This Row],[Ders Kodu]]</f>
        <v>TBB-4011</v>
      </c>
      <c r="E239" s="40" t="str">
        <f>Tablo16[[#This Row],[Dersin Adı]]</f>
        <v>Jeomorfoloji</v>
      </c>
      <c r="F239" s="40" t="str">
        <f>Tablo16[[#This Row],[Dersi Veren Öğretim Üyesi]]</f>
        <v>Hüseyin Ekinci</v>
      </c>
      <c r="G239" s="40" t="str">
        <f>Tablo16[[#This Row],[Dersi Veren. Öğr. Üyesi Bölmü.]]</f>
        <v>TO</v>
      </c>
      <c r="H239" s="40">
        <f>Tablo16[[#This Row],[Mevcut]]</f>
        <v>9</v>
      </c>
      <c r="I239" s="115">
        <f>Tablo16[[#This Row],[SINAV TARİHİ]]</f>
        <v>45664</v>
      </c>
      <c r="J239" s="116">
        <f>Tablo16[[#This Row],[SINAV SAATİ]]</f>
        <v>0.65277777777777779</v>
      </c>
      <c r="K239" s="40" t="str">
        <f>Tablo16[[#This Row],[SINIF - I -ZF-….]]</f>
        <v>104</v>
      </c>
      <c r="L239" s="40">
        <f>Tablo16[[#This Row],[SINIF - II  ZF-….]]</f>
        <v>0</v>
      </c>
      <c r="M239" s="40">
        <f>Tablo16[[#This Row],[G1]]</f>
        <v>0</v>
      </c>
      <c r="N239" s="40">
        <f>Tablo16[[#This Row],[G2]]</f>
        <v>0</v>
      </c>
      <c r="O239" s="40">
        <f>Tablo16[[#This Row],[Gözetmen 1]]</f>
        <v>0</v>
      </c>
      <c r="P239" s="40">
        <f>Tablo16[[#This Row],[Gözetmen 2]]</f>
        <v>0</v>
      </c>
      <c r="Q239" s="40">
        <f>Tablo16[[#This Row],[TÜM SINAVLARIMI GÖSTER]]</f>
        <v>0</v>
      </c>
      <c r="R239" s="40">
        <f>Tablo16[[#This Row],[Aynı ders sayısı]]</f>
        <v>1</v>
      </c>
      <c r="S239" s="40">
        <f>Tablo16[[#This Row],[Hocası aynı, aynı ders sayısı]]</f>
        <v>1</v>
      </c>
      <c r="T239" s="40">
        <f>Tablo16[[#This Row],[Aynı saatteki Sınav Sayısı]]</f>
        <v>9</v>
      </c>
    </row>
    <row r="240" spans="1:20" ht="15" hidden="1" x14ac:dyDescent="0.25">
      <c r="A240" s="38">
        <v>333</v>
      </c>
      <c r="B240" s="40" t="str">
        <f>Tablo16[[#This Row],[Bölüm]]</f>
        <v>TO</v>
      </c>
      <c r="C240" s="40">
        <f>Tablo16[[#This Row],[Sınıf]]</f>
        <v>4</v>
      </c>
      <c r="D240" s="40" t="str">
        <f>Tablo16[[#This Row],[Ders Kodu]]</f>
        <v>TBB-4017</v>
      </c>
      <c r="E240" s="40" t="str">
        <f>Tablo16[[#This Row],[Dersin Adı]]</f>
        <v>Bitki Besin Maddesi Semptomları</v>
      </c>
      <c r="F240" s="40" t="str">
        <f>Tablo16[[#This Row],[Dersi Veren Öğretim Üyesi]]</f>
        <v>Ali Sümer</v>
      </c>
      <c r="G240" s="40" t="str">
        <f>Tablo16[[#This Row],[Dersi Veren. Öğr. Üyesi Bölmü.]]</f>
        <v>TO</v>
      </c>
      <c r="H240" s="40">
        <f>Tablo16[[#This Row],[Mevcut]]</f>
        <v>9</v>
      </c>
      <c r="I240" s="115">
        <f>Tablo16[[#This Row],[SINAV TARİHİ]]</f>
        <v>45665</v>
      </c>
      <c r="J240" s="116">
        <f>Tablo16[[#This Row],[SINAV SAATİ]]</f>
        <v>0.625</v>
      </c>
      <c r="K240" s="40" t="str">
        <f>Tablo16[[#This Row],[SINIF - I -ZF-….]]</f>
        <v>205</v>
      </c>
      <c r="L240" s="40">
        <f>Tablo16[[#This Row],[SINIF - II  ZF-….]]</f>
        <v>0</v>
      </c>
      <c r="M240" s="40">
        <f>Tablo16[[#This Row],[G1]]</f>
        <v>0</v>
      </c>
      <c r="N240" s="40">
        <f>Tablo16[[#This Row],[G2]]</f>
        <v>0</v>
      </c>
      <c r="O240" s="40">
        <f>Tablo16[[#This Row],[Gözetmen 1]]</f>
        <v>0</v>
      </c>
      <c r="P240" s="40">
        <f>Tablo16[[#This Row],[Gözetmen 2]]</f>
        <v>0</v>
      </c>
      <c r="Q240" s="40">
        <f>Tablo16[[#This Row],[TÜM SINAVLARIMI GÖSTER]]</f>
        <v>0</v>
      </c>
      <c r="R240" s="40">
        <f>Tablo16[[#This Row],[Aynı ders sayısı]]</f>
        <v>1</v>
      </c>
      <c r="S240" s="40">
        <f>Tablo16[[#This Row],[Hocası aynı, aynı ders sayısı]]</f>
        <v>1</v>
      </c>
      <c r="T240" s="40">
        <f>Tablo16[[#This Row],[Aynı saatteki Sınav Sayısı]]</f>
        <v>9</v>
      </c>
    </row>
    <row r="241" spans="1:20" ht="15" hidden="1" x14ac:dyDescent="0.25">
      <c r="A241" s="38">
        <v>71</v>
      </c>
      <c r="B241" s="40" t="str">
        <f>Tablo16[[#This Row],[Bölüm]]</f>
        <v>TO</v>
      </c>
      <c r="C241" s="40">
        <f>Tablo16[[#This Row],[Sınıf]]</f>
        <v>4</v>
      </c>
      <c r="D241" s="40" t="str">
        <f>Tablo16[[#This Row],[Ders Kodu]]</f>
        <v>TBB-4001</v>
      </c>
      <c r="E241" s="40" t="str">
        <f>Tablo16[[#This Row],[Dersin Adı]]</f>
        <v>Toprak Genesisi ve Sınıflandırma</v>
      </c>
      <c r="F241" s="40" t="str">
        <f>Tablo16[[#This Row],[Dersi Veren Öğretim Üyesi]]</f>
        <v>Hüseyin Ekinci</v>
      </c>
      <c r="G241" s="40" t="str">
        <f>Tablo16[[#This Row],[Dersi Veren. Öğr. Üyesi Bölmü.]]</f>
        <v>TO</v>
      </c>
      <c r="H241" s="40">
        <f>Tablo16[[#This Row],[Mevcut]]</f>
        <v>9</v>
      </c>
      <c r="I241" s="115">
        <f>Tablo16[[#This Row],[SINAV TARİHİ]]</f>
        <v>45666</v>
      </c>
      <c r="J241" s="116">
        <f>Tablo16[[#This Row],[SINAV SAATİ]]</f>
        <v>0.61458333333333337</v>
      </c>
      <c r="K241" s="40" t="str">
        <f>Tablo16[[#This Row],[SINIF - I -ZF-….]]</f>
        <v>06</v>
      </c>
      <c r="L241" s="40">
        <f>Tablo16[[#This Row],[SINIF - II  ZF-….]]</f>
        <v>0</v>
      </c>
      <c r="M241" s="40">
        <f>Tablo16[[#This Row],[G1]]</f>
        <v>0</v>
      </c>
      <c r="N241" s="40">
        <f>Tablo16[[#This Row],[G2]]</f>
        <v>0</v>
      </c>
      <c r="O241" s="40">
        <f>Tablo16[[#This Row],[Gözetmen 1]]</f>
        <v>0</v>
      </c>
      <c r="P241" s="40">
        <f>Tablo16[[#This Row],[Gözetmen 2]]</f>
        <v>0</v>
      </c>
      <c r="Q241" s="40">
        <f>Tablo16[[#This Row],[TÜM SINAVLARIMI GÖSTER]]</f>
        <v>0</v>
      </c>
      <c r="R241" s="40">
        <f>Tablo16[[#This Row],[Aynı ders sayısı]]</f>
        <v>1</v>
      </c>
      <c r="S241" s="40">
        <f>Tablo16[[#This Row],[Hocası aynı, aynı ders sayısı]]</f>
        <v>1</v>
      </c>
      <c r="T241" s="40">
        <f>Tablo16[[#This Row],[Aynı saatteki Sınav Sayısı]]</f>
        <v>9</v>
      </c>
    </row>
    <row r="242" spans="1:20" ht="15" hidden="1" x14ac:dyDescent="0.25">
      <c r="A242" s="38">
        <v>131</v>
      </c>
      <c r="B242" s="40" t="str">
        <f>Tablo16[[#This Row],[Bölüm]]</f>
        <v>TO</v>
      </c>
      <c r="C242" s="40">
        <f>Tablo16[[#This Row],[Sınıf]]</f>
        <v>4</v>
      </c>
      <c r="D242" s="40" t="str">
        <f>Tablo16[[#This Row],[Ders Kodu]]</f>
        <v>TBB-4007</v>
      </c>
      <c r="E242" s="40" t="str">
        <f>Tablo16[[#This Row],[Dersin Adı]]</f>
        <v>Mesleki Uygulama I</v>
      </c>
      <c r="F242" s="40" t="str">
        <f>Tablo16[[#This Row],[Dersi Veren Öğretim Üyesi]]</f>
        <v>Cafer Türkmen</v>
      </c>
      <c r="G242" s="40" t="str">
        <f>Tablo16[[#This Row],[Dersi Veren. Öğr. Üyesi Bölmü.]]</f>
        <v>TO</v>
      </c>
      <c r="H242" s="40">
        <f>Tablo16[[#This Row],[Mevcut]]</f>
        <v>7</v>
      </c>
      <c r="I242" s="115">
        <f>Tablo16[[#This Row],[SINAV TARİHİ]]</f>
        <v>45670</v>
      </c>
      <c r="J242" s="116">
        <f>Tablo16[[#This Row],[SINAV SAATİ]]</f>
        <v>0.625</v>
      </c>
      <c r="K242" s="40" t="str">
        <f>Tablo16[[#This Row],[SINIF - I -ZF-….]]</f>
        <v>204</v>
      </c>
      <c r="L242" s="40">
        <f>Tablo16[[#This Row],[SINIF - II  ZF-….]]</f>
        <v>0</v>
      </c>
      <c r="M242" s="40">
        <f>Tablo16[[#This Row],[G1]]</f>
        <v>0</v>
      </c>
      <c r="N242" s="40">
        <f>Tablo16[[#This Row],[G2]]</f>
        <v>0</v>
      </c>
      <c r="O242" s="40">
        <f>Tablo16[[#This Row],[Gözetmen 1]]</f>
        <v>0</v>
      </c>
      <c r="P242" s="40">
        <f>Tablo16[[#This Row],[Gözetmen 2]]</f>
        <v>0</v>
      </c>
      <c r="Q242" s="40">
        <f>Tablo16[[#This Row],[TÜM SINAVLARIMI GÖSTER]]</f>
        <v>0</v>
      </c>
      <c r="R242" s="40">
        <f>Tablo16[[#This Row],[Aynı ders sayısı]]</f>
        <v>7</v>
      </c>
      <c r="S242" s="40">
        <f>Tablo16[[#This Row],[Hocası aynı, aynı ders sayısı]]</f>
        <v>1</v>
      </c>
      <c r="T242" s="40">
        <f>Tablo16[[#This Row],[Aynı saatteki Sınav Sayısı]]</f>
        <v>8</v>
      </c>
    </row>
    <row r="243" spans="1:20" ht="15" hidden="1" x14ac:dyDescent="0.25">
      <c r="A243" s="38">
        <v>217</v>
      </c>
      <c r="B243" s="40" t="str">
        <f>Tablo16[[#This Row],[Bölüm]]</f>
        <v>TO</v>
      </c>
      <c r="C243" s="40">
        <f>Tablo16[[#This Row],[Sınıf]]</f>
        <v>4</v>
      </c>
      <c r="D243" s="40" t="str">
        <f>Tablo16[[#This Row],[Ders Kodu]]</f>
        <v>TBB-4003</v>
      </c>
      <c r="E243" s="40" t="str">
        <f>Tablo16[[#This Row],[Dersin Adı]]</f>
        <v>Sürdürülebilir Toprak Verimliliği</v>
      </c>
      <c r="F243" s="40" t="str">
        <f>Tablo16[[#This Row],[Dersi Veren Öğretim Üyesi]]</f>
        <v>Yakup Çıkılı</v>
      </c>
      <c r="G243" s="40" t="str">
        <f>Tablo16[[#This Row],[Dersi Veren. Öğr. Üyesi Bölmü.]]</f>
        <v>TO</v>
      </c>
      <c r="H243" s="40">
        <f>Tablo16[[#This Row],[Mevcut]]</f>
        <v>9</v>
      </c>
      <c r="I243" s="115">
        <f>Tablo16[[#This Row],[SINAV TARİHİ]]</f>
        <v>45671</v>
      </c>
      <c r="J243" s="116">
        <f>Tablo16[[#This Row],[SINAV SAATİ]]</f>
        <v>0.625</v>
      </c>
      <c r="K243" s="40" t="str">
        <f>Tablo16[[#This Row],[SINIF - I -ZF-….]]</f>
        <v>204</v>
      </c>
      <c r="L243" s="40">
        <f>Tablo16[[#This Row],[SINIF - II  ZF-….]]</f>
        <v>0</v>
      </c>
      <c r="M243" s="40">
        <f>Tablo16[[#This Row],[G1]]</f>
        <v>0</v>
      </c>
      <c r="N243" s="40">
        <f>Tablo16[[#This Row],[G2]]</f>
        <v>0</v>
      </c>
      <c r="O243" s="40">
        <f>Tablo16[[#This Row],[Gözetmen 1]]</f>
        <v>0</v>
      </c>
      <c r="P243" s="40">
        <f>Tablo16[[#This Row],[Gözetmen 2]]</f>
        <v>0</v>
      </c>
      <c r="Q243" s="40">
        <f>Tablo16[[#This Row],[TÜM SINAVLARIMI GÖSTER]]</f>
        <v>0</v>
      </c>
      <c r="R243" s="40">
        <f>Tablo16[[#This Row],[Aynı ders sayısı]]</f>
        <v>1</v>
      </c>
      <c r="S243" s="40">
        <f>Tablo16[[#This Row],[Hocası aynı, aynı ders sayısı]]</f>
        <v>1</v>
      </c>
      <c r="T243" s="40">
        <f>Tablo16[[#This Row],[Aynı saatteki Sınav Sayısı]]</f>
        <v>6</v>
      </c>
    </row>
    <row r="244" spans="1:20" ht="15" hidden="1" x14ac:dyDescent="0.25">
      <c r="A244" s="38">
        <v>233</v>
      </c>
      <c r="B244" s="40" t="str">
        <f>Tablo16[[#This Row],[Bölüm]]</f>
        <v>TO</v>
      </c>
      <c r="C244" s="40">
        <f>Tablo16[[#This Row],[Sınıf]]</f>
        <v>4</v>
      </c>
      <c r="D244" s="40" t="str">
        <f>Tablo16[[#This Row],[Ders Kodu]]</f>
        <v>TBB-4025</v>
      </c>
      <c r="E244" s="40" t="str">
        <f>Tablo16[[#This Row],[Dersin Adı]]</f>
        <v>Toprak Ekosistemi</v>
      </c>
      <c r="F244" s="40" t="str">
        <f>Tablo16[[#This Row],[Dersi Veren Öğretim Üyesi]]</f>
        <v>Cafer Türkmen</v>
      </c>
      <c r="G244" s="40" t="str">
        <f>Tablo16[[#This Row],[Dersi Veren. Öğr. Üyesi Bölmü.]]</f>
        <v>TO</v>
      </c>
      <c r="H244" s="40">
        <f>Tablo16[[#This Row],[Mevcut]]</f>
        <v>3</v>
      </c>
      <c r="I244" s="115">
        <f>Tablo16[[#This Row],[SINAV TARİHİ]]</f>
        <v>45672</v>
      </c>
      <c r="J244" s="116">
        <f>Tablo16[[#This Row],[SINAV SAATİ]]</f>
        <v>0.625</v>
      </c>
      <c r="K244" s="40" t="str">
        <f>Tablo16[[#This Row],[SINIF - I -ZF-….]]</f>
        <v>03</v>
      </c>
      <c r="L244" s="40">
        <f>Tablo16[[#This Row],[SINIF - II  ZF-….]]</f>
        <v>0</v>
      </c>
      <c r="M244" s="40">
        <f>Tablo16[[#This Row],[G1]]</f>
        <v>0</v>
      </c>
      <c r="N244" s="40">
        <f>Tablo16[[#This Row],[G2]]</f>
        <v>0</v>
      </c>
      <c r="O244" s="40">
        <f>Tablo16[[#This Row],[Gözetmen 1]]</f>
        <v>0</v>
      </c>
      <c r="P244" s="40">
        <f>Tablo16[[#This Row],[Gözetmen 2]]</f>
        <v>0</v>
      </c>
      <c r="Q244" s="40">
        <f>Tablo16[[#This Row],[TÜM SINAVLARIMI GÖSTER]]</f>
        <v>0</v>
      </c>
      <c r="R244" s="40">
        <f>Tablo16[[#This Row],[Aynı ders sayısı]]</f>
        <v>1</v>
      </c>
      <c r="S244" s="40">
        <f>Tablo16[[#This Row],[Hocası aynı, aynı ders sayısı]]</f>
        <v>1</v>
      </c>
      <c r="T244" s="40">
        <f>Tablo16[[#This Row],[Aynı saatteki Sınav Sayısı]]</f>
        <v>7</v>
      </c>
    </row>
    <row r="245" spans="1:20" ht="15" hidden="1" x14ac:dyDescent="0.25">
      <c r="A245" s="38">
        <v>246</v>
      </c>
      <c r="B245" s="40" t="str">
        <f>Tablo16[[#This Row],[Bölüm]]</f>
        <v>TYS</v>
      </c>
      <c r="C245" s="40">
        <f>Tablo16[[#This Row],[Sınıf]]</f>
        <v>1</v>
      </c>
      <c r="D245" s="40" t="str">
        <f>Tablo16[[#This Row],[Ders Kodu]]</f>
        <v>ZTY-1009</v>
      </c>
      <c r="E245" s="40" t="str">
        <f>Tablo16[[#This Row],[Dersin Adı]]</f>
        <v>Matematik</v>
      </c>
      <c r="F245" s="40" t="str">
        <f>Tablo16[[#This Row],[Dersi Veren Öğretim Üyesi]]</f>
        <v>Saniye Can</v>
      </c>
      <c r="G245" s="40" t="str">
        <f>Tablo16[[#This Row],[Dersi Veren. Öğr. Üyesi Bölmü.]]</f>
        <v>FD</v>
      </c>
      <c r="H245" s="40">
        <f>Tablo16[[#This Row],[Mevcut]]</f>
        <v>40</v>
      </c>
      <c r="I245" s="115">
        <f>Tablo16[[#This Row],[SINAV TARİHİ]]</f>
        <v>45663</v>
      </c>
      <c r="J245" s="116">
        <f>Tablo16[[#This Row],[SINAV SAATİ]]</f>
        <v>0.375</v>
      </c>
      <c r="K245" s="40" t="str">
        <f>Tablo16[[#This Row],[SINIF - I -ZF-….]]</f>
        <v>113</v>
      </c>
      <c r="L245" s="40">
        <f>Tablo16[[#This Row],[SINIF - II  ZF-….]]</f>
        <v>0</v>
      </c>
      <c r="M245" s="40">
        <f>Tablo16[[#This Row],[G1]]</f>
        <v>5</v>
      </c>
      <c r="N245" s="40">
        <f>Tablo16[[#This Row],[G2]]</f>
        <v>0</v>
      </c>
      <c r="O245" s="40" t="str">
        <f>Tablo16[[#This Row],[Gözetmen 1]]</f>
        <v>İrem POYRAZ</v>
      </c>
      <c r="P245" s="40">
        <f>Tablo16[[#This Row],[Gözetmen 2]]</f>
        <v>0</v>
      </c>
      <c r="Q245" s="40">
        <f>Tablo16[[#This Row],[TÜM SINAVLARIMI GÖSTER]]</f>
        <v>0</v>
      </c>
      <c r="R245" s="40">
        <f>Tablo16[[#This Row],[Aynı ders sayısı]]</f>
        <v>9</v>
      </c>
      <c r="S245" s="40">
        <f>Tablo16[[#This Row],[Hocası aynı, aynı ders sayısı]]</f>
        <v>5</v>
      </c>
      <c r="T245" s="40">
        <f>Tablo16[[#This Row],[Aynı saatteki Sınav Sayısı]]</f>
        <v>9</v>
      </c>
    </row>
    <row r="246" spans="1:20" ht="15" hidden="1" x14ac:dyDescent="0.25">
      <c r="A246" s="38">
        <v>297</v>
      </c>
      <c r="B246" s="40" t="str">
        <f>Tablo16[[#This Row],[Bölüm]]</f>
        <v>TYS</v>
      </c>
      <c r="C246" s="40">
        <f>Tablo16[[#This Row],[Sınıf]]</f>
        <v>1</v>
      </c>
      <c r="D246" s="40" t="str">
        <f>Tablo16[[#This Row],[Ders Kodu]]</f>
        <v>TDİ-1101</v>
      </c>
      <c r="E246" s="40" t="str">
        <f>Tablo16[[#This Row],[Dersin Adı]]</f>
        <v>Türk Dili I</v>
      </c>
      <c r="F246" s="40" t="str">
        <f>Tablo16[[#This Row],[Dersi Veren Öğretim Üyesi]]</f>
        <v>Özgür ÜSTÜN</v>
      </c>
      <c r="G246" s="40" t="str">
        <f>Tablo16[[#This Row],[Dersi Veren. Öğr. Üyesi Bölmü.]]</f>
        <v>FD</v>
      </c>
      <c r="H246" s="40">
        <f>Tablo16[[#This Row],[Mevcut]]</f>
        <v>34</v>
      </c>
      <c r="I246" s="115">
        <f>Tablo16[[#This Row],[SINAV TARİHİ]]</f>
        <v>45664</v>
      </c>
      <c r="J246" s="116">
        <f>Tablo16[[#This Row],[SINAV SAATİ]]</f>
        <v>0.41666666666666669</v>
      </c>
      <c r="K246" s="40" t="str">
        <f>Tablo16[[#This Row],[SINIF - I -ZF-….]]</f>
        <v>113</v>
      </c>
      <c r="L246" s="40">
        <f>Tablo16[[#This Row],[SINIF - II  ZF-….]]</f>
        <v>0</v>
      </c>
      <c r="M246" s="40">
        <f>Tablo16[[#This Row],[G1]]</f>
        <v>0</v>
      </c>
      <c r="N246" s="40">
        <f>Tablo16[[#This Row],[G2]]</f>
        <v>0</v>
      </c>
      <c r="O246" s="40">
        <f>Tablo16[[#This Row],[Gözetmen 1]]</f>
        <v>0</v>
      </c>
      <c r="P246" s="40">
        <f>Tablo16[[#This Row],[Gözetmen 2]]</f>
        <v>0</v>
      </c>
      <c r="Q246" s="40">
        <f>Tablo16[[#This Row],[TÜM SINAVLARIMI GÖSTER]]</f>
        <v>0</v>
      </c>
      <c r="R246" s="40">
        <f>Tablo16[[#This Row],[Aynı ders sayısı]]</f>
        <v>9</v>
      </c>
      <c r="S246" s="40">
        <f>Tablo16[[#This Row],[Hocası aynı, aynı ders sayısı]]</f>
        <v>9</v>
      </c>
      <c r="T246" s="40">
        <f>Tablo16[[#This Row],[Aynı saatteki Sınav Sayısı]]</f>
        <v>9</v>
      </c>
    </row>
    <row r="247" spans="1:20" ht="15" hidden="1" x14ac:dyDescent="0.25">
      <c r="A247" s="38">
        <v>337</v>
      </c>
      <c r="B247" s="40" t="str">
        <f>Tablo16[[#This Row],[Bölüm]]</f>
        <v>TYS</v>
      </c>
      <c r="C247" s="40">
        <f>Tablo16[[#This Row],[Sınıf]]</f>
        <v>1</v>
      </c>
      <c r="D247" s="40" t="str">
        <f>Tablo16[[#This Row],[Ders Kodu]]</f>
        <v>ATA-1101</v>
      </c>
      <c r="E247" s="40" t="str">
        <f>Tablo16[[#This Row],[Dersin Adı]]</f>
        <v>Atatürk İlkeleri ve İnkılap Tarihi I</v>
      </c>
      <c r="F247" s="40" t="str">
        <f>Tablo16[[#This Row],[Dersi Veren Öğretim Üyesi]]</f>
        <v>Gökhan BAYRAM</v>
      </c>
      <c r="G247" s="40" t="str">
        <f>Tablo16[[#This Row],[Dersi Veren. Öğr. Üyesi Bölmü.]]</f>
        <v>FD</v>
      </c>
      <c r="H247" s="40">
        <f>Tablo16[[#This Row],[Mevcut]]</f>
        <v>261</v>
      </c>
      <c r="I247" s="115">
        <f>Tablo16[[#This Row],[SINAV TARİHİ]]</f>
        <v>45664</v>
      </c>
      <c r="J247" s="116">
        <f>Tablo16[[#This Row],[SINAV SAATİ]]</f>
        <v>0.45833333333333331</v>
      </c>
      <c r="K247" s="40" t="str">
        <f>Tablo16[[#This Row],[SINIF - I -ZF-….]]</f>
        <v>102</v>
      </c>
      <c r="L247" s="40">
        <f>Tablo16[[#This Row],[SINIF - II  ZF-….]]</f>
        <v>0</v>
      </c>
      <c r="M247" s="40">
        <f>Tablo16[[#This Row],[G1]]</f>
        <v>8</v>
      </c>
      <c r="N247" s="40">
        <f>Tablo16[[#This Row],[G2]]</f>
        <v>0</v>
      </c>
      <c r="O247" s="40" t="str">
        <f>Tablo16[[#This Row],[Gözetmen 1]]</f>
        <v>Sema Ezgi YÜCEER</v>
      </c>
      <c r="P247" s="40">
        <f>Tablo16[[#This Row],[Gözetmen 2]]</f>
        <v>0</v>
      </c>
      <c r="Q247" s="40">
        <f>Tablo16[[#This Row],[TÜM SINAVLARIMI GÖSTER]]</f>
        <v>0</v>
      </c>
      <c r="R247" s="40">
        <f>Tablo16[[#This Row],[Aynı ders sayısı]]</f>
        <v>9</v>
      </c>
      <c r="S247" s="40">
        <f>Tablo16[[#This Row],[Hocası aynı, aynı ders sayısı]]</f>
        <v>6</v>
      </c>
      <c r="T247" s="40">
        <f>Tablo16[[#This Row],[Aynı saatteki Sınav Sayısı]]</f>
        <v>9</v>
      </c>
    </row>
    <row r="248" spans="1:20" ht="15" hidden="1" x14ac:dyDescent="0.25">
      <c r="A248" s="38">
        <v>344</v>
      </c>
      <c r="B248" s="40" t="str">
        <f>Tablo16[[#This Row],[Bölüm]]</f>
        <v>TYS</v>
      </c>
      <c r="C248" s="40">
        <f>Tablo16[[#This Row],[Sınıf]]</f>
        <v>1</v>
      </c>
      <c r="D248" s="40" t="str">
        <f>Tablo16[[#This Row],[Ders Kodu]]</f>
        <v>ZTY-1013</v>
      </c>
      <c r="E248" s="40" t="str">
        <f>Tablo16[[#This Row],[Dersin Adı]]</f>
        <v>Peyzaj Mimarlığı</v>
      </c>
      <c r="F248" s="40" t="str">
        <f>Tablo16[[#This Row],[Dersi Veren Öğretim Üyesi]]</f>
        <v>Kürşat Demirer</v>
      </c>
      <c r="G248" s="40" t="str">
        <f>Tablo16[[#This Row],[Dersi Veren. Öğr. Üyesi Bölmü.]]</f>
        <v>FD</v>
      </c>
      <c r="H248" s="40">
        <f>Tablo16[[#This Row],[Mevcut]]</f>
        <v>24</v>
      </c>
      <c r="I248" s="115">
        <f>Tablo16[[#This Row],[SINAV TARİHİ]]</f>
        <v>45665</v>
      </c>
      <c r="J248" s="116">
        <f>Tablo16[[#This Row],[SINAV SAATİ]]</f>
        <v>0.375</v>
      </c>
      <c r="K248" s="40" t="str">
        <f>Tablo16[[#This Row],[SINIF - I -ZF-….]]</f>
        <v>202</v>
      </c>
      <c r="L248" s="40">
        <f>Tablo16[[#This Row],[SINIF - II  ZF-….]]</f>
        <v>0</v>
      </c>
      <c r="M248" s="40">
        <f>Tablo16[[#This Row],[G1]]</f>
        <v>0</v>
      </c>
      <c r="N248" s="40">
        <f>Tablo16[[#This Row],[G2]]</f>
        <v>0</v>
      </c>
      <c r="O248" s="40">
        <f>Tablo16[[#This Row],[Gözetmen 1]]</f>
        <v>0</v>
      </c>
      <c r="P248" s="40">
        <f>Tablo16[[#This Row],[Gözetmen 2]]</f>
        <v>0</v>
      </c>
      <c r="Q248" s="40">
        <f>Tablo16[[#This Row],[TÜM SINAVLARIMI GÖSTER]]</f>
        <v>0</v>
      </c>
      <c r="R248" s="40">
        <f>Tablo16[[#This Row],[Aynı ders sayısı]]</f>
        <v>1</v>
      </c>
      <c r="S248" s="40">
        <f>Tablo16[[#This Row],[Hocası aynı, aynı ders sayısı]]</f>
        <v>1</v>
      </c>
      <c r="T248" s="40">
        <f>Tablo16[[#This Row],[Aynı saatteki Sınav Sayısı]]</f>
        <v>9</v>
      </c>
    </row>
    <row r="249" spans="1:20" ht="15" hidden="1" x14ac:dyDescent="0.25">
      <c r="A249" s="38">
        <v>347</v>
      </c>
      <c r="B249" s="40" t="str">
        <f>Tablo16[[#This Row],[Bölüm]]</f>
        <v>TYS</v>
      </c>
      <c r="C249" s="40">
        <f>Tablo16[[#This Row],[Sınıf]]</f>
        <v>1</v>
      </c>
      <c r="D249" s="40" t="str">
        <f>Tablo16[[#This Row],[Ders Kodu]]</f>
        <v>ZTY-1007</v>
      </c>
      <c r="E249" s="40" t="str">
        <f>Tablo16[[#This Row],[Dersin Adı]]</f>
        <v>Kariyer Planlama</v>
      </c>
      <c r="F249" s="40" t="str">
        <f>Tablo16[[#This Row],[Dersi Veren Öğretim Üyesi]]</f>
        <v>Muharrem Yetiş Yavuz</v>
      </c>
      <c r="G249" s="40" t="str">
        <f>Tablo16[[#This Row],[Dersi Veren. Öğr. Üyesi Bölmü.]]</f>
        <v>TYS</v>
      </c>
      <c r="H249" s="40">
        <f>Tablo16[[#This Row],[Mevcut]]</f>
        <v>31</v>
      </c>
      <c r="I249" s="115">
        <f>Tablo16[[#This Row],[SINAV TARİHİ]]</f>
        <v>45665</v>
      </c>
      <c r="J249" s="116">
        <f>Tablo16[[#This Row],[SINAV SAATİ]]</f>
        <v>0.54166666666666663</v>
      </c>
      <c r="K249" s="40" t="str">
        <f>Tablo16[[#This Row],[SINIF - I -ZF-….]]</f>
        <v>201</v>
      </c>
      <c r="L249" s="40">
        <f>Tablo16[[#This Row],[SINIF - II  ZF-….]]</f>
        <v>0</v>
      </c>
      <c r="M249" s="40">
        <f>Tablo16[[#This Row],[G1]]</f>
        <v>0</v>
      </c>
      <c r="N249" s="40">
        <f>Tablo16[[#This Row],[G2]]</f>
        <v>0</v>
      </c>
      <c r="O249" s="40">
        <f>Tablo16[[#This Row],[Gözetmen 1]]</f>
        <v>0</v>
      </c>
      <c r="P249" s="40">
        <f>Tablo16[[#This Row],[Gözetmen 2]]</f>
        <v>0</v>
      </c>
      <c r="Q249" s="40">
        <f>Tablo16[[#This Row],[TÜM SINAVLARIMI GÖSTER]]</f>
        <v>0</v>
      </c>
      <c r="R249" s="40">
        <f>Tablo16[[#This Row],[Aynı ders sayısı]]</f>
        <v>7</v>
      </c>
      <c r="S249" s="40">
        <f>Tablo16[[#This Row],[Hocası aynı, aynı ders sayısı]]</f>
        <v>1</v>
      </c>
      <c r="T249" s="40">
        <f>Tablo16[[#This Row],[Aynı saatteki Sınav Sayısı]]</f>
        <v>10</v>
      </c>
    </row>
    <row r="250" spans="1:20" ht="15" hidden="1" x14ac:dyDescent="0.25">
      <c r="A250" s="38">
        <v>215</v>
      </c>
      <c r="B250" s="40" t="str">
        <f>Tablo16[[#This Row],[Bölüm]]</f>
        <v>TYS</v>
      </c>
      <c r="C250" s="40">
        <f>Tablo16[[#This Row],[Sınıf]]</f>
        <v>1</v>
      </c>
      <c r="D250" s="40" t="str">
        <f>Tablo16[[#This Row],[Ders Kodu]]</f>
        <v>TYS-1007</v>
      </c>
      <c r="E250" s="40" t="str">
        <f>Tablo16[[#This Row],[Dersin Adı]]</f>
        <v>Fizik</v>
      </c>
      <c r="F250" s="40" t="str">
        <f>Tablo16[[#This Row],[Dersi Veren Öğretim Üyesi]]</f>
        <v>Sibel Şen</v>
      </c>
      <c r="G250" s="40" t="str">
        <f>Tablo16[[#This Row],[Dersi Veren. Öğr. Üyesi Bölmü.]]</f>
        <v>FD</v>
      </c>
      <c r="H250" s="40">
        <f>Tablo16[[#This Row],[Mevcut]]</f>
        <v>37</v>
      </c>
      <c r="I250" s="115">
        <f>Tablo16[[#This Row],[SINAV TARİHİ]]</f>
        <v>45666</v>
      </c>
      <c r="J250" s="116">
        <f>Tablo16[[#This Row],[SINAV SAATİ]]</f>
        <v>0.375</v>
      </c>
      <c r="K250" s="40" t="str">
        <f>Tablo16[[#This Row],[SINIF - I -ZF-….]]</f>
        <v>101</v>
      </c>
      <c r="L250" s="40">
        <f>Tablo16[[#This Row],[SINIF - II  ZF-….]]</f>
        <v>0</v>
      </c>
      <c r="M250" s="40">
        <f>Tablo16[[#This Row],[G1]]</f>
        <v>9</v>
      </c>
      <c r="N250" s="40">
        <f>Tablo16[[#This Row],[G2]]</f>
        <v>0</v>
      </c>
      <c r="O250" s="40" t="str">
        <f>Tablo16[[#This Row],[Gözetmen 1]]</f>
        <v>Eylem DURMUŞ</v>
      </c>
      <c r="P250" s="40">
        <f>Tablo16[[#This Row],[Gözetmen 2]]</f>
        <v>0</v>
      </c>
      <c r="Q250" s="40">
        <f>Tablo16[[#This Row],[TÜM SINAVLARIMI GÖSTER]]</f>
        <v>0</v>
      </c>
      <c r="R250" s="40">
        <f>Tablo16[[#This Row],[Aynı ders sayısı]]</f>
        <v>9</v>
      </c>
      <c r="S250" s="40">
        <f>Tablo16[[#This Row],[Hocası aynı, aynı ders sayısı]]</f>
        <v>2</v>
      </c>
      <c r="T250" s="40">
        <f>Tablo16[[#This Row],[Aynı saatteki Sınav Sayısı]]</f>
        <v>8</v>
      </c>
    </row>
    <row r="251" spans="1:20" ht="15" hidden="1" x14ac:dyDescent="0.25">
      <c r="A251" s="38">
        <v>220</v>
      </c>
      <c r="B251" s="40" t="str">
        <f>Tablo16[[#This Row],[Bölüm]]</f>
        <v>TYS</v>
      </c>
      <c r="C251" s="40">
        <f>Tablo16[[#This Row],[Sınıf]]</f>
        <v>1</v>
      </c>
      <c r="D251" s="40" t="str">
        <f>Tablo16[[#This Row],[Ders Kodu]]</f>
        <v>ZTY-1005</v>
      </c>
      <c r="E251" s="40" t="str">
        <f>Tablo16[[#This Row],[Dersin Adı]]</f>
        <v>Temel Bilgisayar Uygulamaları</v>
      </c>
      <c r="F251" s="40" t="str">
        <f>Tablo16[[#This Row],[Dersi Veren Öğretim Üyesi]]</f>
        <v>Umut Mucan</v>
      </c>
      <c r="G251" s="40" t="str">
        <f>Tablo16[[#This Row],[Dersi Veren. Öğr. Üyesi Bölmü.]]</f>
        <v>TYS</v>
      </c>
      <c r="H251" s="40">
        <f>Tablo16[[#This Row],[Mevcut]]</f>
        <v>30</v>
      </c>
      <c r="I251" s="115">
        <f>Tablo16[[#This Row],[SINAV TARİHİ]]</f>
        <v>45666</v>
      </c>
      <c r="J251" s="116">
        <f>Tablo16[[#This Row],[SINAV SAATİ]]</f>
        <v>0.67708333333333337</v>
      </c>
      <c r="K251" s="40" t="str">
        <f>Tablo16[[#This Row],[SINIF - I -ZF-….]]</f>
        <v>Bilgisayar Lab.</v>
      </c>
      <c r="L251" s="40">
        <f>Tablo16[[#This Row],[SINIF - II  ZF-….]]</f>
        <v>0</v>
      </c>
      <c r="M251" s="40">
        <f>Tablo16[[#This Row],[G1]]</f>
        <v>0</v>
      </c>
      <c r="N251" s="40">
        <f>Tablo16[[#This Row],[G2]]</f>
        <v>0</v>
      </c>
      <c r="O251" s="40">
        <f>Tablo16[[#This Row],[Gözetmen 1]]</f>
        <v>0</v>
      </c>
      <c r="P251" s="40">
        <f>Tablo16[[#This Row],[Gözetmen 2]]</f>
        <v>0</v>
      </c>
      <c r="Q251" s="40">
        <f>Tablo16[[#This Row],[TÜM SINAVLARIMI GÖSTER]]</f>
        <v>0</v>
      </c>
      <c r="R251" s="40">
        <f>Tablo16[[#This Row],[Aynı ders sayısı]]</f>
        <v>4</v>
      </c>
      <c r="S251" s="40">
        <f>Tablo16[[#This Row],[Hocası aynı, aynı ders sayısı]]</f>
        <v>1</v>
      </c>
      <c r="T251" s="40">
        <f>Tablo16[[#This Row],[Aynı saatteki Sınav Sayısı]]</f>
        <v>7</v>
      </c>
    </row>
    <row r="252" spans="1:20" ht="15" hidden="1" x14ac:dyDescent="0.25">
      <c r="A252" s="38">
        <v>264</v>
      </c>
      <c r="B252" s="40" t="str">
        <f>Tablo16[[#This Row],[Bölüm]]</f>
        <v>TYS</v>
      </c>
      <c r="C252" s="40">
        <f>Tablo16[[#This Row],[Sınıf]]</f>
        <v>1</v>
      </c>
      <c r="D252" s="40" t="str">
        <f>Tablo16[[#This Row],[Ders Kodu]]</f>
        <v>TYS-1015</v>
      </c>
      <c r="E252" s="40" t="str">
        <f>Tablo16[[#This Row],[Dersin Adı]]</f>
        <v>Botanik</v>
      </c>
      <c r="F252" s="40" t="str">
        <f>Tablo16[[#This Row],[Dersi Veren Öğretim Üyesi]]</f>
        <v>Tülay Tütenocaklı</v>
      </c>
      <c r="G252" s="40" t="str">
        <f>Tablo16[[#This Row],[Dersi Veren. Öğr. Üyesi Bölmü.]]</f>
        <v>FD</v>
      </c>
      <c r="H252" s="40">
        <f>Tablo16[[#This Row],[Mevcut]]</f>
        <v>13</v>
      </c>
      <c r="I252" s="115">
        <f>Tablo16[[#This Row],[SINAV TARİHİ]]</f>
        <v>45670</v>
      </c>
      <c r="J252" s="116">
        <f>Tablo16[[#This Row],[SINAV SAATİ]]</f>
        <v>0.375</v>
      </c>
      <c r="K252" s="40" t="str">
        <f>Tablo16[[#This Row],[SINIF - I -ZF-….]]</f>
        <v>Amfi</v>
      </c>
      <c r="L252" s="40">
        <f>Tablo16[[#This Row],[SINIF - II  ZF-….]]</f>
        <v>0</v>
      </c>
      <c r="M252" s="40">
        <f>Tablo16[[#This Row],[G1]]</f>
        <v>5</v>
      </c>
      <c r="N252" s="40">
        <f>Tablo16[[#This Row],[G2]]</f>
        <v>0</v>
      </c>
      <c r="O252" s="40" t="str">
        <f>Tablo16[[#This Row],[Gözetmen 1]]</f>
        <v>İrem POYRAZ</v>
      </c>
      <c r="P252" s="40">
        <f>Tablo16[[#This Row],[Gözetmen 2]]</f>
        <v>0</v>
      </c>
      <c r="Q252" s="40">
        <f>Tablo16[[#This Row],[TÜM SINAVLARIMI GÖSTER]]</f>
        <v>0</v>
      </c>
      <c r="R252" s="40">
        <f>Tablo16[[#This Row],[Aynı ders sayısı]]</f>
        <v>8</v>
      </c>
      <c r="S252" s="40">
        <f>Tablo16[[#This Row],[Hocası aynı, aynı ders sayısı]]</f>
        <v>3</v>
      </c>
      <c r="T252" s="40">
        <f>Tablo16[[#This Row],[Aynı saatteki Sınav Sayısı]]</f>
        <v>9</v>
      </c>
    </row>
    <row r="253" spans="1:20" ht="15" hidden="1" x14ac:dyDescent="0.25">
      <c r="A253" s="38">
        <v>272</v>
      </c>
      <c r="B253" s="40" t="str">
        <f>Tablo16[[#This Row],[Bölüm]]</f>
        <v>TYS</v>
      </c>
      <c r="C253" s="40">
        <f>Tablo16[[#This Row],[Sınıf]]</f>
        <v>1</v>
      </c>
      <c r="D253" s="40" t="str">
        <f>Tablo16[[#This Row],[Ders Kodu]]</f>
        <v>TYS-1003</v>
      </c>
      <c r="E253" s="40" t="str">
        <f>Tablo16[[#This Row],[Dersin Adı]]</f>
        <v>Jeoloji</v>
      </c>
      <c r="F253" s="40" t="str">
        <f>Tablo16[[#This Row],[Dersi Veren Öğretim Üyesi]]</f>
        <v>Hüseyin Ekinci</v>
      </c>
      <c r="G253" s="40" t="str">
        <f>Tablo16[[#This Row],[Dersi Veren. Öğr. Üyesi Bölmü.]]</f>
        <v>TO</v>
      </c>
      <c r="H253" s="40">
        <f>Tablo16[[#This Row],[Mevcut]]</f>
        <v>11</v>
      </c>
      <c r="I253" s="115">
        <f>Tablo16[[#This Row],[SINAV TARİHİ]]</f>
        <v>45671</v>
      </c>
      <c r="J253" s="116">
        <f>Tablo16[[#This Row],[SINAV SAATİ]]</f>
        <v>0.375</v>
      </c>
      <c r="K253" s="40" t="str">
        <f>Tablo16[[#This Row],[SINIF - I -ZF-….]]</f>
        <v>101</v>
      </c>
      <c r="L253" s="40">
        <f>Tablo16[[#This Row],[SINIF - II  ZF-….]]</f>
        <v>0</v>
      </c>
      <c r="M253" s="40">
        <f>Tablo16[[#This Row],[G1]]</f>
        <v>0</v>
      </c>
      <c r="N253" s="40">
        <f>Tablo16[[#This Row],[G2]]</f>
        <v>0</v>
      </c>
      <c r="O253" s="40">
        <f>Tablo16[[#This Row],[Gözetmen 1]]</f>
        <v>0</v>
      </c>
      <c r="P253" s="40">
        <f>Tablo16[[#This Row],[Gözetmen 2]]</f>
        <v>0</v>
      </c>
      <c r="Q253" s="40">
        <f>Tablo16[[#This Row],[TÜM SINAVLARIMI GÖSTER]]</f>
        <v>0</v>
      </c>
      <c r="R253" s="40">
        <f>Tablo16[[#This Row],[Aynı ders sayısı]]</f>
        <v>1</v>
      </c>
      <c r="S253" s="40">
        <f>Tablo16[[#This Row],[Hocası aynı, aynı ders sayısı]]</f>
        <v>1</v>
      </c>
      <c r="T253" s="40">
        <f>Tablo16[[#This Row],[Aynı saatteki Sınav Sayısı]]</f>
        <v>8</v>
      </c>
    </row>
    <row r="254" spans="1:20" ht="15" hidden="1" x14ac:dyDescent="0.25">
      <c r="A254" s="38">
        <v>273</v>
      </c>
      <c r="B254" s="40" t="str">
        <f>Tablo16[[#This Row],[Bölüm]]</f>
        <v>TYS</v>
      </c>
      <c r="C254" s="40">
        <f>Tablo16[[#This Row],[Sınıf]]</f>
        <v>1</v>
      </c>
      <c r="D254" s="40" t="str">
        <f>Tablo16[[#This Row],[Ders Kodu]]</f>
        <v>ZTY-1003</v>
      </c>
      <c r="E254" s="40" t="str">
        <f>Tablo16[[#This Row],[Dersin Adı]]</f>
        <v>Kimya I</v>
      </c>
      <c r="F254" s="40" t="str">
        <f>Tablo16[[#This Row],[Dersi Veren Öğretim Üyesi]]</f>
        <v>Gülşen Sağlıkoğlu</v>
      </c>
      <c r="G254" s="40" t="str">
        <f>Tablo16[[#This Row],[Dersi Veren. Öğr. Üyesi Bölmü.]]</f>
        <v>FD</v>
      </c>
      <c r="H254" s="40">
        <f>Tablo16[[#This Row],[Mevcut]]</f>
        <v>51</v>
      </c>
      <c r="I254" s="115">
        <f>Tablo16[[#This Row],[SINAV TARİHİ]]</f>
        <v>45672</v>
      </c>
      <c r="J254" s="116">
        <f>Tablo16[[#This Row],[SINAV SAATİ]]</f>
        <v>0.375</v>
      </c>
      <c r="K254" s="40" t="str">
        <f>Tablo16[[#This Row],[SINIF - I -ZF-….]]</f>
        <v>Prof.Dr H. TURHAN</v>
      </c>
      <c r="L254" s="40">
        <f>Tablo16[[#This Row],[SINIF - II  ZF-….]]</f>
        <v>0</v>
      </c>
      <c r="M254" s="40">
        <f>Tablo16[[#This Row],[G1]]</f>
        <v>0</v>
      </c>
      <c r="N254" s="40">
        <f>Tablo16[[#This Row],[G2]]</f>
        <v>0</v>
      </c>
      <c r="O254" s="40">
        <f>Tablo16[[#This Row],[Gözetmen 1]]</f>
        <v>0</v>
      </c>
      <c r="P254" s="40">
        <f>Tablo16[[#This Row],[Gözetmen 2]]</f>
        <v>0</v>
      </c>
      <c r="Q254" s="40">
        <f>Tablo16[[#This Row],[TÜM SINAVLARIMI GÖSTER]]</f>
        <v>0</v>
      </c>
      <c r="R254" s="40">
        <f>Tablo16[[#This Row],[Aynı ders sayısı]]</f>
        <v>8</v>
      </c>
      <c r="S254" s="40">
        <f>Tablo16[[#This Row],[Hocası aynı, aynı ders sayısı]]</f>
        <v>1</v>
      </c>
      <c r="T254" s="40">
        <f>Tablo16[[#This Row],[Aynı saatteki Sınav Sayısı]]</f>
        <v>9</v>
      </c>
    </row>
    <row r="255" spans="1:20" ht="15" hidden="1" x14ac:dyDescent="0.25">
      <c r="A255" s="38">
        <v>330</v>
      </c>
      <c r="B255" s="40" t="str">
        <f>Tablo16[[#This Row],[Bölüm]]</f>
        <v>TYS</v>
      </c>
      <c r="C255" s="40">
        <f>Tablo16[[#This Row],[Sınıf]]</f>
        <v>1</v>
      </c>
      <c r="D255" s="40" t="str">
        <f>Tablo16[[#This Row],[Ders Kodu]]</f>
        <v>İSG-1001</v>
      </c>
      <c r="E255" s="40" t="str">
        <f>Tablo16[[#This Row],[Dersin Adı]]</f>
        <v>İş Sağlığı ve Güvenliği I</v>
      </c>
      <c r="F255" s="40" t="str">
        <f>Tablo16[[#This Row],[Dersi Veren Öğretim Üyesi]]</f>
        <v>Ulaş Çınar</v>
      </c>
      <c r="G255" s="40" t="str">
        <f>Tablo16[[#This Row],[Dersi Veren. Öğr. Üyesi Bölmü.]]</f>
        <v>FD</v>
      </c>
      <c r="H255" s="40">
        <f>Tablo16[[#This Row],[Mevcut]]</f>
        <v>29</v>
      </c>
      <c r="I255" s="115">
        <f>Tablo16[[#This Row],[SINAV TARİHİ]]</f>
        <v>45673</v>
      </c>
      <c r="J255" s="116">
        <f>Tablo16[[#This Row],[SINAV SAATİ]]</f>
        <v>0.375</v>
      </c>
      <c r="K255" s="40" t="str">
        <f>Tablo16[[#This Row],[SINIF - I -ZF-….]]</f>
        <v>113</v>
      </c>
      <c r="L255" s="40">
        <f>Tablo16[[#This Row],[SINIF - II  ZF-….]]</f>
        <v>0</v>
      </c>
      <c r="M255" s="40">
        <f>Tablo16[[#This Row],[G1]]</f>
        <v>11</v>
      </c>
      <c r="N255" s="40">
        <f>Tablo16[[#This Row],[G2]]</f>
        <v>0</v>
      </c>
      <c r="O255" s="40" t="str">
        <f>Tablo16[[#This Row],[Gözetmen 1]]</f>
        <v>Serkan ÖZDEMİR</v>
      </c>
      <c r="P255" s="40">
        <f>Tablo16[[#This Row],[Gözetmen 2]]</f>
        <v>0</v>
      </c>
      <c r="Q255" s="40">
        <f>Tablo16[[#This Row],[TÜM SINAVLARIMI GÖSTER]]</f>
        <v>0</v>
      </c>
      <c r="R255" s="40">
        <f>Tablo16[[#This Row],[Aynı ders sayısı]]</f>
        <v>9</v>
      </c>
      <c r="S255" s="40">
        <f>Tablo16[[#This Row],[Hocası aynı, aynı ders sayısı]]</f>
        <v>8</v>
      </c>
      <c r="T255" s="40">
        <f>Tablo16[[#This Row],[Aynı saatteki Sınav Sayısı]]</f>
        <v>9</v>
      </c>
    </row>
    <row r="256" spans="1:20" ht="15" hidden="1" x14ac:dyDescent="0.25">
      <c r="A256" s="38">
        <v>61</v>
      </c>
      <c r="B256" s="40" t="str">
        <f>Tablo16[[#This Row],[Bölüm]]</f>
        <v>TYS</v>
      </c>
      <c r="C256" s="40">
        <f>Tablo16[[#This Row],[Sınıf]]</f>
        <v>1</v>
      </c>
      <c r="D256" s="40" t="str">
        <f>Tablo16[[#This Row],[Ders Kodu]]</f>
        <v>ZTY-1011</v>
      </c>
      <c r="E256" s="40" t="str">
        <f>Tablo16[[#This Row],[Dersin Adı]]</f>
        <v>Meteoroloji</v>
      </c>
      <c r="F256" s="40" t="str">
        <f>Tablo16[[#This Row],[Dersi Veren Öğretim Üyesi]]</f>
        <v>Okan Erken</v>
      </c>
      <c r="G256" s="40" t="str">
        <f>Tablo16[[#This Row],[Dersi Veren. Öğr. Üyesi Bölmü.]]</f>
        <v>TYS</v>
      </c>
      <c r="H256" s="40">
        <f>Tablo16[[#This Row],[Mevcut]]</f>
        <v>38</v>
      </c>
      <c r="I256" s="115">
        <f>Tablo16[[#This Row],[SINAV TARİHİ]]</f>
        <v>45674</v>
      </c>
      <c r="J256" s="116">
        <f>Tablo16[[#This Row],[SINAV SAATİ]]</f>
        <v>0.375</v>
      </c>
      <c r="K256" s="40" t="str">
        <f>Tablo16[[#This Row],[SINIF - I -ZF-….]]</f>
        <v>113</v>
      </c>
      <c r="L256" s="40">
        <f>Tablo16[[#This Row],[SINIF - II  ZF-….]]</f>
        <v>0</v>
      </c>
      <c r="M256" s="40">
        <f>Tablo16[[#This Row],[G1]]</f>
        <v>0</v>
      </c>
      <c r="N256" s="40">
        <f>Tablo16[[#This Row],[G2]]</f>
        <v>0</v>
      </c>
      <c r="O256" s="40">
        <f>Tablo16[[#This Row],[Gözetmen 1]]</f>
        <v>0</v>
      </c>
      <c r="P256" s="40">
        <f>Tablo16[[#This Row],[Gözetmen 2]]</f>
        <v>0</v>
      </c>
      <c r="Q256" s="40">
        <f>Tablo16[[#This Row],[TÜM SINAVLARIMI GÖSTER]]</f>
        <v>0</v>
      </c>
      <c r="R256" s="40">
        <f>Tablo16[[#This Row],[Aynı ders sayısı]]</f>
        <v>5</v>
      </c>
      <c r="S256" s="40">
        <f>Tablo16[[#This Row],[Hocası aynı, aynı ders sayısı]]</f>
        <v>2</v>
      </c>
      <c r="T256" s="40">
        <f>Tablo16[[#This Row],[Aynı saatteki Sınav Sayısı]]</f>
        <v>4</v>
      </c>
    </row>
    <row r="257" spans="1:20" ht="15" hidden="1" x14ac:dyDescent="0.25">
      <c r="A257" s="38">
        <v>68</v>
      </c>
      <c r="B257" s="40" t="str">
        <f>Tablo16[[#This Row],[Bölüm]]</f>
        <v>TYS</v>
      </c>
      <c r="C257" s="40">
        <f>Tablo16[[#This Row],[Sınıf]]</f>
        <v>1</v>
      </c>
      <c r="D257" s="40" t="str">
        <f>Tablo16[[#This Row],[Ders Kodu]]</f>
        <v>TDİ-1101</v>
      </c>
      <c r="E257" s="40" t="str">
        <f>Tablo16[[#This Row],[Dersin Adı]]</f>
        <v>Yabancı Dil (ingilizce)</v>
      </c>
      <c r="F257" s="40" t="str">
        <f>Tablo16[[#This Row],[Dersi Veren Öğretim Üyesi]]</f>
        <v>Gökhan HINIZ</v>
      </c>
      <c r="G257" s="40" t="str">
        <f>Tablo16[[#This Row],[Dersi Veren. Öğr. Üyesi Bölmü.]]</f>
        <v>FD</v>
      </c>
      <c r="H257" s="40">
        <f>Tablo16[[#This Row],[Mevcut]]</f>
        <v>23</v>
      </c>
      <c r="I257" s="115">
        <f>Tablo16[[#This Row],[SINAV TARİHİ]]</f>
        <v>45674</v>
      </c>
      <c r="J257" s="116">
        <f>Tablo16[[#This Row],[SINAV SAATİ]]</f>
        <v>0.625</v>
      </c>
      <c r="K257" s="40" t="str">
        <f>Tablo16[[#This Row],[SINIF - I -ZF-….]]</f>
        <v>Amfi</v>
      </c>
      <c r="L257" s="40">
        <f>Tablo16[[#This Row],[SINIF - II  ZF-….]]</f>
        <v>0</v>
      </c>
      <c r="M257" s="40">
        <f>Tablo16[[#This Row],[G1]]</f>
        <v>0</v>
      </c>
      <c r="N257" s="40">
        <f>Tablo16[[#This Row],[G2]]</f>
        <v>0</v>
      </c>
      <c r="O257" s="40">
        <f>Tablo16[[#This Row],[Gözetmen 1]]</f>
        <v>0</v>
      </c>
      <c r="P257" s="40">
        <f>Tablo16[[#This Row],[Gözetmen 2]]</f>
        <v>0</v>
      </c>
      <c r="Q257" s="40">
        <f>Tablo16[[#This Row],[TÜM SINAVLARIMI GÖSTER]]</f>
        <v>0</v>
      </c>
      <c r="R257" s="40">
        <f>Tablo16[[#This Row],[Aynı ders sayısı]]</f>
        <v>0</v>
      </c>
      <c r="S257" s="40">
        <f>Tablo16[[#This Row],[Hocası aynı, aynı ders sayısı]]</f>
        <v>9</v>
      </c>
      <c r="T257" s="40">
        <f>Tablo16[[#This Row],[Aynı saatteki Sınav Sayısı]]</f>
        <v>9</v>
      </c>
    </row>
    <row r="258" spans="1:20" ht="15" hidden="1" x14ac:dyDescent="0.25">
      <c r="A258" s="38">
        <v>62</v>
      </c>
      <c r="B258" s="40" t="str">
        <f>Tablo16[[#This Row],[Bölüm]]</f>
        <v>TYS</v>
      </c>
      <c r="C258" s="40">
        <f>Tablo16[[#This Row],[Sınıf]]</f>
        <v>2</v>
      </c>
      <c r="D258" s="40" t="str">
        <f>Tablo16[[#This Row],[Ders Kodu]]</f>
        <v>TYS-2005</v>
      </c>
      <c r="E258" s="40" t="str">
        <f>Tablo16[[#This Row],[Dersin Adı]]</f>
        <v>Akışkanlar Mekaniği</v>
      </c>
      <c r="F258" s="40" t="str">
        <f>Tablo16[[#This Row],[Dersi Veren Öğretim Üyesi]]</f>
        <v>Muharrem Yetiş Yavuz</v>
      </c>
      <c r="G258" s="40" t="str">
        <f>Tablo16[[#This Row],[Dersi Veren. Öğr. Üyesi Bölmü.]]</f>
        <v>TYS</v>
      </c>
      <c r="H258" s="40">
        <f>Tablo16[[#This Row],[Mevcut]]</f>
        <v>36</v>
      </c>
      <c r="I258" s="115">
        <f>Tablo16[[#This Row],[SINAV TARİHİ]]</f>
        <v>45663</v>
      </c>
      <c r="J258" s="116">
        <f>Tablo16[[#This Row],[SINAV SAATİ]]</f>
        <v>0.45833333333333331</v>
      </c>
      <c r="K258" s="40" t="str">
        <f>Tablo16[[#This Row],[SINIF - I -ZF-….]]</f>
        <v>01</v>
      </c>
      <c r="L258" s="40">
        <f>Tablo16[[#This Row],[SINIF - II  ZF-….]]</f>
        <v>0</v>
      </c>
      <c r="M258" s="40">
        <f>Tablo16[[#This Row],[G1]]</f>
        <v>0</v>
      </c>
      <c r="N258" s="40">
        <f>Tablo16[[#This Row],[G2]]</f>
        <v>0</v>
      </c>
      <c r="O258" s="40">
        <f>Tablo16[[#This Row],[Gözetmen 1]]</f>
        <v>0</v>
      </c>
      <c r="P258" s="40">
        <f>Tablo16[[#This Row],[Gözetmen 2]]</f>
        <v>0</v>
      </c>
      <c r="Q258" s="40">
        <f>Tablo16[[#This Row],[TÜM SINAVLARIMI GÖSTER]]</f>
        <v>0</v>
      </c>
      <c r="R258" s="40">
        <f>Tablo16[[#This Row],[Aynı ders sayısı]]</f>
        <v>2</v>
      </c>
      <c r="S258" s="40">
        <f>Tablo16[[#This Row],[Hocası aynı, aynı ders sayısı]]</f>
        <v>1</v>
      </c>
      <c r="T258" s="40">
        <f>Tablo16[[#This Row],[Aynı saatteki Sınav Sayısı]]</f>
        <v>9</v>
      </c>
    </row>
    <row r="259" spans="1:20" ht="15" hidden="1" x14ac:dyDescent="0.25">
      <c r="A259" s="38">
        <v>174</v>
      </c>
      <c r="B259" s="40" t="str">
        <f>Tablo16[[#This Row],[Bölüm]]</f>
        <v>TYS</v>
      </c>
      <c r="C259" s="40">
        <f>Tablo16[[#This Row],[Sınıf]]</f>
        <v>2</v>
      </c>
      <c r="D259" s="40" t="str">
        <f>Tablo16[[#This Row],[Ders Kodu]]</f>
        <v>TYS-2009</v>
      </c>
      <c r="E259" s="40" t="str">
        <f>Tablo16[[#This Row],[Dersin Adı]]</f>
        <v>Hayvansal Üretim</v>
      </c>
      <c r="F259" s="40" t="str">
        <f>Tablo16[[#This Row],[Dersi Veren Öğretim Üyesi]]</f>
        <v>Feyzi Uğur</v>
      </c>
      <c r="G259" s="40" t="str">
        <f>Tablo16[[#This Row],[Dersi Veren. Öğr. Üyesi Bölmü.]]</f>
        <v>ZO</v>
      </c>
      <c r="H259" s="40">
        <f>Tablo16[[#This Row],[Mevcut]]</f>
        <v>22</v>
      </c>
      <c r="I259" s="115">
        <f>Tablo16[[#This Row],[SINAV TARİHİ]]</f>
        <v>45663</v>
      </c>
      <c r="J259" s="116">
        <f>Tablo16[[#This Row],[SINAV SAATİ]]</f>
        <v>0.67708333333333337</v>
      </c>
      <c r="K259" s="40" t="str">
        <f>Tablo16[[#This Row],[SINIF - I -ZF-….]]</f>
        <v>Amfi</v>
      </c>
      <c r="L259" s="40">
        <f>Tablo16[[#This Row],[SINIF - II  ZF-….]]</f>
        <v>0</v>
      </c>
      <c r="M259" s="40">
        <f>Tablo16[[#This Row],[G1]]</f>
        <v>0</v>
      </c>
      <c r="N259" s="40">
        <f>Tablo16[[#This Row],[G2]]</f>
        <v>0</v>
      </c>
      <c r="O259" s="40">
        <f>Tablo16[[#This Row],[Gözetmen 1]]</f>
        <v>0</v>
      </c>
      <c r="P259" s="40">
        <f>Tablo16[[#This Row],[Gözetmen 2]]</f>
        <v>0</v>
      </c>
      <c r="Q259" s="40">
        <f>Tablo16[[#This Row],[TÜM SINAVLARIMI GÖSTER]]</f>
        <v>0</v>
      </c>
      <c r="R259" s="40">
        <f>Tablo16[[#This Row],[Aynı ders sayısı]]</f>
        <v>1</v>
      </c>
      <c r="S259" s="40">
        <f>Tablo16[[#This Row],[Hocası aynı, aynı ders sayısı]]</f>
        <v>1</v>
      </c>
      <c r="T259" s="40">
        <f>Tablo16[[#This Row],[Aynı saatteki Sınav Sayısı]]</f>
        <v>4</v>
      </c>
    </row>
    <row r="260" spans="1:20" ht="15" hidden="1" x14ac:dyDescent="0.25">
      <c r="A260" s="38">
        <v>188</v>
      </c>
      <c r="B260" s="40" t="str">
        <f>Tablo16[[#This Row],[Bölüm]]</f>
        <v>TYS</v>
      </c>
      <c r="C260" s="40">
        <f>Tablo16[[#This Row],[Sınıf]]</f>
        <v>2</v>
      </c>
      <c r="D260" s="40" t="str">
        <f>Tablo16[[#This Row],[Ders Kodu]]</f>
        <v>TYS-2019</v>
      </c>
      <c r="E260" s="40" t="str">
        <f>Tablo16[[#This Row],[Dersin Adı]]</f>
        <v>Statik</v>
      </c>
      <c r="F260" s="40" t="str">
        <f>Tablo16[[#This Row],[Dersi Veren Öğretim Üyesi]]</f>
        <v>Ünal Kızıl</v>
      </c>
      <c r="G260" s="40" t="str">
        <f>Tablo16[[#This Row],[Dersi Veren. Öğr. Üyesi Bölmü.]]</f>
        <v>TYS</v>
      </c>
      <c r="H260" s="40">
        <f>Tablo16[[#This Row],[Mevcut]]</f>
        <v>35</v>
      </c>
      <c r="I260" s="115">
        <f>Tablo16[[#This Row],[SINAV TARİHİ]]</f>
        <v>45664</v>
      </c>
      <c r="J260" s="116">
        <f>Tablo16[[#This Row],[SINAV SAATİ]]</f>
        <v>0.4861111111111111</v>
      </c>
      <c r="K260" s="40" t="str">
        <f>Tablo16[[#This Row],[SINIF - I -ZF-….]]</f>
        <v>101</v>
      </c>
      <c r="L260" s="40">
        <f>Tablo16[[#This Row],[SINIF - II  ZF-….]]</f>
        <v>0</v>
      </c>
      <c r="M260" s="40">
        <f>Tablo16[[#This Row],[G1]]</f>
        <v>0</v>
      </c>
      <c r="N260" s="40">
        <f>Tablo16[[#This Row],[G2]]</f>
        <v>0</v>
      </c>
      <c r="O260" s="40">
        <f>Tablo16[[#This Row],[Gözetmen 1]]</f>
        <v>0</v>
      </c>
      <c r="P260" s="40">
        <f>Tablo16[[#This Row],[Gözetmen 2]]</f>
        <v>0</v>
      </c>
      <c r="Q260" s="40">
        <f>Tablo16[[#This Row],[TÜM SINAVLARIMI GÖSTER]]</f>
        <v>0</v>
      </c>
      <c r="R260" s="40">
        <f>Tablo16[[#This Row],[Aynı ders sayısı]]</f>
        <v>1</v>
      </c>
      <c r="S260" s="40">
        <f>Tablo16[[#This Row],[Hocası aynı, aynı ders sayısı]]</f>
        <v>1</v>
      </c>
      <c r="T260" s="40">
        <f>Tablo16[[#This Row],[Aynı saatteki Sınav Sayısı]]</f>
        <v>9</v>
      </c>
    </row>
    <row r="261" spans="1:20" ht="15" hidden="1" x14ac:dyDescent="0.25">
      <c r="A261" s="38">
        <v>191</v>
      </c>
      <c r="B261" s="40" t="str">
        <f>Tablo16[[#This Row],[Bölüm]]</f>
        <v>TYS</v>
      </c>
      <c r="C261" s="40">
        <f>Tablo16[[#This Row],[Sınıf]]</f>
        <v>2</v>
      </c>
      <c r="D261" s="40" t="str">
        <f>Tablo16[[#This Row],[Ders Kodu]]</f>
        <v>TYS-2011</v>
      </c>
      <c r="E261" s="40" t="str">
        <f>Tablo16[[#This Row],[Dersin Adı]]</f>
        <v>Tarımsal Mekanizasyon</v>
      </c>
      <c r="F261" s="40" t="str">
        <f>Tablo16[[#This Row],[Dersi Veren Öğretim Üyesi]]</f>
        <v>Gıyasettin Çiçek</v>
      </c>
      <c r="G261" s="40" t="str">
        <f>Tablo16[[#This Row],[Dersi Veren. Öğr. Üyesi Bölmü.]]</f>
        <v>TM</v>
      </c>
      <c r="H261" s="40">
        <f>Tablo16[[#This Row],[Mevcut]]</f>
        <v>27</v>
      </c>
      <c r="I261" s="115">
        <f>Tablo16[[#This Row],[SINAV TARİHİ]]</f>
        <v>45665</v>
      </c>
      <c r="J261" s="116">
        <f>Tablo16[[#This Row],[SINAV SAATİ]]</f>
        <v>0.45833333333333331</v>
      </c>
      <c r="K261" s="40" t="str">
        <f>Tablo16[[#This Row],[SINIF - I -ZF-….]]</f>
        <v>202</v>
      </c>
      <c r="L261" s="40">
        <f>Tablo16[[#This Row],[SINIF - II  ZF-….]]</f>
        <v>0</v>
      </c>
      <c r="M261" s="40">
        <f>Tablo16[[#This Row],[G1]]</f>
        <v>0</v>
      </c>
      <c r="N261" s="40">
        <f>Tablo16[[#This Row],[G2]]</f>
        <v>0</v>
      </c>
      <c r="O261" s="40">
        <f>Tablo16[[#This Row],[Gözetmen 1]]</f>
        <v>0</v>
      </c>
      <c r="P261" s="40">
        <f>Tablo16[[#This Row],[Gözetmen 2]]</f>
        <v>0</v>
      </c>
      <c r="Q261" s="40">
        <f>Tablo16[[#This Row],[TÜM SINAVLARIMI GÖSTER]]</f>
        <v>0</v>
      </c>
      <c r="R261" s="40">
        <f>Tablo16[[#This Row],[Aynı ders sayısı]]</f>
        <v>5</v>
      </c>
      <c r="S261" s="40">
        <f>Tablo16[[#This Row],[Hocası aynı, aynı ders sayısı]]</f>
        <v>1</v>
      </c>
      <c r="T261" s="40">
        <f>Tablo16[[#This Row],[Aynı saatteki Sınav Sayısı]]</f>
        <v>9</v>
      </c>
    </row>
    <row r="262" spans="1:20" ht="15" hidden="1" x14ac:dyDescent="0.25">
      <c r="A262" s="38">
        <v>202</v>
      </c>
      <c r="B262" s="40" t="str">
        <f>Tablo16[[#This Row],[Bölüm]]</f>
        <v>TYS</v>
      </c>
      <c r="C262" s="40">
        <f>Tablo16[[#This Row],[Sınıf]]</f>
        <v>2</v>
      </c>
      <c r="D262" s="40" t="str">
        <f>Tablo16[[#This Row],[Ders Kodu]]</f>
        <v>TYS-2003</v>
      </c>
      <c r="E262" s="40" t="str">
        <f>Tablo16[[#This Row],[Dersin Adı]]</f>
        <v>Sulama Gübreleme İlişkileri</v>
      </c>
      <c r="F262" s="40" t="str">
        <f>Tablo16[[#This Row],[Dersi Veren Öğretim Üyesi]]</f>
        <v>İsmail Taş</v>
      </c>
      <c r="G262" s="40" t="str">
        <f>Tablo16[[#This Row],[Dersi Veren. Öğr. Üyesi Bölmü.]]</f>
        <v>TYS</v>
      </c>
      <c r="H262" s="40">
        <f>Tablo16[[#This Row],[Mevcut]]</f>
        <v>24</v>
      </c>
      <c r="I262" s="115">
        <f>Tablo16[[#This Row],[SINAV TARİHİ]]</f>
        <v>45665</v>
      </c>
      <c r="J262" s="116">
        <f>Tablo16[[#This Row],[SINAV SAATİ]]</f>
        <v>0.6875</v>
      </c>
      <c r="K262" s="40" t="str">
        <f>Tablo16[[#This Row],[SINIF - I -ZF-….]]</f>
        <v>04</v>
      </c>
      <c r="L262" s="40">
        <f>Tablo16[[#This Row],[SINIF - II  ZF-….]]</f>
        <v>0</v>
      </c>
      <c r="M262" s="40">
        <f>Tablo16[[#This Row],[G1]]</f>
        <v>0</v>
      </c>
      <c r="N262" s="40">
        <f>Tablo16[[#This Row],[G2]]</f>
        <v>0</v>
      </c>
      <c r="O262" s="40">
        <f>Tablo16[[#This Row],[Gözetmen 1]]</f>
        <v>0</v>
      </c>
      <c r="P262" s="40">
        <f>Tablo16[[#This Row],[Gözetmen 2]]</f>
        <v>0</v>
      </c>
      <c r="Q262" s="40">
        <f>Tablo16[[#This Row],[TÜM SINAVLARIMI GÖSTER]]</f>
        <v>0</v>
      </c>
      <c r="R262" s="40">
        <f>Tablo16[[#This Row],[Aynı ders sayısı]]</f>
        <v>1</v>
      </c>
      <c r="S262" s="40">
        <f>Tablo16[[#This Row],[Hocası aynı, aynı ders sayısı]]</f>
        <v>1</v>
      </c>
      <c r="T262" s="40">
        <f>Tablo16[[#This Row],[Aynı saatteki Sınav Sayısı]]</f>
        <v>7</v>
      </c>
    </row>
    <row r="263" spans="1:20" ht="15" hidden="1" x14ac:dyDescent="0.25">
      <c r="A263" s="38">
        <v>285</v>
      </c>
      <c r="B263" s="40" t="str">
        <f>Tablo16[[#This Row],[Bölüm]]</f>
        <v>TYS</v>
      </c>
      <c r="C263" s="40">
        <f>Tablo16[[#This Row],[Sınıf]]</f>
        <v>2</v>
      </c>
      <c r="D263" s="40" t="str">
        <f>Tablo16[[#This Row],[Ders Kodu]]</f>
        <v>TYS-2015</v>
      </c>
      <c r="E263" s="40" t="str">
        <f>Tablo16[[#This Row],[Dersin Adı]]</f>
        <v>Bahçe Bitkileri</v>
      </c>
      <c r="F263" s="40" t="str">
        <f>Tablo16[[#This Row],[Dersi Veren Öğretim Üyesi]]</f>
        <v>Tolga Sarıyer</v>
      </c>
      <c r="G263" s="40" t="str">
        <f>Tablo16[[#This Row],[Dersi Veren. Öğr. Üyesi Bölmü.]]</f>
        <v>BB</v>
      </c>
      <c r="H263" s="40">
        <f>Tablo16[[#This Row],[Mevcut]]</f>
        <v>29</v>
      </c>
      <c r="I263" s="115">
        <f>Tablo16[[#This Row],[SINAV TARİHİ]]</f>
        <v>45666</v>
      </c>
      <c r="J263" s="116">
        <f>Tablo16[[#This Row],[SINAV SAATİ]]</f>
        <v>0.45833333333333331</v>
      </c>
      <c r="K263" s="40" t="str">
        <f>Tablo16[[#This Row],[SINIF - I -ZF-….]]</f>
        <v>102</v>
      </c>
      <c r="L263" s="40">
        <f>Tablo16[[#This Row],[SINIF - II  ZF-….]]</f>
        <v>0</v>
      </c>
      <c r="M263" s="40">
        <f>Tablo16[[#This Row],[G1]]</f>
        <v>0</v>
      </c>
      <c r="N263" s="40">
        <f>Tablo16[[#This Row],[G2]]</f>
        <v>0</v>
      </c>
      <c r="O263" s="40">
        <f>Tablo16[[#This Row],[Gözetmen 1]]</f>
        <v>0</v>
      </c>
      <c r="P263" s="40">
        <f>Tablo16[[#This Row],[Gözetmen 2]]</f>
        <v>0</v>
      </c>
      <c r="Q263" s="40">
        <f>Tablo16[[#This Row],[TÜM SINAVLARIMI GÖSTER]]</f>
        <v>0</v>
      </c>
      <c r="R263" s="40">
        <f>Tablo16[[#This Row],[Aynı ders sayısı]]</f>
        <v>1</v>
      </c>
      <c r="S263" s="40">
        <f>Tablo16[[#This Row],[Hocası aynı, aynı ders sayısı]]</f>
        <v>1</v>
      </c>
      <c r="T263" s="40">
        <f>Tablo16[[#This Row],[Aynı saatteki Sınav Sayısı]]</f>
        <v>9</v>
      </c>
    </row>
    <row r="264" spans="1:20" ht="15" hidden="1" x14ac:dyDescent="0.25">
      <c r="A264" s="38">
        <v>322</v>
      </c>
      <c r="B264" s="40" t="str">
        <f>Tablo16[[#This Row],[Bölüm]]</f>
        <v>TYS</v>
      </c>
      <c r="C264" s="40">
        <f>Tablo16[[#This Row],[Sınıf]]</f>
        <v>2</v>
      </c>
      <c r="D264" s="40" t="str">
        <f>Tablo16[[#This Row],[Ders Kodu]]</f>
        <v>TYS-2013</v>
      </c>
      <c r="E264" s="40" t="str">
        <f>Tablo16[[#This Row],[Dersin Adı]]</f>
        <v>Diferansiyel Denklemler</v>
      </c>
      <c r="F264" s="40" t="str">
        <f>Tablo16[[#This Row],[Dersi Veren Öğretim Üyesi]]</f>
        <v>Mehmet Gümüş</v>
      </c>
      <c r="G264" s="40" t="str">
        <f>Tablo16[[#This Row],[Dersi Veren. Öğr. Üyesi Bölmü.]]</f>
        <v>FD</v>
      </c>
      <c r="H264" s="40">
        <f>Tablo16[[#This Row],[Mevcut]]</f>
        <v>44</v>
      </c>
      <c r="I264" s="115">
        <f>Tablo16[[#This Row],[SINAV TARİHİ]]</f>
        <v>45670</v>
      </c>
      <c r="J264" s="116">
        <f>Tablo16[[#This Row],[SINAV SAATİ]]</f>
        <v>0.45833333333333331</v>
      </c>
      <c r="K264" s="40" t="str">
        <f>Tablo16[[#This Row],[SINIF - I -ZF-….]]</f>
        <v>Amfi</v>
      </c>
      <c r="L264" s="40">
        <f>Tablo16[[#This Row],[SINIF - II  ZF-….]]</f>
        <v>0</v>
      </c>
      <c r="M264" s="40">
        <f>Tablo16[[#This Row],[G1]]</f>
        <v>8</v>
      </c>
      <c r="N264" s="40">
        <f>Tablo16[[#This Row],[G2]]</f>
        <v>0</v>
      </c>
      <c r="O264" s="40" t="str">
        <f>Tablo16[[#This Row],[Gözetmen 1]]</f>
        <v>Sema Ezgi YÜCEER</v>
      </c>
      <c r="P264" s="40">
        <f>Tablo16[[#This Row],[Gözetmen 2]]</f>
        <v>0</v>
      </c>
      <c r="Q264" s="40">
        <f>Tablo16[[#This Row],[TÜM SINAVLARIMI GÖSTER]]</f>
        <v>0</v>
      </c>
      <c r="R264" s="40">
        <f>Tablo16[[#This Row],[Aynı ders sayısı]]</f>
        <v>2</v>
      </c>
      <c r="S264" s="40">
        <f>Tablo16[[#This Row],[Hocası aynı, aynı ders sayısı]]</f>
        <v>2</v>
      </c>
      <c r="T264" s="40">
        <f>Tablo16[[#This Row],[Aynı saatteki Sınav Sayısı]]</f>
        <v>8</v>
      </c>
    </row>
    <row r="265" spans="1:20" ht="15" hidden="1" x14ac:dyDescent="0.25">
      <c r="A265" s="38">
        <v>113</v>
      </c>
      <c r="B265" s="40" t="str">
        <f>Tablo16[[#This Row],[Bölüm]]</f>
        <v>TYS</v>
      </c>
      <c r="C265" s="40">
        <f>Tablo16[[#This Row],[Sınıf]]</f>
        <v>2</v>
      </c>
      <c r="D265" s="40" t="str">
        <f>Tablo16[[#This Row],[Ders Kodu]]</f>
        <v>TYS-2001</v>
      </c>
      <c r="E265" s="40" t="str">
        <f>Tablo16[[#This Row],[Dersin Adı]]</f>
        <v>Mühendislik Ölçmeleri</v>
      </c>
      <c r="F265" s="40" t="str">
        <f>Tablo16[[#This Row],[Dersi Veren Öğretim Üyesi]]</f>
        <v>Murat Yıldırım</v>
      </c>
      <c r="G265" s="40" t="str">
        <f>Tablo16[[#This Row],[Dersi Veren. Öğr. Üyesi Bölmü.]]</f>
        <v>TYS</v>
      </c>
      <c r="H265" s="40">
        <f>Tablo16[[#This Row],[Mevcut]]</f>
        <v>33</v>
      </c>
      <c r="I265" s="115">
        <f>Tablo16[[#This Row],[SINAV TARİHİ]]</f>
        <v>45671</v>
      </c>
      <c r="J265" s="116">
        <f>Tablo16[[#This Row],[SINAV SAATİ]]</f>
        <v>0.45833333333333331</v>
      </c>
      <c r="K265" s="40" t="str">
        <f>Tablo16[[#This Row],[SINIF - I -ZF-….]]</f>
        <v>01</v>
      </c>
      <c r="L265" s="40">
        <f>Tablo16[[#This Row],[SINIF - II  ZF-….]]</f>
        <v>0</v>
      </c>
      <c r="M265" s="40">
        <f>Tablo16[[#This Row],[G1]]</f>
        <v>0</v>
      </c>
      <c r="N265" s="40">
        <f>Tablo16[[#This Row],[G2]]</f>
        <v>0</v>
      </c>
      <c r="O265" s="40">
        <f>Tablo16[[#This Row],[Gözetmen 1]]</f>
        <v>0</v>
      </c>
      <c r="P265" s="40">
        <f>Tablo16[[#This Row],[Gözetmen 2]]</f>
        <v>0</v>
      </c>
      <c r="Q265" s="40">
        <f>Tablo16[[#This Row],[TÜM SINAVLARIMI GÖSTER]]</f>
        <v>0</v>
      </c>
      <c r="R265" s="40">
        <f>Tablo16[[#This Row],[Aynı ders sayısı]]</f>
        <v>1</v>
      </c>
      <c r="S265" s="40">
        <f>Tablo16[[#This Row],[Hocası aynı, aynı ders sayısı]]</f>
        <v>1</v>
      </c>
      <c r="T265" s="40">
        <f>Tablo16[[#This Row],[Aynı saatteki Sınav Sayısı]]</f>
        <v>7</v>
      </c>
    </row>
    <row r="266" spans="1:20" ht="15" hidden="1" x14ac:dyDescent="0.25">
      <c r="A266" s="38">
        <v>117</v>
      </c>
      <c r="B266" s="40" t="str">
        <f>Tablo16[[#This Row],[Bölüm]]</f>
        <v>TYS</v>
      </c>
      <c r="C266" s="40">
        <f>Tablo16[[#This Row],[Sınıf]]</f>
        <v>2</v>
      </c>
      <c r="D266" s="40" t="str">
        <f>Tablo16[[#This Row],[Ders Kodu]]</f>
        <v>TYS-2007</v>
      </c>
      <c r="E266" s="40" t="str">
        <f>Tablo16[[#This Row],[Dersin Adı]]</f>
        <v>Bitki Koruma</v>
      </c>
      <c r="F266" s="40" t="str">
        <f>Tablo16[[#This Row],[Dersi Veren Öğretim Üyesi]]</f>
        <v>Ali Karanfil</v>
      </c>
      <c r="G266" s="40" t="str">
        <f>Tablo16[[#This Row],[Dersi Veren. Öğr. Üyesi Bölmü.]]</f>
        <v>BK</v>
      </c>
      <c r="H266" s="40">
        <f>Tablo16[[#This Row],[Mevcut]]</f>
        <v>23</v>
      </c>
      <c r="I266" s="115">
        <f>Tablo16[[#This Row],[SINAV TARİHİ]]</f>
        <v>45673</v>
      </c>
      <c r="J266" s="116">
        <f>Tablo16[[#This Row],[SINAV SAATİ]]</f>
        <v>0.45833333333333331</v>
      </c>
      <c r="K266" s="40" t="str">
        <f>Tablo16[[#This Row],[SINIF - I -ZF-….]]</f>
        <v>201</v>
      </c>
      <c r="L266" s="40">
        <f>Tablo16[[#This Row],[SINIF - II  ZF-….]]</f>
        <v>0</v>
      </c>
      <c r="M266" s="40">
        <f>Tablo16[[#This Row],[G1]]</f>
        <v>0</v>
      </c>
      <c r="N266" s="40">
        <f>Tablo16[[#This Row],[G2]]</f>
        <v>0</v>
      </c>
      <c r="O266" s="40">
        <f>Tablo16[[#This Row],[Gözetmen 1]]</f>
        <v>0</v>
      </c>
      <c r="P266" s="40">
        <f>Tablo16[[#This Row],[Gözetmen 2]]</f>
        <v>0</v>
      </c>
      <c r="Q266" s="40">
        <f>Tablo16[[#This Row],[TÜM SINAVLARIMI GÖSTER]]</f>
        <v>0</v>
      </c>
      <c r="R266" s="40">
        <f>Tablo16[[#This Row],[Aynı ders sayısı]]</f>
        <v>1</v>
      </c>
      <c r="S266" s="40">
        <f>Tablo16[[#This Row],[Hocası aynı, aynı ders sayısı]]</f>
        <v>1</v>
      </c>
      <c r="T266" s="40">
        <f>Tablo16[[#This Row],[Aynı saatteki Sınav Sayısı]]</f>
        <v>1</v>
      </c>
    </row>
    <row r="267" spans="1:20" ht="15" hidden="1" x14ac:dyDescent="0.25">
      <c r="A267" s="38">
        <v>267</v>
      </c>
      <c r="B267" s="40" t="str">
        <f>Tablo16[[#This Row],[Bölüm]]</f>
        <v>TYS</v>
      </c>
      <c r="C267" s="40">
        <f>Tablo16[[#This Row],[Sınıf]]</f>
        <v>2</v>
      </c>
      <c r="D267" s="40" t="str">
        <f>Tablo16[[#This Row],[Ders Kodu]]</f>
        <v>TYS-2017</v>
      </c>
      <c r="E267" s="40" t="str">
        <f>Tablo16[[#This Row],[Dersin Adı]]</f>
        <v>Tarla Bitkileri</v>
      </c>
      <c r="F267" s="40" t="str">
        <f>Tablo16[[#This Row],[Dersi Veren Öğretim Üyesi]]</f>
        <v>Altıngül Özaslan Parlak</v>
      </c>
      <c r="G267" s="40" t="str">
        <f>Tablo16[[#This Row],[Dersi Veren. Öğr. Üyesi Bölmü.]]</f>
        <v>TB</v>
      </c>
      <c r="H267" s="40">
        <f>Tablo16[[#This Row],[Mevcut]]</f>
        <v>28</v>
      </c>
      <c r="I267" s="115">
        <f>Tablo16[[#This Row],[SINAV TARİHİ]]</f>
        <v>45674</v>
      </c>
      <c r="J267" s="116">
        <f>Tablo16[[#This Row],[SINAV SAATİ]]</f>
        <v>0.65277777777777779</v>
      </c>
      <c r="K267" s="40" t="str">
        <f>Tablo16[[#This Row],[SINIF - I -ZF-….]]</f>
        <v>102</v>
      </c>
      <c r="L267" s="40">
        <f>Tablo16[[#This Row],[SINIF - II  ZF-….]]</f>
        <v>0</v>
      </c>
      <c r="M267" s="40">
        <f>Tablo16[[#This Row],[G1]]</f>
        <v>0</v>
      </c>
      <c r="N267" s="40">
        <f>Tablo16[[#This Row],[G2]]</f>
        <v>0</v>
      </c>
      <c r="O267" s="40">
        <f>Tablo16[[#This Row],[Gözetmen 1]]</f>
        <v>0</v>
      </c>
      <c r="P267" s="40">
        <f>Tablo16[[#This Row],[Gözetmen 2]]</f>
        <v>0</v>
      </c>
      <c r="Q267" s="40">
        <f>Tablo16[[#This Row],[TÜM SINAVLARIMI GÖSTER]]</f>
        <v>0</v>
      </c>
      <c r="R267" s="40">
        <f>Tablo16[[#This Row],[Aynı ders sayısı]]</f>
        <v>1</v>
      </c>
      <c r="S267" s="40">
        <f>Tablo16[[#This Row],[Hocası aynı, aynı ders sayısı]]</f>
        <v>1</v>
      </c>
      <c r="T267" s="40">
        <f>Tablo16[[#This Row],[Aynı saatteki Sınav Sayısı]]</f>
        <v>1</v>
      </c>
    </row>
    <row r="268" spans="1:20" ht="15" hidden="1" x14ac:dyDescent="0.25">
      <c r="A268" s="38">
        <v>9</v>
      </c>
      <c r="B268" s="40" t="str">
        <f>Tablo16[[#This Row],[Bölüm]]</f>
        <v>TYS</v>
      </c>
      <c r="C268" s="40">
        <f>Tablo16[[#This Row],[Sınıf]]</f>
        <v>3</v>
      </c>
      <c r="D268" s="40" t="str">
        <f>Tablo16[[#This Row],[Ders Kodu]]</f>
        <v>TYS-3003</v>
      </c>
      <c r="E268" s="40" t="str">
        <f>Tablo16[[#This Row],[Dersin Adı]]</f>
        <v>Hidroloji</v>
      </c>
      <c r="F268" s="40" t="str">
        <f>Tablo16[[#This Row],[Dersi Veren Öğretim Üyesi]]</f>
        <v>İsmail Taş</v>
      </c>
      <c r="G268" s="40" t="str">
        <f>Tablo16[[#This Row],[Dersi Veren. Öğr. Üyesi Bölmü.]]</f>
        <v>TYS</v>
      </c>
      <c r="H268" s="40">
        <f>Tablo16[[#This Row],[Mevcut]]</f>
        <v>6</v>
      </c>
      <c r="I268" s="115">
        <f>Tablo16[[#This Row],[SINAV TARİHİ]]</f>
        <v>45663</v>
      </c>
      <c r="J268" s="116">
        <f>Tablo16[[#This Row],[SINAV SAATİ]]</f>
        <v>0.54166666666666663</v>
      </c>
      <c r="K268" s="40" t="str">
        <f>Tablo16[[#This Row],[SINIF - I -ZF-….]]</f>
        <v>103</v>
      </c>
      <c r="L268" s="40">
        <f>Tablo16[[#This Row],[SINIF - II  ZF-….]]</f>
        <v>0</v>
      </c>
      <c r="M268" s="40">
        <f>Tablo16[[#This Row],[G1]]</f>
        <v>0</v>
      </c>
      <c r="N268" s="40">
        <f>Tablo16[[#This Row],[G2]]</f>
        <v>0</v>
      </c>
      <c r="O268" s="40">
        <f>Tablo16[[#This Row],[Gözetmen 1]]</f>
        <v>0</v>
      </c>
      <c r="P268" s="40">
        <f>Tablo16[[#This Row],[Gözetmen 2]]</f>
        <v>0</v>
      </c>
      <c r="Q268" s="40">
        <f>Tablo16[[#This Row],[TÜM SINAVLARIMI GÖSTER]]</f>
        <v>0</v>
      </c>
      <c r="R268" s="40">
        <f>Tablo16[[#This Row],[Aynı ders sayısı]]</f>
        <v>1</v>
      </c>
      <c r="S268" s="40">
        <f>Tablo16[[#This Row],[Hocası aynı, aynı ders sayısı]]</f>
        <v>1</v>
      </c>
      <c r="T268" s="40">
        <f>Tablo16[[#This Row],[Aynı saatteki Sınav Sayısı]]</f>
        <v>9</v>
      </c>
    </row>
    <row r="269" spans="1:20" ht="15" hidden="1" x14ac:dyDescent="0.25">
      <c r="A269" s="38">
        <v>329</v>
      </c>
      <c r="B269" s="40" t="str">
        <f>Tablo16[[#This Row],[Bölüm]]</f>
        <v>TYS</v>
      </c>
      <c r="C269" s="40">
        <f>Tablo16[[#This Row],[Sınıf]]</f>
        <v>3</v>
      </c>
      <c r="D269" s="40" t="str">
        <f>Tablo16[[#This Row],[Ders Kodu]]</f>
        <v>TYS-3001</v>
      </c>
      <c r="E269" s="40" t="str">
        <f>Tablo16[[#This Row],[Dersin Adı]]</f>
        <v>Kırsal Yerleşim Planlaması</v>
      </c>
      <c r="F269" s="40" t="str">
        <f>Tablo16[[#This Row],[Dersi Veren Öğretim Üyesi]]</f>
        <v>Melis İnalpulat</v>
      </c>
      <c r="G269" s="40" t="str">
        <f>Tablo16[[#This Row],[Dersi Veren. Öğr. Üyesi Bölmü.]]</f>
        <v>TYS</v>
      </c>
      <c r="H269" s="40">
        <f>Tablo16[[#This Row],[Mevcut]]</f>
        <v>8</v>
      </c>
      <c r="I269" s="115">
        <f>Tablo16[[#This Row],[SINAV TARİHİ]]</f>
        <v>45664</v>
      </c>
      <c r="J269" s="116">
        <f>Tablo16[[#This Row],[SINAV SAATİ]]</f>
        <v>0.56944444444444442</v>
      </c>
      <c r="K269" s="40" t="str">
        <f>Tablo16[[#This Row],[SINIF - I -ZF-….]]</f>
        <v>203</v>
      </c>
      <c r="L269" s="40">
        <f>Tablo16[[#This Row],[SINIF - II  ZF-….]]</f>
        <v>0</v>
      </c>
      <c r="M269" s="40">
        <f>Tablo16[[#This Row],[G1]]</f>
        <v>0</v>
      </c>
      <c r="N269" s="40">
        <f>Tablo16[[#This Row],[G2]]</f>
        <v>0</v>
      </c>
      <c r="O269" s="40">
        <f>Tablo16[[#This Row],[Gözetmen 1]]</f>
        <v>0</v>
      </c>
      <c r="P269" s="40">
        <f>Tablo16[[#This Row],[Gözetmen 2]]</f>
        <v>0</v>
      </c>
      <c r="Q269" s="40">
        <f>Tablo16[[#This Row],[TÜM SINAVLARIMI GÖSTER]]</f>
        <v>0</v>
      </c>
      <c r="R269" s="40">
        <f>Tablo16[[#This Row],[Aynı ders sayısı]]</f>
        <v>1</v>
      </c>
      <c r="S269" s="40">
        <f>Tablo16[[#This Row],[Hocası aynı, aynı ders sayısı]]</f>
        <v>1</v>
      </c>
      <c r="T269" s="40">
        <f>Tablo16[[#This Row],[Aynı saatteki Sınav Sayısı]]</f>
        <v>9</v>
      </c>
    </row>
    <row r="270" spans="1:20" ht="15" hidden="1" x14ac:dyDescent="0.25">
      <c r="A270" s="38">
        <v>309</v>
      </c>
      <c r="B270" s="40" t="str">
        <f>Tablo16[[#This Row],[Bölüm]]</f>
        <v>TYS</v>
      </c>
      <c r="C270" s="40">
        <f>Tablo16[[#This Row],[Sınıf]]</f>
        <v>3</v>
      </c>
      <c r="D270" s="40" t="str">
        <f>Tablo16[[#This Row],[Ders Kodu]]</f>
        <v>TYS-3009</v>
      </c>
      <c r="E270" s="40" t="str">
        <f>Tablo16[[#This Row],[Dersin Adı]]</f>
        <v>Zemin Mekaniği</v>
      </c>
      <c r="F270" s="40" t="str">
        <f>Tablo16[[#This Row],[Dersi Veren Öğretim Üyesi]]</f>
        <v>Sefa Aksu</v>
      </c>
      <c r="G270" s="40" t="str">
        <f>Tablo16[[#This Row],[Dersi Veren. Öğr. Üyesi Bölmü.]]</f>
        <v>TO</v>
      </c>
      <c r="H270" s="40">
        <f>Tablo16[[#This Row],[Mevcut]]</f>
        <v>6</v>
      </c>
      <c r="I270" s="115">
        <f>Tablo16[[#This Row],[SINAV TARİHİ]]</f>
        <v>45665</v>
      </c>
      <c r="J270" s="116">
        <f>Tablo16[[#This Row],[SINAV SAATİ]]</f>
        <v>0.54166666666666663</v>
      </c>
      <c r="K270" s="40" t="str">
        <f>Tablo16[[#This Row],[SINIF - I -ZF-….]]</f>
        <v>04</v>
      </c>
      <c r="L270" s="40">
        <f>Tablo16[[#This Row],[SINIF - II  ZF-….]]</f>
        <v>0</v>
      </c>
      <c r="M270" s="40">
        <f>Tablo16[[#This Row],[G1]]</f>
        <v>0</v>
      </c>
      <c r="N270" s="40">
        <f>Tablo16[[#This Row],[G2]]</f>
        <v>0</v>
      </c>
      <c r="O270" s="40">
        <f>Tablo16[[#This Row],[Gözetmen 1]]</f>
        <v>0</v>
      </c>
      <c r="P270" s="40">
        <f>Tablo16[[#This Row],[Gözetmen 2]]</f>
        <v>0</v>
      </c>
      <c r="Q270" s="40">
        <f>Tablo16[[#This Row],[TÜM SINAVLARIMI GÖSTER]]</f>
        <v>0</v>
      </c>
      <c r="R270" s="40">
        <f>Tablo16[[#This Row],[Aynı ders sayısı]]</f>
        <v>1</v>
      </c>
      <c r="S270" s="40">
        <f>Tablo16[[#This Row],[Hocası aynı, aynı ders sayısı]]</f>
        <v>1</v>
      </c>
      <c r="T270" s="40">
        <f>Tablo16[[#This Row],[Aynı saatteki Sınav Sayısı]]</f>
        <v>10</v>
      </c>
    </row>
    <row r="271" spans="1:20" ht="15" hidden="1" x14ac:dyDescent="0.25">
      <c r="A271" s="38">
        <v>52</v>
      </c>
      <c r="B271" s="40" t="str">
        <f>Tablo16[[#This Row],[Bölüm]]</f>
        <v>TYS</v>
      </c>
      <c r="C271" s="40">
        <f>Tablo16[[#This Row],[Sınıf]]</f>
        <v>3</v>
      </c>
      <c r="D271" s="40" t="str">
        <f>Tablo16[[#This Row],[Ders Kodu]]</f>
        <v>TYS-3005</v>
      </c>
      <c r="E271" s="40" t="str">
        <f>Tablo16[[#This Row],[Dersin Adı]]</f>
        <v>Sera Yapım Tekniği</v>
      </c>
      <c r="F271" s="40" t="str">
        <f>Tablo16[[#This Row],[Dersi Veren Öğretim Üyesi]]</f>
        <v>Sefa Aksu</v>
      </c>
      <c r="G271" s="40" t="str">
        <f>Tablo16[[#This Row],[Dersi Veren. Öğr. Üyesi Bölmü.]]</f>
        <v>TO</v>
      </c>
      <c r="H271" s="40">
        <f>Tablo16[[#This Row],[Mevcut]]</f>
        <v>9</v>
      </c>
      <c r="I271" s="115">
        <f>Tablo16[[#This Row],[SINAV TARİHİ]]</f>
        <v>45666</v>
      </c>
      <c r="J271" s="116">
        <f>Tablo16[[#This Row],[SINAV SAATİ]]</f>
        <v>0.54166666666666663</v>
      </c>
      <c r="K271" s="40" t="str">
        <f>Tablo16[[#This Row],[SINIF - I -ZF-….]]</f>
        <v>206</v>
      </c>
      <c r="L271" s="40">
        <f>Tablo16[[#This Row],[SINIF - II  ZF-….]]</f>
        <v>0</v>
      </c>
      <c r="M271" s="40">
        <f>Tablo16[[#This Row],[G1]]</f>
        <v>0</v>
      </c>
      <c r="N271" s="40">
        <f>Tablo16[[#This Row],[G2]]</f>
        <v>0</v>
      </c>
      <c r="O271" s="40">
        <f>Tablo16[[#This Row],[Gözetmen 1]]</f>
        <v>0</v>
      </c>
      <c r="P271" s="40">
        <f>Tablo16[[#This Row],[Gözetmen 2]]</f>
        <v>0</v>
      </c>
      <c r="Q271" s="40">
        <f>Tablo16[[#This Row],[TÜM SINAVLARIMI GÖSTER]]</f>
        <v>0</v>
      </c>
      <c r="R271" s="40">
        <f>Tablo16[[#This Row],[Aynı ders sayısı]]</f>
        <v>1</v>
      </c>
      <c r="S271" s="40">
        <f>Tablo16[[#This Row],[Hocası aynı, aynı ders sayısı]]</f>
        <v>1</v>
      </c>
      <c r="T271" s="40">
        <f>Tablo16[[#This Row],[Aynı saatteki Sınav Sayısı]]</f>
        <v>7</v>
      </c>
    </row>
    <row r="272" spans="1:20" ht="15" hidden="1" x14ac:dyDescent="0.25">
      <c r="A272" s="38">
        <v>140</v>
      </c>
      <c r="B272" s="40" t="str">
        <f>Tablo16[[#This Row],[Bölüm]]</f>
        <v>TYS</v>
      </c>
      <c r="C272" s="40">
        <f>Tablo16[[#This Row],[Sınıf]]</f>
        <v>3</v>
      </c>
      <c r="D272" s="40" t="str">
        <f>Tablo16[[#This Row],[Ders Kodu]]</f>
        <v>TYS-3007</v>
      </c>
      <c r="E272" s="40" t="str">
        <f>Tablo16[[#This Row],[Dersin Adı]]</f>
        <v>Sistem Mühendisliği</v>
      </c>
      <c r="F272" s="40" t="str">
        <f>Tablo16[[#This Row],[Dersi Veren Öğretim Üyesi]]</f>
        <v>Murat Tekiner</v>
      </c>
      <c r="G272" s="40" t="str">
        <f>Tablo16[[#This Row],[Dersi Veren. Öğr. Üyesi Bölmü.]]</f>
        <v>TYS</v>
      </c>
      <c r="H272" s="40">
        <f>Tablo16[[#This Row],[Mevcut]]</f>
        <v>9</v>
      </c>
      <c r="I272" s="115">
        <f>Tablo16[[#This Row],[SINAV TARİHİ]]</f>
        <v>45670</v>
      </c>
      <c r="J272" s="116">
        <f>Tablo16[[#This Row],[SINAV SAATİ]]</f>
        <v>0.54166666666666663</v>
      </c>
      <c r="K272" s="40" t="str">
        <f>Tablo16[[#This Row],[SINIF - I -ZF-….]]</f>
        <v>104</v>
      </c>
      <c r="L272" s="40">
        <f>Tablo16[[#This Row],[SINIF - II  ZF-….]]</f>
        <v>0</v>
      </c>
      <c r="M272" s="40">
        <f>Tablo16[[#This Row],[G1]]</f>
        <v>0</v>
      </c>
      <c r="N272" s="40">
        <f>Tablo16[[#This Row],[G2]]</f>
        <v>0</v>
      </c>
      <c r="O272" s="40">
        <f>Tablo16[[#This Row],[Gözetmen 1]]</f>
        <v>0</v>
      </c>
      <c r="P272" s="40">
        <f>Tablo16[[#This Row],[Gözetmen 2]]</f>
        <v>0</v>
      </c>
      <c r="Q272" s="40">
        <f>Tablo16[[#This Row],[TÜM SINAVLARIMI GÖSTER]]</f>
        <v>0</v>
      </c>
      <c r="R272" s="40">
        <f>Tablo16[[#This Row],[Aynı ders sayısı]]</f>
        <v>1</v>
      </c>
      <c r="S272" s="40">
        <f>Tablo16[[#This Row],[Hocası aynı, aynı ders sayısı]]</f>
        <v>1</v>
      </c>
      <c r="T272" s="40">
        <f>Tablo16[[#This Row],[Aynı saatteki Sınav Sayısı]]</f>
        <v>7</v>
      </c>
    </row>
    <row r="273" spans="1:20" ht="15" hidden="1" x14ac:dyDescent="0.25">
      <c r="A273" s="38">
        <v>171</v>
      </c>
      <c r="B273" s="40" t="str">
        <f>Tablo16[[#This Row],[Bölüm]]</f>
        <v>TYS</v>
      </c>
      <c r="C273" s="40">
        <f>Tablo16[[#This Row],[Sınıf]]</f>
        <v>3</v>
      </c>
      <c r="D273" s="40" t="str">
        <f>Tablo16[[#This Row],[Ders Kodu]]</f>
        <v>TYS-3011</v>
      </c>
      <c r="E273" s="40" t="str">
        <f>Tablo16[[#This Row],[Dersin Adı]]</f>
        <v>Toprak ve Su Koruma Mühendisliği</v>
      </c>
      <c r="F273" s="40" t="str">
        <f>Tablo16[[#This Row],[Dersi Veren Öğretim Üyesi]]</f>
        <v>Murat Tekiner</v>
      </c>
      <c r="G273" s="40" t="str">
        <f>Tablo16[[#This Row],[Dersi Veren. Öğr. Üyesi Bölmü.]]</f>
        <v>TYS</v>
      </c>
      <c r="H273" s="40">
        <f>Tablo16[[#This Row],[Mevcut]]</f>
        <v>8</v>
      </c>
      <c r="I273" s="115">
        <f>Tablo16[[#This Row],[SINAV TARİHİ]]</f>
        <v>45671</v>
      </c>
      <c r="J273" s="116">
        <f>Tablo16[[#This Row],[SINAV SAATİ]]</f>
        <v>0.54166666666666663</v>
      </c>
      <c r="K273" s="40" t="str">
        <f>Tablo16[[#This Row],[SINIF - I -ZF-….]]</f>
        <v>103</v>
      </c>
      <c r="L273" s="40">
        <f>Tablo16[[#This Row],[SINIF - II  ZF-….]]</f>
        <v>0</v>
      </c>
      <c r="M273" s="40">
        <f>Tablo16[[#This Row],[G1]]</f>
        <v>0</v>
      </c>
      <c r="N273" s="40">
        <f>Tablo16[[#This Row],[G2]]</f>
        <v>0</v>
      </c>
      <c r="O273" s="40">
        <f>Tablo16[[#This Row],[Gözetmen 1]]</f>
        <v>0</v>
      </c>
      <c r="P273" s="40">
        <f>Tablo16[[#This Row],[Gözetmen 2]]</f>
        <v>0</v>
      </c>
      <c r="Q273" s="40">
        <f>Tablo16[[#This Row],[TÜM SINAVLARIMI GÖSTER]]</f>
        <v>0</v>
      </c>
      <c r="R273" s="40">
        <f>Tablo16[[#This Row],[Aynı ders sayısı]]</f>
        <v>1</v>
      </c>
      <c r="S273" s="40">
        <f>Tablo16[[#This Row],[Hocası aynı, aynı ders sayısı]]</f>
        <v>1</v>
      </c>
      <c r="T273" s="40">
        <f>Tablo16[[#This Row],[Aynı saatteki Sınav Sayısı]]</f>
        <v>8</v>
      </c>
    </row>
    <row r="274" spans="1:20" ht="15" hidden="1" x14ac:dyDescent="0.25">
      <c r="A274" s="38">
        <v>336</v>
      </c>
      <c r="B274" s="40" t="str">
        <f>Tablo16[[#This Row],[Bölüm]]</f>
        <v>TYS</v>
      </c>
      <c r="C274" s="40">
        <f>Tablo16[[#This Row],[Sınıf]]</f>
        <v>4</v>
      </c>
      <c r="D274" s="40" t="str">
        <f>Tablo16[[#This Row],[Ders Kodu]]</f>
        <v>TYS-4017</v>
      </c>
      <c r="E274" s="40" t="str">
        <f>Tablo16[[#This Row],[Dersin Adı]]</f>
        <v>Atık Su Yönetimi</v>
      </c>
      <c r="F274" s="40" t="str">
        <f>Tablo16[[#This Row],[Dersi Veren Öğretim Üyesi]]</f>
        <v>İsmail Taş</v>
      </c>
      <c r="G274" s="40" t="str">
        <f>Tablo16[[#This Row],[Dersi Veren. Öğr. Üyesi Bölmü.]]</f>
        <v>TYS</v>
      </c>
      <c r="H274" s="40">
        <f>Tablo16[[#This Row],[Mevcut]]</f>
        <v>7</v>
      </c>
      <c r="I274" s="115">
        <f>Tablo16[[#This Row],[SINAV TARİHİ]]</f>
        <v>45663</v>
      </c>
      <c r="J274" s="116">
        <f>Tablo16[[#This Row],[SINAV SAATİ]]</f>
        <v>0.61458333333333337</v>
      </c>
      <c r="K274" s="40" t="str">
        <f>Tablo16[[#This Row],[SINIF - I -ZF-….]]</f>
        <v>106</v>
      </c>
      <c r="L274" s="40">
        <f>Tablo16[[#This Row],[SINIF - II  ZF-….]]</f>
        <v>0</v>
      </c>
      <c r="M274" s="40">
        <f>Tablo16[[#This Row],[G1]]</f>
        <v>0</v>
      </c>
      <c r="N274" s="40">
        <f>Tablo16[[#This Row],[G2]]</f>
        <v>0</v>
      </c>
      <c r="O274" s="40">
        <f>Tablo16[[#This Row],[Gözetmen 1]]</f>
        <v>0</v>
      </c>
      <c r="P274" s="40">
        <f>Tablo16[[#This Row],[Gözetmen 2]]</f>
        <v>0</v>
      </c>
      <c r="Q274" s="40">
        <f>Tablo16[[#This Row],[TÜM SINAVLARIMI GÖSTER]]</f>
        <v>0</v>
      </c>
      <c r="R274" s="40">
        <f>Tablo16[[#This Row],[Aynı ders sayısı]]</f>
        <v>1</v>
      </c>
      <c r="S274" s="40">
        <f>Tablo16[[#This Row],[Hocası aynı, aynı ders sayısı]]</f>
        <v>1</v>
      </c>
      <c r="T274" s="40">
        <f>Tablo16[[#This Row],[Aynı saatteki Sınav Sayısı]]</f>
        <v>9</v>
      </c>
    </row>
    <row r="275" spans="1:20" ht="15" hidden="1" x14ac:dyDescent="0.25">
      <c r="A275" s="38">
        <v>341</v>
      </c>
      <c r="B275" s="40" t="str">
        <f>Tablo16[[#This Row],[Bölüm]]</f>
        <v>TYS</v>
      </c>
      <c r="C275" s="40">
        <f>Tablo16[[#This Row],[Sınıf]]</f>
        <v>4</v>
      </c>
      <c r="D275" s="40" t="str">
        <f>Tablo16[[#This Row],[Ders Kodu]]</f>
        <v>TYS-4013</v>
      </c>
      <c r="E275" s="40" t="str">
        <f>Tablo16[[#This Row],[Dersin Adı]]</f>
        <v>Mesleki Bilgisayar Programları I</v>
      </c>
      <c r="F275" s="40" t="str">
        <f>Tablo16[[#This Row],[Dersi Veren Öğretim Üyesi]]</f>
        <v>Umut Mucan</v>
      </c>
      <c r="G275" s="40" t="str">
        <f>Tablo16[[#This Row],[Dersi Veren. Öğr. Üyesi Bölmü.]]</f>
        <v>TYS</v>
      </c>
      <c r="H275" s="40">
        <f>Tablo16[[#This Row],[Mevcut]]</f>
        <v>10</v>
      </c>
      <c r="I275" s="115">
        <f>Tablo16[[#This Row],[SINAV TARİHİ]]</f>
        <v>45664</v>
      </c>
      <c r="J275" s="116">
        <f>Tablo16[[#This Row],[SINAV SAATİ]]</f>
        <v>0.65277777777777779</v>
      </c>
      <c r="K275" s="40" t="str">
        <f>Tablo16[[#This Row],[SINIF - I -ZF-….]]</f>
        <v>Bilgisayar Lab.</v>
      </c>
      <c r="L275" s="40">
        <f>Tablo16[[#This Row],[SINIF - II  ZF-….]]</f>
        <v>0</v>
      </c>
      <c r="M275" s="40">
        <f>Tablo16[[#This Row],[G1]]</f>
        <v>0</v>
      </c>
      <c r="N275" s="40">
        <f>Tablo16[[#This Row],[G2]]</f>
        <v>0</v>
      </c>
      <c r="O275" s="40">
        <f>Tablo16[[#This Row],[Gözetmen 1]]</f>
        <v>0</v>
      </c>
      <c r="P275" s="40">
        <f>Tablo16[[#This Row],[Gözetmen 2]]</f>
        <v>0</v>
      </c>
      <c r="Q275" s="40">
        <f>Tablo16[[#This Row],[TÜM SINAVLARIMI GÖSTER]]</f>
        <v>0</v>
      </c>
      <c r="R275" s="40">
        <f>Tablo16[[#This Row],[Aynı ders sayısı]]</f>
        <v>1</v>
      </c>
      <c r="S275" s="40">
        <f>Tablo16[[#This Row],[Hocası aynı, aynı ders sayısı]]</f>
        <v>1</v>
      </c>
      <c r="T275" s="40">
        <f>Tablo16[[#This Row],[Aynı saatteki Sınav Sayısı]]</f>
        <v>9</v>
      </c>
    </row>
    <row r="276" spans="1:20" ht="15" hidden="1" x14ac:dyDescent="0.25">
      <c r="A276" s="38">
        <v>401</v>
      </c>
      <c r="B276" s="40" t="str">
        <f>Tablo16[[#This Row],[Bölüm]]</f>
        <v>TYS</v>
      </c>
      <c r="C276" s="40">
        <f>Tablo16[[#This Row],[Sınıf]]</f>
        <v>4</v>
      </c>
      <c r="D276" s="40" t="str">
        <f>Tablo16[[#This Row],[Ders Kodu]]</f>
        <v>TYS-4001</v>
      </c>
      <c r="E276" s="40" t="str">
        <f>Tablo16[[#This Row],[Dersin Adı]]</f>
        <v>Drenaj Sistemlerinin Tasarımı</v>
      </c>
      <c r="F276" s="40" t="str">
        <f>Tablo16[[#This Row],[Dersi Veren Öğretim Üyesi]]</f>
        <v>İsmail Taş</v>
      </c>
      <c r="G276" s="40" t="str">
        <f>Tablo16[[#This Row],[Dersi Veren. Öğr. Üyesi Bölmü.]]</f>
        <v>TYS</v>
      </c>
      <c r="H276" s="40">
        <f>Tablo16[[#This Row],[Mevcut]]</f>
        <v>13</v>
      </c>
      <c r="I276" s="115">
        <f>Tablo16[[#This Row],[SINAV TARİHİ]]</f>
        <v>45665</v>
      </c>
      <c r="J276" s="116">
        <f>Tablo16[[#This Row],[SINAV SAATİ]]</f>
        <v>0.625</v>
      </c>
      <c r="K276" s="40" t="str">
        <f>Tablo16[[#This Row],[SINIF - I -ZF-….]]</f>
        <v>05</v>
      </c>
      <c r="L276" s="40">
        <f>Tablo16[[#This Row],[SINIF - II  ZF-….]]</f>
        <v>0</v>
      </c>
      <c r="M276" s="40">
        <f>Tablo16[[#This Row],[G1]]</f>
        <v>0</v>
      </c>
      <c r="N276" s="40">
        <f>Tablo16[[#This Row],[G2]]</f>
        <v>0</v>
      </c>
      <c r="O276" s="40">
        <f>Tablo16[[#This Row],[Gözetmen 1]]</f>
        <v>0</v>
      </c>
      <c r="P276" s="40">
        <f>Tablo16[[#This Row],[Gözetmen 2]]</f>
        <v>0</v>
      </c>
      <c r="Q276" s="40">
        <f>Tablo16[[#This Row],[TÜM SINAVLARIMI GÖSTER]]</f>
        <v>0</v>
      </c>
      <c r="R276" s="40">
        <f>Tablo16[[#This Row],[Aynı ders sayısı]]</f>
        <v>1</v>
      </c>
      <c r="S276" s="40">
        <f>Tablo16[[#This Row],[Hocası aynı, aynı ders sayısı]]</f>
        <v>1</v>
      </c>
      <c r="T276" s="40">
        <f>Tablo16[[#This Row],[Aynı saatteki Sınav Sayısı]]</f>
        <v>9</v>
      </c>
    </row>
    <row r="277" spans="1:20" ht="15" hidden="1" x14ac:dyDescent="0.25">
      <c r="A277" s="38">
        <v>159</v>
      </c>
      <c r="B277" s="40" t="str">
        <f>Tablo16[[#This Row],[Bölüm]]</f>
        <v>TYS</v>
      </c>
      <c r="C277" s="40">
        <f>Tablo16[[#This Row],[Sınıf]]</f>
        <v>4</v>
      </c>
      <c r="D277" s="40" t="str">
        <f>Tablo16[[#This Row],[Ders Kodu]]</f>
        <v>TYS-4011</v>
      </c>
      <c r="E277" s="40" t="str">
        <f>Tablo16[[#This Row],[Dersin Adı]]</f>
        <v>Uzaktan Algılama</v>
      </c>
      <c r="F277" s="40" t="str">
        <f>Tablo16[[#This Row],[Dersi Veren Öğretim Üyesi]]</f>
        <v>Melis İnalpulat</v>
      </c>
      <c r="G277" s="40" t="str">
        <f>Tablo16[[#This Row],[Dersi Veren. Öğr. Üyesi Bölmü.]]</f>
        <v>TYS</v>
      </c>
      <c r="H277" s="40">
        <f>Tablo16[[#This Row],[Mevcut]]</f>
        <v>9</v>
      </c>
      <c r="I277" s="115">
        <f>Tablo16[[#This Row],[SINAV TARİHİ]]</f>
        <v>45666</v>
      </c>
      <c r="J277" s="116">
        <f>Tablo16[[#This Row],[SINAV SAATİ]]</f>
        <v>0.61458333333333337</v>
      </c>
      <c r="K277" s="40" t="str">
        <f>Tablo16[[#This Row],[SINIF - I -ZF-….]]</f>
        <v>105</v>
      </c>
      <c r="L277" s="40">
        <f>Tablo16[[#This Row],[SINIF - II  ZF-….]]</f>
        <v>0</v>
      </c>
      <c r="M277" s="40">
        <f>Tablo16[[#This Row],[G1]]</f>
        <v>0</v>
      </c>
      <c r="N277" s="40">
        <f>Tablo16[[#This Row],[G2]]</f>
        <v>0</v>
      </c>
      <c r="O277" s="40">
        <f>Tablo16[[#This Row],[Gözetmen 1]]</f>
        <v>0</v>
      </c>
      <c r="P277" s="40">
        <f>Tablo16[[#This Row],[Gözetmen 2]]</f>
        <v>0</v>
      </c>
      <c r="Q277" s="40">
        <f>Tablo16[[#This Row],[TÜM SINAVLARIMI GÖSTER]]</f>
        <v>0</v>
      </c>
      <c r="R277" s="40">
        <f>Tablo16[[#This Row],[Aynı ders sayısı]]</f>
        <v>1</v>
      </c>
      <c r="S277" s="40">
        <f>Tablo16[[#This Row],[Hocası aynı, aynı ders sayısı]]</f>
        <v>1</v>
      </c>
      <c r="T277" s="40">
        <f>Tablo16[[#This Row],[Aynı saatteki Sınav Sayısı]]</f>
        <v>9</v>
      </c>
    </row>
    <row r="278" spans="1:20" ht="15" hidden="1" x14ac:dyDescent="0.25">
      <c r="A278" s="38">
        <v>166</v>
      </c>
      <c r="B278" s="40" t="str">
        <f>Tablo16[[#This Row],[Bölüm]]</f>
        <v>TYS</v>
      </c>
      <c r="C278" s="40">
        <f>Tablo16[[#This Row],[Sınıf]]</f>
        <v>4</v>
      </c>
      <c r="D278" s="40" t="str">
        <f>Tablo16[[#This Row],[Ders Kodu]]</f>
        <v>TYS-4005</v>
      </c>
      <c r="E278" s="40" t="str">
        <f>Tablo16[[#This Row],[Dersin Adı]]</f>
        <v>Mesleki Uygulama I</v>
      </c>
      <c r="F278" s="40" t="str">
        <f>Tablo16[[#This Row],[Dersi Veren Öğretim Üyesi]]</f>
        <v>Okan Erken</v>
      </c>
      <c r="G278" s="40" t="str">
        <f>Tablo16[[#This Row],[Dersi Veren. Öğr. Üyesi Bölmü.]]</f>
        <v>TYS</v>
      </c>
      <c r="H278" s="40">
        <f>Tablo16[[#This Row],[Mevcut]]</f>
        <v>9</v>
      </c>
      <c r="I278" s="115">
        <f>Tablo16[[#This Row],[SINAV TARİHİ]]</f>
        <v>45670</v>
      </c>
      <c r="J278" s="116">
        <f>Tablo16[[#This Row],[SINAV SAATİ]]</f>
        <v>0.625</v>
      </c>
      <c r="K278" s="40" t="str">
        <f>Tablo16[[#This Row],[SINIF - I -ZF-….]]</f>
        <v>206</v>
      </c>
      <c r="L278" s="40">
        <f>Tablo16[[#This Row],[SINIF - II  ZF-….]]</f>
        <v>0</v>
      </c>
      <c r="M278" s="40">
        <f>Tablo16[[#This Row],[G1]]</f>
        <v>0</v>
      </c>
      <c r="N278" s="40">
        <f>Tablo16[[#This Row],[G2]]</f>
        <v>0</v>
      </c>
      <c r="O278" s="40">
        <f>Tablo16[[#This Row],[Gözetmen 1]]</f>
        <v>0</v>
      </c>
      <c r="P278" s="40">
        <f>Tablo16[[#This Row],[Gözetmen 2]]</f>
        <v>0</v>
      </c>
      <c r="Q278" s="40">
        <f>Tablo16[[#This Row],[TÜM SINAVLARIMI GÖSTER]]</f>
        <v>0</v>
      </c>
      <c r="R278" s="40">
        <f>Tablo16[[#This Row],[Aynı ders sayısı]]</f>
        <v>7</v>
      </c>
      <c r="S278" s="40">
        <f>Tablo16[[#This Row],[Hocası aynı, aynı ders sayısı]]</f>
        <v>1</v>
      </c>
      <c r="T278" s="40">
        <f>Tablo16[[#This Row],[Aynı saatteki Sınav Sayısı]]</f>
        <v>8</v>
      </c>
    </row>
    <row r="279" spans="1:20" ht="15" hidden="1" x14ac:dyDescent="0.25">
      <c r="A279" s="38">
        <v>167</v>
      </c>
      <c r="B279" s="40" t="str">
        <f>Tablo16[[#This Row],[Bölüm]]</f>
        <v>TYS</v>
      </c>
      <c r="C279" s="40">
        <f>Tablo16[[#This Row],[Sınıf]]</f>
        <v>4</v>
      </c>
      <c r="D279" s="40" t="str">
        <f>Tablo16[[#This Row],[Ders Kodu]]</f>
        <v>TYS-4009</v>
      </c>
      <c r="E279" s="40" t="str">
        <f>Tablo16[[#This Row],[Dersin Adı]]</f>
        <v>Su Kaynaklarının Planlanması</v>
      </c>
      <c r="F279" s="40" t="str">
        <f>Tablo16[[#This Row],[Dersi Veren Öğretim Üyesi]]</f>
        <v>Gökhan Çamoğlu</v>
      </c>
      <c r="G279" s="40" t="str">
        <f>Tablo16[[#This Row],[Dersi Veren. Öğr. Üyesi Bölmü.]]</f>
        <v>TYS</v>
      </c>
      <c r="H279" s="40">
        <f>Tablo16[[#This Row],[Mevcut]]</f>
        <v>8</v>
      </c>
      <c r="I279" s="115">
        <f>Tablo16[[#This Row],[SINAV TARİHİ]]</f>
        <v>45671</v>
      </c>
      <c r="J279" s="116">
        <f>Tablo16[[#This Row],[SINAV SAATİ]]</f>
        <v>0.625</v>
      </c>
      <c r="K279" s="40" t="str">
        <f>Tablo16[[#This Row],[SINIF - I -ZF-….]]</f>
        <v>105</v>
      </c>
      <c r="L279" s="40">
        <f>Tablo16[[#This Row],[SINIF - II  ZF-….]]</f>
        <v>0</v>
      </c>
      <c r="M279" s="40">
        <f>Tablo16[[#This Row],[G1]]</f>
        <v>0</v>
      </c>
      <c r="N279" s="40">
        <f>Tablo16[[#This Row],[G2]]</f>
        <v>0</v>
      </c>
      <c r="O279" s="40">
        <f>Tablo16[[#This Row],[Gözetmen 1]]</f>
        <v>0</v>
      </c>
      <c r="P279" s="40">
        <f>Tablo16[[#This Row],[Gözetmen 2]]</f>
        <v>0</v>
      </c>
      <c r="Q279" s="40">
        <f>Tablo16[[#This Row],[TÜM SINAVLARIMI GÖSTER]]</f>
        <v>0</v>
      </c>
      <c r="R279" s="40">
        <f>Tablo16[[#This Row],[Aynı ders sayısı]]</f>
        <v>1</v>
      </c>
      <c r="S279" s="40">
        <f>Tablo16[[#This Row],[Hocası aynı, aynı ders sayısı]]</f>
        <v>1</v>
      </c>
      <c r="T279" s="40">
        <f>Tablo16[[#This Row],[Aynı saatteki Sınav Sayısı]]</f>
        <v>6</v>
      </c>
    </row>
    <row r="280" spans="1:20" ht="15" hidden="1" x14ac:dyDescent="0.25">
      <c r="A280" s="38">
        <v>160</v>
      </c>
      <c r="B280" s="40" t="str">
        <f>Tablo16[[#This Row],[Bölüm]]</f>
        <v>TYS</v>
      </c>
      <c r="C280" s="40">
        <f>Tablo16[[#This Row],[Sınıf]]</f>
        <v>4</v>
      </c>
      <c r="D280" s="40" t="str">
        <f>Tablo16[[#This Row],[Ders Kodu]]</f>
        <v>TYS-4007</v>
      </c>
      <c r="E280" s="40" t="str">
        <f>Tablo16[[#This Row],[Dersin Adı]]</f>
        <v>Toprak Su Yapılarının Tasarımı</v>
      </c>
      <c r="F280" s="40" t="str">
        <f>Tablo16[[#This Row],[Dersi Veren Öğretim Üyesi]]</f>
        <v>Murat Tekiner</v>
      </c>
      <c r="G280" s="40" t="str">
        <f>Tablo16[[#This Row],[Dersi Veren. Öğr. Üyesi Bölmü.]]</f>
        <v>TYS</v>
      </c>
      <c r="H280" s="40">
        <f>Tablo16[[#This Row],[Mevcut]]</f>
        <v>10</v>
      </c>
      <c r="I280" s="115">
        <f>Tablo16[[#This Row],[SINAV TARİHİ]]</f>
        <v>45672</v>
      </c>
      <c r="J280" s="116">
        <f>Tablo16[[#This Row],[SINAV SAATİ]]</f>
        <v>0.625</v>
      </c>
      <c r="K280" s="40" t="str">
        <f>Tablo16[[#This Row],[SINIF - I -ZF-….]]</f>
        <v>206</v>
      </c>
      <c r="L280" s="40">
        <f>Tablo16[[#This Row],[SINIF - II  ZF-….]]</f>
        <v>0</v>
      </c>
      <c r="M280" s="40">
        <f>Tablo16[[#This Row],[G1]]</f>
        <v>0</v>
      </c>
      <c r="N280" s="40">
        <f>Tablo16[[#This Row],[G2]]</f>
        <v>0</v>
      </c>
      <c r="O280" s="40">
        <f>Tablo16[[#This Row],[Gözetmen 1]]</f>
        <v>0</v>
      </c>
      <c r="P280" s="40">
        <f>Tablo16[[#This Row],[Gözetmen 2]]</f>
        <v>0</v>
      </c>
      <c r="Q280" s="40">
        <f>Tablo16[[#This Row],[TÜM SINAVLARIMI GÖSTER]]</f>
        <v>0</v>
      </c>
      <c r="R280" s="40">
        <f>Tablo16[[#This Row],[Aynı ders sayısı]]</f>
        <v>1</v>
      </c>
      <c r="S280" s="40">
        <f>Tablo16[[#This Row],[Hocası aynı, aynı ders sayısı]]</f>
        <v>1</v>
      </c>
      <c r="T280" s="40">
        <f>Tablo16[[#This Row],[Aynı saatteki Sınav Sayısı]]</f>
        <v>7</v>
      </c>
    </row>
    <row r="281" spans="1:20" ht="15" hidden="1" x14ac:dyDescent="0.25">
      <c r="A281" s="38">
        <v>161</v>
      </c>
      <c r="B281" s="40" t="str">
        <f>Tablo16[[#This Row],[Bölüm]]</f>
        <v>ZO</v>
      </c>
      <c r="C281" s="40">
        <f>Tablo16[[#This Row],[Sınıf]]</f>
        <v>1</v>
      </c>
      <c r="D281" s="40" t="str">
        <f>Tablo16[[#This Row],[Ders Kodu]]</f>
        <v>ZTN-1011</v>
      </c>
      <c r="E281" s="40" t="str">
        <f>Tablo16[[#This Row],[Dersin Adı]]</f>
        <v>Ekonomi</v>
      </c>
      <c r="F281" s="40" t="str">
        <f>Tablo16[[#This Row],[Dersi Veren Öğretim Üyesi]]</f>
        <v>Selma Kayalak</v>
      </c>
      <c r="G281" s="40" t="str">
        <f>Tablo16[[#This Row],[Dersi Veren. Öğr. Üyesi Bölmü.]]</f>
        <v>TE</v>
      </c>
      <c r="H281" s="40">
        <f>Tablo16[[#This Row],[Mevcut]]</f>
        <v>21</v>
      </c>
      <c r="I281" s="115">
        <f>Tablo16[[#This Row],[SINAV TARİHİ]]</f>
        <v>45663</v>
      </c>
      <c r="J281" s="116">
        <f>Tablo16[[#This Row],[SINAV SAATİ]]</f>
        <v>0.375</v>
      </c>
      <c r="K281" s="40" t="str">
        <f>Tablo16[[#This Row],[SINIF - I -ZF-….]]</f>
        <v>04</v>
      </c>
      <c r="L281" s="40">
        <f>Tablo16[[#This Row],[SINIF - II  ZF-….]]</f>
        <v>0</v>
      </c>
      <c r="M281" s="40">
        <f>Tablo16[[#This Row],[G1]]</f>
        <v>0</v>
      </c>
      <c r="N281" s="40">
        <f>Tablo16[[#This Row],[G2]]</f>
        <v>0</v>
      </c>
      <c r="O281" s="40">
        <f>Tablo16[[#This Row],[Gözetmen 1]]</f>
        <v>0</v>
      </c>
      <c r="P281" s="40">
        <f>Tablo16[[#This Row],[Gözetmen 2]]</f>
        <v>0</v>
      </c>
      <c r="Q281" s="40">
        <f>Tablo16[[#This Row],[TÜM SINAVLARIMI GÖSTER]]</f>
        <v>0</v>
      </c>
      <c r="R281" s="40">
        <f>Tablo16[[#This Row],[Aynı ders sayısı]]</f>
        <v>1</v>
      </c>
      <c r="S281" s="40">
        <f>Tablo16[[#This Row],[Hocası aynı, aynı ders sayısı]]</f>
        <v>1</v>
      </c>
      <c r="T281" s="40">
        <f>Tablo16[[#This Row],[Aynı saatteki Sınav Sayısı]]</f>
        <v>9</v>
      </c>
    </row>
    <row r="282" spans="1:20" ht="15" hidden="1" x14ac:dyDescent="0.25">
      <c r="A282" s="38">
        <v>162</v>
      </c>
      <c r="B282" s="40" t="str">
        <f>Tablo16[[#This Row],[Bölüm]]</f>
        <v>ZO</v>
      </c>
      <c r="C282" s="40">
        <f>Tablo16[[#This Row],[Sınıf]]</f>
        <v>1</v>
      </c>
      <c r="D282" s="40" t="str">
        <f>Tablo16[[#This Row],[Ders Kodu]]</f>
        <v>TDİ-1101</v>
      </c>
      <c r="E282" s="40" t="str">
        <f>Tablo16[[#This Row],[Dersin Adı]]</f>
        <v>Türk Dili I</v>
      </c>
      <c r="F282" s="40" t="str">
        <f>Tablo16[[#This Row],[Dersi Veren Öğretim Üyesi]]</f>
        <v>Özgür ÜSTÜN</v>
      </c>
      <c r="G282" s="40" t="str">
        <f>Tablo16[[#This Row],[Dersi Veren. Öğr. Üyesi Bölmü.]]</f>
        <v>FD</v>
      </c>
      <c r="H282" s="40">
        <f>Tablo16[[#This Row],[Mevcut]]</f>
        <v>40</v>
      </c>
      <c r="I282" s="115">
        <f>Tablo16[[#This Row],[SINAV TARİHİ]]</f>
        <v>45664</v>
      </c>
      <c r="J282" s="116">
        <f>Tablo16[[#This Row],[SINAV SAATİ]]</f>
        <v>0.41666666666666669</v>
      </c>
      <c r="K282" s="40" t="str">
        <f>Tablo16[[#This Row],[SINIF - I -ZF-….]]</f>
        <v>101</v>
      </c>
      <c r="L282" s="40">
        <f>Tablo16[[#This Row],[SINIF - II  ZF-….]]</f>
        <v>0</v>
      </c>
      <c r="M282" s="40">
        <f>Tablo16[[#This Row],[G1]]</f>
        <v>5</v>
      </c>
      <c r="N282" s="40">
        <f>Tablo16[[#This Row],[G2]]</f>
        <v>0</v>
      </c>
      <c r="O282" s="40" t="str">
        <f>Tablo16[[#This Row],[Gözetmen 1]]</f>
        <v>İrem POYRAZ</v>
      </c>
      <c r="P282" s="40">
        <f>Tablo16[[#This Row],[Gözetmen 2]]</f>
        <v>0</v>
      </c>
      <c r="Q282" s="40">
        <f>Tablo16[[#This Row],[TÜM SINAVLARIMI GÖSTER]]</f>
        <v>0</v>
      </c>
      <c r="R282" s="40">
        <f>Tablo16[[#This Row],[Aynı ders sayısı]]</f>
        <v>9</v>
      </c>
      <c r="S282" s="40">
        <f>Tablo16[[#This Row],[Hocası aynı, aynı ders sayısı]]</f>
        <v>9</v>
      </c>
      <c r="T282" s="40">
        <f>Tablo16[[#This Row],[Aynı saatteki Sınav Sayısı]]</f>
        <v>9</v>
      </c>
    </row>
    <row r="283" spans="1:20" ht="15" hidden="1" x14ac:dyDescent="0.25">
      <c r="A283" s="38">
        <v>163</v>
      </c>
      <c r="B283" s="40" t="str">
        <f>Tablo16[[#This Row],[Bölüm]]</f>
        <v>ZO</v>
      </c>
      <c r="C283" s="40">
        <f>Tablo16[[#This Row],[Sınıf]]</f>
        <v>1</v>
      </c>
      <c r="D283" s="40" t="str">
        <f>Tablo16[[#This Row],[Ders Kodu]]</f>
        <v>ATA-1101</v>
      </c>
      <c r="E283" s="40" t="str">
        <f>Tablo16[[#This Row],[Dersin Adı]]</f>
        <v>Atatürk İlkeleri ve İnkılap Tarihi I</v>
      </c>
      <c r="F283" s="40" t="str">
        <f>Tablo16[[#This Row],[Dersi Veren Öğretim Üyesi]]</f>
        <v>Gökhan BAYRAM</v>
      </c>
      <c r="G283" s="40" t="str">
        <f>Tablo16[[#This Row],[Dersi Veren. Öğr. Üyesi Bölmü.]]</f>
        <v>FD</v>
      </c>
      <c r="H283" s="40">
        <f>Tablo16[[#This Row],[Mevcut]]</f>
        <v>261</v>
      </c>
      <c r="I283" s="115">
        <f>Tablo16[[#This Row],[SINAV TARİHİ]]</f>
        <v>45664</v>
      </c>
      <c r="J283" s="116">
        <f>Tablo16[[#This Row],[SINAV SAATİ]]</f>
        <v>0.45833333333333331</v>
      </c>
      <c r="K283" s="40" t="str">
        <f>Tablo16[[#This Row],[SINIF - I -ZF-….]]</f>
        <v>Amfi</v>
      </c>
      <c r="L283" s="40">
        <f>Tablo16[[#This Row],[SINIF - II  ZF-….]]</f>
        <v>0</v>
      </c>
      <c r="M283" s="40">
        <f>Tablo16[[#This Row],[G1]]</f>
        <v>2</v>
      </c>
      <c r="N283" s="40">
        <f>Tablo16[[#This Row],[G2]]</f>
        <v>0</v>
      </c>
      <c r="O283" s="40" t="str">
        <f>Tablo16[[#This Row],[Gözetmen 1]]</f>
        <v>Esra ŞAHİN</v>
      </c>
      <c r="P283" s="40">
        <f>Tablo16[[#This Row],[Gözetmen 2]]</f>
        <v>0</v>
      </c>
      <c r="Q283" s="40">
        <f>Tablo16[[#This Row],[TÜM SINAVLARIMI GÖSTER]]</f>
        <v>0</v>
      </c>
      <c r="R283" s="40">
        <f>Tablo16[[#This Row],[Aynı ders sayısı]]</f>
        <v>9</v>
      </c>
      <c r="S283" s="40">
        <f>Tablo16[[#This Row],[Hocası aynı, aynı ders sayısı]]</f>
        <v>6</v>
      </c>
      <c r="T283" s="40">
        <f>Tablo16[[#This Row],[Aynı saatteki Sınav Sayısı]]</f>
        <v>9</v>
      </c>
    </row>
    <row r="284" spans="1:20" ht="15" hidden="1" x14ac:dyDescent="0.25">
      <c r="A284" s="38">
        <v>164</v>
      </c>
      <c r="B284" s="40" t="str">
        <f>Tablo16[[#This Row],[Bölüm]]</f>
        <v>ZO</v>
      </c>
      <c r="C284" s="40">
        <f>Tablo16[[#This Row],[Sınıf]]</f>
        <v>1</v>
      </c>
      <c r="D284" s="40" t="str">
        <f>Tablo16[[#This Row],[Ders Kodu]]</f>
        <v>ZOO-1001</v>
      </c>
      <c r="E284" s="40" t="str">
        <f>Tablo16[[#This Row],[Dersin Adı]]</f>
        <v>Fizik</v>
      </c>
      <c r="F284" s="40" t="str">
        <f>Tablo16[[#This Row],[Dersi Veren Öğretim Üyesi]]</f>
        <v>Oktay Yılmaz</v>
      </c>
      <c r="G284" s="40" t="str">
        <f>Tablo16[[#This Row],[Dersi Veren. Öğr. Üyesi Bölmü.]]</f>
        <v>FD</v>
      </c>
      <c r="H284" s="40">
        <f>Tablo16[[#This Row],[Mevcut]]</f>
        <v>40</v>
      </c>
      <c r="I284" s="115">
        <f>Tablo16[[#This Row],[SINAV TARİHİ]]</f>
        <v>45665</v>
      </c>
      <c r="J284" s="116">
        <f>Tablo16[[#This Row],[SINAV SAATİ]]</f>
        <v>0.375</v>
      </c>
      <c r="K284" s="40" t="str">
        <f>Tablo16[[#This Row],[SINIF - I -ZF-….]]</f>
        <v>Amfi</v>
      </c>
      <c r="L284" s="40">
        <f>Tablo16[[#This Row],[SINIF - II  ZF-….]]</f>
        <v>0</v>
      </c>
      <c r="M284" s="40">
        <f>Tablo16[[#This Row],[G1]]</f>
        <v>14</v>
      </c>
      <c r="N284" s="40">
        <f>Tablo16[[#This Row],[G2]]</f>
        <v>0</v>
      </c>
      <c r="O284" s="40" t="str">
        <f>Tablo16[[#This Row],[Gözetmen 1]]</f>
        <v>Hakan ERDEM</v>
      </c>
      <c r="P284" s="40">
        <f>Tablo16[[#This Row],[Gözetmen 2]]</f>
        <v>0</v>
      </c>
      <c r="Q284" s="40">
        <f>Tablo16[[#This Row],[TÜM SINAVLARIMI GÖSTER]]</f>
        <v>0</v>
      </c>
      <c r="R284" s="40">
        <f>Tablo16[[#This Row],[Aynı ders sayısı]]</f>
        <v>9</v>
      </c>
      <c r="S284" s="40">
        <f>Tablo16[[#This Row],[Hocası aynı, aynı ders sayısı]]</f>
        <v>3</v>
      </c>
      <c r="T284" s="40">
        <f>Tablo16[[#This Row],[Aynı saatteki Sınav Sayısı]]</f>
        <v>9</v>
      </c>
    </row>
    <row r="285" spans="1:20" ht="15" hidden="1" x14ac:dyDescent="0.25">
      <c r="A285" s="38">
        <v>165</v>
      </c>
      <c r="B285" s="40" t="str">
        <f>Tablo16[[#This Row],[Bölüm]]</f>
        <v>ZO</v>
      </c>
      <c r="C285" s="40">
        <f>Tablo16[[#This Row],[Sınıf]]</f>
        <v>1</v>
      </c>
      <c r="D285" s="40" t="str">
        <f>Tablo16[[#This Row],[Ders Kodu]]</f>
        <v>ZTN-1003</v>
      </c>
      <c r="E285" s="40" t="str">
        <f>Tablo16[[#This Row],[Dersin Adı]]</f>
        <v>Kimya I</v>
      </c>
      <c r="F285" s="40" t="str">
        <f>Tablo16[[#This Row],[Dersi Veren Öğretim Üyesi]]</f>
        <v>Melek Tercan Yavaşoğlu</v>
      </c>
      <c r="G285" s="40" t="str">
        <f>Tablo16[[#This Row],[Dersi Veren. Öğr. Üyesi Bölmü.]]</f>
        <v>FD</v>
      </c>
      <c r="H285" s="40">
        <f>Tablo16[[#This Row],[Mevcut]]</f>
        <v>61</v>
      </c>
      <c r="I285" s="115">
        <f>Tablo16[[#This Row],[SINAV TARİHİ]]</f>
        <v>45666</v>
      </c>
      <c r="J285" s="116">
        <f>Tablo16[[#This Row],[SINAV SAATİ]]</f>
        <v>0.375</v>
      </c>
      <c r="K285" s="40" t="str">
        <f>Tablo16[[#This Row],[SINIF - I -ZF-….]]</f>
        <v>Amfi</v>
      </c>
      <c r="L285" s="40">
        <f>Tablo16[[#This Row],[SINIF - II  ZF-….]]</f>
        <v>0</v>
      </c>
      <c r="M285" s="40">
        <f>Tablo16[[#This Row],[G1]]</f>
        <v>7</v>
      </c>
      <c r="N285" s="40">
        <f>Tablo16[[#This Row],[G2]]</f>
        <v>0</v>
      </c>
      <c r="O285" s="40" t="str">
        <f>Tablo16[[#This Row],[Gözetmen 1]]</f>
        <v>C. Erdem BÜLBÜL</v>
      </c>
      <c r="P285" s="40">
        <f>Tablo16[[#This Row],[Gözetmen 2]]</f>
        <v>0</v>
      </c>
      <c r="Q285" s="40">
        <f>Tablo16[[#This Row],[TÜM SINAVLARIMI GÖSTER]]</f>
        <v>0</v>
      </c>
      <c r="R285" s="40">
        <f>Tablo16[[#This Row],[Aynı ders sayısı]]</f>
        <v>8</v>
      </c>
      <c r="S285" s="40">
        <f>Tablo16[[#This Row],[Hocası aynı, aynı ders sayısı]]</f>
        <v>2</v>
      </c>
      <c r="T285" s="40">
        <f>Tablo16[[#This Row],[Aynı saatteki Sınav Sayısı]]</f>
        <v>8</v>
      </c>
    </row>
    <row r="286" spans="1:20" ht="15" hidden="1" x14ac:dyDescent="0.25">
      <c r="A286" s="38">
        <v>51</v>
      </c>
      <c r="B286" s="40" t="str">
        <f>Tablo16[[#This Row],[Bölüm]]</f>
        <v>ZO</v>
      </c>
      <c r="C286" s="40">
        <f>Tablo16[[#This Row],[Sınıf]]</f>
        <v>1</v>
      </c>
      <c r="D286" s="40" t="str">
        <f>Tablo16[[#This Row],[Ders Kodu]]</f>
        <v>ZTN-1009</v>
      </c>
      <c r="E286" s="40" t="str">
        <f>Tablo16[[#This Row],[Dersin Adı]]</f>
        <v>Matematik</v>
      </c>
      <c r="F286" s="40" t="str">
        <f>Tablo16[[#This Row],[Dersi Veren Öğretim Üyesi]]</f>
        <v>Erdoğan Ünlü</v>
      </c>
      <c r="G286" s="40" t="str">
        <f>Tablo16[[#This Row],[Dersi Veren. Öğr. Üyesi Bölmü.]]</f>
        <v>FD</v>
      </c>
      <c r="H286" s="40">
        <f>Tablo16[[#This Row],[Mevcut]]</f>
        <v>40</v>
      </c>
      <c r="I286" s="115">
        <f>Tablo16[[#This Row],[SINAV TARİHİ]]</f>
        <v>45667</v>
      </c>
      <c r="J286" s="116">
        <f>Tablo16[[#This Row],[SINAV SAATİ]]</f>
        <v>0.375</v>
      </c>
      <c r="K286" s="40" t="str">
        <f>Tablo16[[#This Row],[SINIF - I -ZF-….]]</f>
        <v>113</v>
      </c>
      <c r="L286" s="40">
        <f>Tablo16[[#This Row],[SINIF - II  ZF-….]]</f>
        <v>0</v>
      </c>
      <c r="M286" s="40">
        <f>Tablo16[[#This Row],[G1]]</f>
        <v>0</v>
      </c>
      <c r="N286" s="40">
        <f>Tablo16[[#This Row],[G2]]</f>
        <v>0</v>
      </c>
      <c r="O286" s="40">
        <f>Tablo16[[#This Row],[Gözetmen 1]]</f>
        <v>0</v>
      </c>
      <c r="P286" s="40">
        <f>Tablo16[[#This Row],[Gözetmen 2]]</f>
        <v>0</v>
      </c>
      <c r="Q286" s="40">
        <f>Tablo16[[#This Row],[TÜM SINAVLARIMI GÖSTER]]</f>
        <v>0</v>
      </c>
      <c r="R286" s="40">
        <f>Tablo16[[#This Row],[Aynı ders sayısı]]</f>
        <v>9</v>
      </c>
      <c r="S286" s="40">
        <f>Tablo16[[#This Row],[Hocası aynı, aynı ders sayısı]]</f>
        <v>1</v>
      </c>
      <c r="T286" s="40">
        <f>Tablo16[[#This Row],[Aynı saatteki Sınav Sayısı]]</f>
        <v>2</v>
      </c>
    </row>
    <row r="287" spans="1:20" ht="15" hidden="1" x14ac:dyDescent="0.25">
      <c r="A287" s="38">
        <v>3</v>
      </c>
      <c r="B287" s="40" t="str">
        <f>Tablo16[[#This Row],[Bölüm]]</f>
        <v>ZO</v>
      </c>
      <c r="C287" s="40">
        <f>Tablo16[[#This Row],[Sınıf]]</f>
        <v>1</v>
      </c>
      <c r="D287" s="40" t="str">
        <f>Tablo16[[#This Row],[Ders Kodu]]</f>
        <v>ZTN-1007</v>
      </c>
      <c r="E287" s="40" t="str">
        <f>Tablo16[[#This Row],[Dersin Adı]]</f>
        <v>Bilim, Üniversite ve Kariyer</v>
      </c>
      <c r="F287" s="40" t="str">
        <f>Tablo16[[#This Row],[Dersi Veren Öğretim Üyesi]]</f>
        <v>Aynur Konyalı</v>
      </c>
      <c r="G287" s="40" t="str">
        <f>Tablo16[[#This Row],[Dersi Veren. Öğr. Üyesi Bölmü.]]</f>
        <v>ZO</v>
      </c>
      <c r="H287" s="40">
        <f>Tablo16[[#This Row],[Mevcut]]</f>
        <v>37</v>
      </c>
      <c r="I287" s="115">
        <f>Tablo16[[#This Row],[SINAV TARİHİ]]</f>
        <v>45670</v>
      </c>
      <c r="J287" s="116">
        <f>Tablo16[[#This Row],[SINAV SAATİ]]</f>
        <v>0.375</v>
      </c>
      <c r="K287" s="40" t="str">
        <f>Tablo16[[#This Row],[SINIF - I -ZF-….]]</f>
        <v>201</v>
      </c>
      <c r="L287" s="40">
        <f>Tablo16[[#This Row],[SINIF - II  ZF-….]]</f>
        <v>0</v>
      </c>
      <c r="M287" s="40">
        <f>Tablo16[[#This Row],[G1]]</f>
        <v>0</v>
      </c>
      <c r="N287" s="40">
        <f>Tablo16[[#This Row],[G2]]</f>
        <v>0</v>
      </c>
      <c r="O287" s="40">
        <f>Tablo16[[#This Row],[Gözetmen 1]]</f>
        <v>0</v>
      </c>
      <c r="P287" s="40">
        <f>Tablo16[[#This Row],[Gözetmen 2]]</f>
        <v>0</v>
      </c>
      <c r="Q287" s="40">
        <f>Tablo16[[#This Row],[TÜM SINAVLARIMI GÖSTER]]</f>
        <v>0</v>
      </c>
      <c r="R287" s="40">
        <f>Tablo16[[#This Row],[Aynı ders sayısı]]</f>
        <v>1</v>
      </c>
      <c r="S287" s="40">
        <f>Tablo16[[#This Row],[Hocası aynı, aynı ders sayısı]]</f>
        <v>1</v>
      </c>
      <c r="T287" s="40">
        <f>Tablo16[[#This Row],[Aynı saatteki Sınav Sayısı]]</f>
        <v>9</v>
      </c>
    </row>
    <row r="288" spans="1:20" ht="15" hidden="1" x14ac:dyDescent="0.25">
      <c r="A288" s="38">
        <v>107</v>
      </c>
      <c r="B288" s="40" t="str">
        <f>Tablo16[[#This Row],[Bölüm]]</f>
        <v>ZO</v>
      </c>
      <c r="C288" s="40">
        <f>Tablo16[[#This Row],[Sınıf]]</f>
        <v>1</v>
      </c>
      <c r="D288" s="40" t="str">
        <f>Tablo16[[#This Row],[Ders Kodu]]</f>
        <v>ZOO-1007</v>
      </c>
      <c r="E288" s="40" t="str">
        <f>Tablo16[[#This Row],[Dersin Adı]]</f>
        <v>Botanik</v>
      </c>
      <c r="F288" s="40" t="str">
        <f>Tablo16[[#This Row],[Dersi Veren Öğretim Üyesi]]</f>
        <v>Hanife Akyalçın</v>
      </c>
      <c r="G288" s="40" t="str">
        <f>Tablo16[[#This Row],[Dersi Veren. Öğr. Üyesi Bölmü.]]</f>
        <v>FD</v>
      </c>
      <c r="H288" s="40">
        <f>Tablo16[[#This Row],[Mevcut]]</f>
        <v>55</v>
      </c>
      <c r="I288" s="115">
        <f>Tablo16[[#This Row],[SINAV TARİHİ]]</f>
        <v>45672</v>
      </c>
      <c r="J288" s="116">
        <f>Tablo16[[#This Row],[SINAV SAATİ]]</f>
        <v>0.375</v>
      </c>
      <c r="K288" s="40" t="str">
        <f>Tablo16[[#This Row],[SINIF - I -ZF-….]]</f>
        <v>113</v>
      </c>
      <c r="L288" s="40">
        <f>Tablo16[[#This Row],[SINIF - II  ZF-….]]</f>
        <v>0</v>
      </c>
      <c r="M288" s="40">
        <f>Tablo16[[#This Row],[G1]]</f>
        <v>0</v>
      </c>
      <c r="N288" s="40">
        <f>Tablo16[[#This Row],[G2]]</f>
        <v>0</v>
      </c>
      <c r="O288" s="40">
        <f>Tablo16[[#This Row],[Gözetmen 1]]</f>
        <v>0</v>
      </c>
      <c r="P288" s="40">
        <f>Tablo16[[#This Row],[Gözetmen 2]]</f>
        <v>0</v>
      </c>
      <c r="Q288" s="40">
        <f>Tablo16[[#This Row],[TÜM SINAVLARIMI GÖSTER]]</f>
        <v>0</v>
      </c>
      <c r="R288" s="40">
        <f>Tablo16[[#This Row],[Aynı ders sayısı]]</f>
        <v>8</v>
      </c>
      <c r="S288" s="40">
        <f>Tablo16[[#This Row],[Hocası aynı, aynı ders sayısı]]</f>
        <v>1</v>
      </c>
      <c r="T288" s="40">
        <f>Tablo16[[#This Row],[Aynı saatteki Sınav Sayısı]]</f>
        <v>9</v>
      </c>
    </row>
    <row r="289" spans="1:20" ht="15" hidden="1" x14ac:dyDescent="0.25">
      <c r="A289" s="38">
        <v>79</v>
      </c>
      <c r="B289" s="40" t="str">
        <f>Tablo16[[#This Row],[Bölüm]]</f>
        <v>ZO</v>
      </c>
      <c r="C289" s="40">
        <f>Tablo16[[#This Row],[Sınıf]]</f>
        <v>1</v>
      </c>
      <c r="D289" s="40" t="str">
        <f>Tablo16[[#This Row],[Ders Kodu]]</f>
        <v>İSG-1001</v>
      </c>
      <c r="E289" s="40" t="str">
        <f>Tablo16[[#This Row],[Dersin Adı]]</f>
        <v>İş Sağlığı ve Güvenliği I</v>
      </c>
      <c r="F289" s="40" t="str">
        <f>Tablo16[[#This Row],[Dersi Veren Öğretim Üyesi]]</f>
        <v>Ulaş Çınar</v>
      </c>
      <c r="G289" s="40" t="str">
        <f>Tablo16[[#This Row],[Dersi Veren. Öğr. Üyesi Bölmü.]]</f>
        <v>FD</v>
      </c>
      <c r="H289" s="40">
        <f>Tablo16[[#This Row],[Mevcut]]</f>
        <v>25</v>
      </c>
      <c r="I289" s="115">
        <f>Tablo16[[#This Row],[SINAV TARİHİ]]</f>
        <v>45673</v>
      </c>
      <c r="J289" s="116">
        <f>Tablo16[[#This Row],[SINAV SAATİ]]</f>
        <v>0.375</v>
      </c>
      <c r="K289" s="40" t="str">
        <f>Tablo16[[#This Row],[SINIF - I -ZF-….]]</f>
        <v>113</v>
      </c>
      <c r="L289" s="40">
        <f>Tablo16[[#This Row],[SINIF - II  ZF-….]]</f>
        <v>0</v>
      </c>
      <c r="M289" s="40">
        <f>Tablo16[[#This Row],[G1]]</f>
        <v>0</v>
      </c>
      <c r="N289" s="40">
        <f>Tablo16[[#This Row],[G2]]</f>
        <v>0</v>
      </c>
      <c r="O289" s="40">
        <f>Tablo16[[#This Row],[Gözetmen 1]]</f>
        <v>0</v>
      </c>
      <c r="P289" s="40">
        <f>Tablo16[[#This Row],[Gözetmen 2]]</f>
        <v>0</v>
      </c>
      <c r="Q289" s="40">
        <f>Tablo16[[#This Row],[TÜM SINAVLARIMI GÖSTER]]</f>
        <v>0</v>
      </c>
      <c r="R289" s="40">
        <f>Tablo16[[#This Row],[Aynı ders sayısı]]</f>
        <v>9</v>
      </c>
      <c r="S289" s="40">
        <f>Tablo16[[#This Row],[Hocası aynı, aynı ders sayısı]]</f>
        <v>8</v>
      </c>
      <c r="T289" s="40">
        <f>Tablo16[[#This Row],[Aynı saatteki Sınav Sayısı]]</f>
        <v>9</v>
      </c>
    </row>
    <row r="290" spans="1:20" ht="15" hidden="1" x14ac:dyDescent="0.25">
      <c r="A290" s="38">
        <v>318</v>
      </c>
      <c r="B290" s="40" t="str">
        <f>Tablo16[[#This Row],[Bölüm]]</f>
        <v>ZO</v>
      </c>
      <c r="C290" s="40">
        <f>Tablo16[[#This Row],[Sınıf]]</f>
        <v>1</v>
      </c>
      <c r="D290" s="40" t="str">
        <f>Tablo16[[#This Row],[Ders Kodu]]</f>
        <v>TDİ-1101</v>
      </c>
      <c r="E290" s="40" t="str">
        <f>Tablo16[[#This Row],[Dersin Adı]]</f>
        <v>Yabancı Dil (ingilizce)</v>
      </c>
      <c r="F290" s="40" t="str">
        <f>Tablo16[[#This Row],[Dersi Veren Öğretim Üyesi]]</f>
        <v>Gökhan HINIZ</v>
      </c>
      <c r="G290" s="40" t="str">
        <f>Tablo16[[#This Row],[Dersi Veren. Öğr. Üyesi Bölmü.]]</f>
        <v>FD</v>
      </c>
      <c r="H290" s="40">
        <f>Tablo16[[#This Row],[Mevcut]]</f>
        <v>19</v>
      </c>
      <c r="I290" s="115">
        <f>Tablo16[[#This Row],[SINAV TARİHİ]]</f>
        <v>45674</v>
      </c>
      <c r="J290" s="116">
        <f>Tablo16[[#This Row],[SINAV SAATİ]]</f>
        <v>0.625</v>
      </c>
      <c r="K290" s="40" t="str">
        <f>Tablo16[[#This Row],[SINIF - I -ZF-….]]</f>
        <v>Amfi</v>
      </c>
      <c r="L290" s="40">
        <f>Tablo16[[#This Row],[SINIF - II  ZF-….]]</f>
        <v>0</v>
      </c>
      <c r="M290" s="40">
        <f>Tablo16[[#This Row],[G1]]</f>
        <v>0</v>
      </c>
      <c r="N290" s="40">
        <f>Tablo16[[#This Row],[G2]]</f>
        <v>0</v>
      </c>
      <c r="O290" s="40">
        <f>Tablo16[[#This Row],[Gözetmen 1]]</f>
        <v>0</v>
      </c>
      <c r="P290" s="40">
        <f>Tablo16[[#This Row],[Gözetmen 2]]</f>
        <v>0</v>
      </c>
      <c r="Q290" s="40">
        <f>Tablo16[[#This Row],[TÜM SINAVLARIMI GÖSTER]]</f>
        <v>0</v>
      </c>
      <c r="R290" s="40">
        <f>Tablo16[[#This Row],[Aynı ders sayısı]]</f>
        <v>0</v>
      </c>
      <c r="S290" s="40">
        <f>Tablo16[[#This Row],[Hocası aynı, aynı ders sayısı]]</f>
        <v>9</v>
      </c>
      <c r="T290" s="40">
        <f>Tablo16[[#This Row],[Aynı saatteki Sınav Sayısı]]</f>
        <v>9</v>
      </c>
    </row>
    <row r="291" spans="1:20" ht="15" hidden="1" x14ac:dyDescent="0.25">
      <c r="A291" s="38">
        <v>222</v>
      </c>
      <c r="B291" s="40" t="str">
        <f>Tablo16[[#This Row],[Bölüm]]</f>
        <v>ZO</v>
      </c>
      <c r="C291" s="40">
        <f>Tablo16[[#This Row],[Sınıf]]</f>
        <v>2</v>
      </c>
      <c r="D291" s="40" t="str">
        <f>Tablo16[[#This Row],[Ders Kodu]]</f>
        <v>ZOO-2009</v>
      </c>
      <c r="E291" s="40" t="str">
        <f>Tablo16[[#This Row],[Dersin Adı]]</f>
        <v>Toprak Bilgisi</v>
      </c>
      <c r="F291" s="40" t="str">
        <f>Tablo16[[#This Row],[Dersi Veren Öğretim Üyesi]]</f>
        <v>Ali Sungur</v>
      </c>
      <c r="G291" s="40" t="str">
        <f>Tablo16[[#This Row],[Dersi Veren. Öğr. Üyesi Bölmü.]]</f>
        <v>TO</v>
      </c>
      <c r="H291" s="40">
        <f>Tablo16[[#This Row],[Mevcut]]</f>
        <v>36</v>
      </c>
      <c r="I291" s="115">
        <f>Tablo16[[#This Row],[SINAV TARİHİ]]</f>
        <v>45663</v>
      </c>
      <c r="J291" s="116">
        <f>Tablo16[[#This Row],[SINAV SAATİ]]</f>
        <v>0.45833333333333331</v>
      </c>
      <c r="K291" s="40" t="str">
        <f>Tablo16[[#This Row],[SINIF - I -ZF-….]]</f>
        <v>Amfi</v>
      </c>
      <c r="L291" s="40">
        <f>Tablo16[[#This Row],[SINIF - II  ZF-….]]</f>
        <v>0</v>
      </c>
      <c r="M291" s="40">
        <f>Tablo16[[#This Row],[G1]]</f>
        <v>2</v>
      </c>
      <c r="N291" s="40">
        <f>Tablo16[[#This Row],[G2]]</f>
        <v>0</v>
      </c>
      <c r="O291" s="40" t="str">
        <f>Tablo16[[#This Row],[Gözetmen 1]]</f>
        <v>Esra ŞAHİN</v>
      </c>
      <c r="P291" s="40">
        <f>Tablo16[[#This Row],[Gözetmen 2]]</f>
        <v>0</v>
      </c>
      <c r="Q291" s="40">
        <f>Tablo16[[#This Row],[TÜM SINAVLARIMI GÖSTER]]</f>
        <v>0</v>
      </c>
      <c r="R291" s="40">
        <f>Tablo16[[#This Row],[Aynı ders sayısı]]</f>
        <v>4</v>
      </c>
      <c r="S291" s="40">
        <f>Tablo16[[#This Row],[Hocası aynı, aynı ders sayısı]]</f>
        <v>2</v>
      </c>
      <c r="T291" s="40">
        <f>Tablo16[[#This Row],[Aynı saatteki Sınav Sayısı]]</f>
        <v>9</v>
      </c>
    </row>
    <row r="292" spans="1:20" ht="15" hidden="1" x14ac:dyDescent="0.25">
      <c r="A292" s="38">
        <v>224</v>
      </c>
      <c r="B292" s="40" t="str">
        <f>Tablo16[[#This Row],[Bölüm]]</f>
        <v>ZO</v>
      </c>
      <c r="C292" s="40">
        <f>Tablo16[[#This Row],[Sınıf]]</f>
        <v>2</v>
      </c>
      <c r="D292" s="40" t="str">
        <f>Tablo16[[#This Row],[Ders Kodu]]</f>
        <v>ZOO-2005</v>
      </c>
      <c r="E292" s="40" t="str">
        <f>Tablo16[[#This Row],[Dersin Adı]]</f>
        <v>Hayvan ve Çevresi</v>
      </c>
      <c r="F292" s="40" t="str">
        <f>Tablo16[[#This Row],[Dersi Veren Öğretim Üyesi]]</f>
        <v>Cemil Tölü</v>
      </c>
      <c r="G292" s="40" t="str">
        <f>Tablo16[[#This Row],[Dersi Veren. Öğr. Üyesi Bölmü.]]</f>
        <v>ZO</v>
      </c>
      <c r="H292" s="40">
        <f>Tablo16[[#This Row],[Mevcut]]</f>
        <v>55</v>
      </c>
      <c r="I292" s="115">
        <f>Tablo16[[#This Row],[SINAV TARİHİ]]</f>
        <v>45664</v>
      </c>
      <c r="J292" s="116">
        <f>Tablo16[[#This Row],[SINAV SAATİ]]</f>
        <v>0.4861111111111111</v>
      </c>
      <c r="K292" s="40" t="str">
        <f>Tablo16[[#This Row],[SINIF - I -ZF-….]]</f>
        <v>113</v>
      </c>
      <c r="L292" s="40">
        <f>Tablo16[[#This Row],[SINIF - II  ZF-….]]</f>
        <v>0</v>
      </c>
      <c r="M292" s="40">
        <f>Tablo16[[#This Row],[G1]]</f>
        <v>0</v>
      </c>
      <c r="N292" s="40">
        <f>Tablo16[[#This Row],[G2]]</f>
        <v>0</v>
      </c>
      <c r="O292" s="40">
        <f>Tablo16[[#This Row],[Gözetmen 1]]</f>
        <v>0</v>
      </c>
      <c r="P292" s="40">
        <f>Tablo16[[#This Row],[Gözetmen 2]]</f>
        <v>0</v>
      </c>
      <c r="Q292" s="40">
        <f>Tablo16[[#This Row],[TÜM SINAVLARIMI GÖSTER]]</f>
        <v>0</v>
      </c>
      <c r="R292" s="40">
        <f>Tablo16[[#This Row],[Aynı ders sayısı]]</f>
        <v>1</v>
      </c>
      <c r="S292" s="40">
        <f>Tablo16[[#This Row],[Hocası aynı, aynı ders sayısı]]</f>
        <v>1</v>
      </c>
      <c r="T292" s="40">
        <f>Tablo16[[#This Row],[Aynı saatteki Sınav Sayısı]]</f>
        <v>9</v>
      </c>
    </row>
    <row r="293" spans="1:20" ht="15" hidden="1" x14ac:dyDescent="0.25">
      <c r="A293" s="38">
        <v>225</v>
      </c>
      <c r="B293" s="40" t="str">
        <f>Tablo16[[#This Row],[Bölüm]]</f>
        <v>ZO</v>
      </c>
      <c r="C293" s="40">
        <f>Tablo16[[#This Row],[Sınıf]]</f>
        <v>2</v>
      </c>
      <c r="D293" s="40" t="str">
        <f>Tablo16[[#This Row],[Ders Kodu]]</f>
        <v>ZOO-2003</v>
      </c>
      <c r="E293" s="40" t="str">
        <f>Tablo16[[#This Row],[Dersin Adı]]</f>
        <v>Gıda Bilimi ve Güvenliği</v>
      </c>
      <c r="F293" s="40" t="str">
        <f>Tablo16[[#This Row],[Dersi Veren Öğretim Üyesi]]</f>
        <v>Murat Zorba</v>
      </c>
      <c r="G293" s="40" t="str">
        <f>Tablo16[[#This Row],[Dersi Veren. Öğr. Üyesi Bölmü.]]</f>
        <v>FD</v>
      </c>
      <c r="H293" s="40">
        <f>Tablo16[[#This Row],[Mevcut]]</f>
        <v>47</v>
      </c>
      <c r="I293" s="115">
        <f>Tablo16[[#This Row],[SINAV TARİHİ]]</f>
        <v>45665</v>
      </c>
      <c r="J293" s="116">
        <f>Tablo16[[#This Row],[SINAV SAATİ]]</f>
        <v>0.45833333333333331</v>
      </c>
      <c r="K293" s="40" t="str">
        <f>Tablo16[[#This Row],[SINIF - I -ZF-….]]</f>
        <v>02</v>
      </c>
      <c r="L293" s="40">
        <f>Tablo16[[#This Row],[SINIF - II  ZF-….]]</f>
        <v>0</v>
      </c>
      <c r="M293" s="40">
        <f>Tablo16[[#This Row],[G1]]</f>
        <v>8</v>
      </c>
      <c r="N293" s="40">
        <f>Tablo16[[#This Row],[G2]]</f>
        <v>0</v>
      </c>
      <c r="O293" s="40" t="str">
        <f>Tablo16[[#This Row],[Gözetmen 1]]</f>
        <v>Sema Ezgi YÜCEER</v>
      </c>
      <c r="P293" s="40">
        <f>Tablo16[[#This Row],[Gözetmen 2]]</f>
        <v>0</v>
      </c>
      <c r="Q293" s="40">
        <f>Tablo16[[#This Row],[TÜM SINAVLARIMI GÖSTER]]</f>
        <v>0</v>
      </c>
      <c r="R293" s="40">
        <f>Tablo16[[#This Row],[Aynı ders sayısı]]</f>
        <v>6</v>
      </c>
      <c r="S293" s="40">
        <f>Tablo16[[#This Row],[Hocası aynı, aynı ders sayısı]]</f>
        <v>5</v>
      </c>
      <c r="T293" s="40">
        <f>Tablo16[[#This Row],[Aynı saatteki Sınav Sayısı]]</f>
        <v>9</v>
      </c>
    </row>
    <row r="294" spans="1:20" ht="15" hidden="1" x14ac:dyDescent="0.25">
      <c r="A294" s="38">
        <v>402</v>
      </c>
      <c r="B294" s="40" t="str">
        <f>Tablo16[[#This Row],[Bölüm]]</f>
        <v>ZO</v>
      </c>
      <c r="C294" s="40">
        <f>Tablo16[[#This Row],[Sınıf]]</f>
        <v>2</v>
      </c>
      <c r="D294" s="40" t="str">
        <f>Tablo16[[#This Row],[Ders Kodu]]</f>
        <v>ZOO-2001</v>
      </c>
      <c r="E294" s="40" t="str">
        <f>Tablo16[[#This Row],[Dersin Adı]]</f>
        <v>Yem Bitkileri</v>
      </c>
      <c r="F294" s="40" t="str">
        <f>Tablo16[[#This Row],[Dersi Veren Öğretim Üyesi]]</f>
        <v>Altıngül Özaslan Parlak</v>
      </c>
      <c r="G294" s="40" t="str">
        <f>Tablo16[[#This Row],[Dersi Veren. Öğr. Üyesi Bölmü.]]</f>
        <v>TB</v>
      </c>
      <c r="H294" s="40">
        <f>Tablo16[[#This Row],[Mevcut]]</f>
        <v>46</v>
      </c>
      <c r="I294" s="115">
        <f>Tablo16[[#This Row],[SINAV TARİHİ]]</f>
        <v>45665</v>
      </c>
      <c r="J294" s="116">
        <f>Tablo16[[#This Row],[SINAV SAATİ]]</f>
        <v>0.6875</v>
      </c>
      <c r="K294" s="40" t="str">
        <f>Tablo16[[#This Row],[SINIF - I -ZF-….]]</f>
        <v>201</v>
      </c>
      <c r="L294" s="40" t="str">
        <f>Tablo16[[#This Row],[SINIF - II  ZF-….]]</f>
        <v>203</v>
      </c>
      <c r="M294" s="40">
        <f>Tablo16[[#This Row],[G1]]</f>
        <v>9</v>
      </c>
      <c r="N294" s="40">
        <f>Tablo16[[#This Row],[G2]]</f>
        <v>11</v>
      </c>
      <c r="O294" s="40" t="str">
        <f>Tablo16[[#This Row],[Gözetmen 1]]</f>
        <v>Eylem DURMUŞ</v>
      </c>
      <c r="P294" s="40" t="str">
        <f>Tablo16[[#This Row],[Gözetmen 2]]</f>
        <v>Serkan ÖZDEMİR</v>
      </c>
      <c r="Q294" s="40" t="e">
        <f>Tablo16[[#This Row],[TÜM SINAVLARIMI GÖSTER]]</f>
        <v>#N/A</v>
      </c>
      <c r="R294" s="40">
        <f>Tablo16[[#This Row],[Aynı ders sayısı]]</f>
        <v>1</v>
      </c>
      <c r="S294" s="40">
        <f>Tablo16[[#This Row],[Hocası aynı, aynı ders sayısı]]</f>
        <v>1</v>
      </c>
      <c r="T294" s="40">
        <f>Tablo16[[#This Row],[Aynı saatteki Sınav Sayısı]]</f>
        <v>7</v>
      </c>
    </row>
    <row r="295" spans="1:20" ht="15" hidden="1" x14ac:dyDescent="0.25">
      <c r="A295" s="38">
        <v>4</v>
      </c>
      <c r="B295" s="40" t="str">
        <f>Tablo16[[#This Row],[Bölüm]]</f>
        <v>ZO</v>
      </c>
      <c r="C295" s="40">
        <f>Tablo16[[#This Row],[Sınıf]]</f>
        <v>2</v>
      </c>
      <c r="D295" s="40" t="str">
        <f>Tablo16[[#This Row],[Ders Kodu]]</f>
        <v>ZOO-2013</v>
      </c>
      <c r="E295" s="40" t="str">
        <f>Tablo16[[#This Row],[Dersin Adı]]</f>
        <v>Ölçme Bilgisi</v>
      </c>
      <c r="F295" s="40" t="str">
        <f>Tablo16[[#This Row],[Dersi Veren Öğretim Üyesi]]</f>
        <v>Okan Erken</v>
      </c>
      <c r="G295" s="40" t="str">
        <f>Tablo16[[#This Row],[Dersi Veren. Öğr. Üyesi Bölmü.]]</f>
        <v>TYS</v>
      </c>
      <c r="H295" s="40">
        <f>Tablo16[[#This Row],[Mevcut]]</f>
        <v>57</v>
      </c>
      <c r="I295" s="115">
        <f>Tablo16[[#This Row],[SINAV TARİHİ]]</f>
        <v>45666</v>
      </c>
      <c r="J295" s="116">
        <f>Tablo16[[#This Row],[SINAV SAATİ]]</f>
        <v>0.45833333333333331</v>
      </c>
      <c r="K295" s="40" t="str">
        <f>Tablo16[[#This Row],[SINIF - I -ZF-….]]</f>
        <v>113</v>
      </c>
      <c r="L295" s="40">
        <f>Tablo16[[#This Row],[SINIF - II  ZF-….]]</f>
        <v>0</v>
      </c>
      <c r="M295" s="40">
        <f>Tablo16[[#This Row],[G1]]</f>
        <v>0</v>
      </c>
      <c r="N295" s="40">
        <f>Tablo16[[#This Row],[G2]]</f>
        <v>0</v>
      </c>
      <c r="O295" s="40">
        <f>Tablo16[[#This Row],[Gözetmen 1]]</f>
        <v>0</v>
      </c>
      <c r="P295" s="40">
        <f>Tablo16[[#This Row],[Gözetmen 2]]</f>
        <v>0</v>
      </c>
      <c r="Q295" s="40">
        <f>Tablo16[[#This Row],[TÜM SINAVLARIMI GÖSTER]]</f>
        <v>0</v>
      </c>
      <c r="R295" s="40">
        <f>Tablo16[[#This Row],[Aynı ders sayısı]]</f>
        <v>1</v>
      </c>
      <c r="S295" s="40">
        <f>Tablo16[[#This Row],[Hocası aynı, aynı ders sayısı]]</f>
        <v>1</v>
      </c>
      <c r="T295" s="40">
        <f>Tablo16[[#This Row],[Aynı saatteki Sınav Sayısı]]</f>
        <v>9</v>
      </c>
    </row>
    <row r="296" spans="1:20" ht="15" hidden="1" x14ac:dyDescent="0.25">
      <c r="A296" s="38">
        <v>72</v>
      </c>
      <c r="B296" s="40" t="str">
        <f>Tablo16[[#This Row],[Bölüm]]</f>
        <v>ZO</v>
      </c>
      <c r="C296" s="40">
        <f>Tablo16[[#This Row],[Sınıf]]</f>
        <v>2</v>
      </c>
      <c r="D296" s="40" t="str">
        <f>Tablo16[[#This Row],[Ders Kodu]]</f>
        <v>ZOO-2011</v>
      </c>
      <c r="E296" s="40" t="str">
        <f>Tablo16[[#This Row],[Dersin Adı]]</f>
        <v>Tarım Makineleri</v>
      </c>
      <c r="F296" s="40" t="str">
        <f>Tablo16[[#This Row],[Dersi Veren Öğretim Üyesi]]</f>
        <v>Arda Aydın</v>
      </c>
      <c r="G296" s="40" t="str">
        <f>Tablo16[[#This Row],[Dersi Veren. Öğr. Üyesi Bölmü.]]</f>
        <v>TM</v>
      </c>
      <c r="H296" s="40">
        <f>Tablo16[[#This Row],[Mevcut]]</f>
        <v>38</v>
      </c>
      <c r="I296" s="115">
        <f>Tablo16[[#This Row],[SINAV TARİHİ]]</f>
        <v>45670</v>
      </c>
      <c r="J296" s="116">
        <f>Tablo16[[#This Row],[SINAV SAATİ]]</f>
        <v>0.45833333333333331</v>
      </c>
      <c r="K296" s="40" t="str">
        <f>Tablo16[[#This Row],[SINIF - I -ZF-….]]</f>
        <v>202</v>
      </c>
      <c r="L296" s="40">
        <f>Tablo16[[#This Row],[SINIF - II  ZF-….]]</f>
        <v>0</v>
      </c>
      <c r="M296" s="40">
        <f>Tablo16[[#This Row],[G1]]</f>
        <v>0</v>
      </c>
      <c r="N296" s="40">
        <f>Tablo16[[#This Row],[G2]]</f>
        <v>0</v>
      </c>
      <c r="O296" s="40">
        <f>Tablo16[[#This Row],[Gözetmen 1]]</f>
        <v>0</v>
      </c>
      <c r="P296" s="40">
        <f>Tablo16[[#This Row],[Gözetmen 2]]</f>
        <v>0</v>
      </c>
      <c r="Q296" s="40">
        <f>Tablo16[[#This Row],[TÜM SINAVLARIMI GÖSTER]]</f>
        <v>0</v>
      </c>
      <c r="R296" s="40">
        <f>Tablo16[[#This Row],[Aynı ders sayısı]]</f>
        <v>2</v>
      </c>
      <c r="S296" s="40">
        <f>Tablo16[[#This Row],[Hocası aynı, aynı ders sayısı]]</f>
        <v>1</v>
      </c>
      <c r="T296" s="40">
        <f>Tablo16[[#This Row],[Aynı saatteki Sınav Sayısı]]</f>
        <v>8</v>
      </c>
    </row>
    <row r="297" spans="1:20" ht="15" hidden="1" x14ac:dyDescent="0.25">
      <c r="A297" s="38">
        <v>95</v>
      </c>
      <c r="B297" s="40" t="str">
        <f>Tablo16[[#This Row],[Bölüm]]</f>
        <v>ZO</v>
      </c>
      <c r="C297" s="40">
        <f>Tablo16[[#This Row],[Sınıf]]</f>
        <v>2</v>
      </c>
      <c r="D297" s="40" t="str">
        <f>Tablo16[[#This Row],[Ders Kodu]]</f>
        <v>ZOO-2007</v>
      </c>
      <c r="E297" s="40" t="str">
        <f>Tablo16[[#This Row],[Dersin Adı]]</f>
        <v>Tarımsal Biyoteknoloji</v>
      </c>
      <c r="F297" s="40" t="str">
        <f>Tablo16[[#This Row],[Dersi Veren Öğretim Üyesi]]</f>
        <v>Şemun Tayyar</v>
      </c>
      <c r="G297" s="40" t="str">
        <f>Tablo16[[#This Row],[Dersi Veren. Öğr. Üyesi Bölmü.]]</f>
        <v>TB</v>
      </c>
      <c r="H297" s="40">
        <f>Tablo16[[#This Row],[Mevcut]]</f>
        <v>58</v>
      </c>
      <c r="I297" s="115">
        <f>Tablo16[[#This Row],[SINAV TARİHİ]]</f>
        <v>45671</v>
      </c>
      <c r="J297" s="116">
        <f>Tablo16[[#This Row],[SINAV SAATİ]]</f>
        <v>0.45833333333333331</v>
      </c>
      <c r="K297" s="40" t="str">
        <f>Tablo16[[#This Row],[SINIF - I -ZF-….]]</f>
        <v>113</v>
      </c>
      <c r="L297" s="40">
        <f>Tablo16[[#This Row],[SINIF - II  ZF-….]]</f>
        <v>0</v>
      </c>
      <c r="M297" s="40">
        <f>Tablo16[[#This Row],[G1]]</f>
        <v>0</v>
      </c>
      <c r="N297" s="40">
        <f>Tablo16[[#This Row],[G2]]</f>
        <v>0</v>
      </c>
      <c r="O297" s="40">
        <f>Tablo16[[#This Row],[Gözetmen 1]]</f>
        <v>0</v>
      </c>
      <c r="P297" s="40">
        <f>Tablo16[[#This Row],[Gözetmen 2]]</f>
        <v>0</v>
      </c>
      <c r="Q297" s="40">
        <f>Tablo16[[#This Row],[TÜM SINAVLARIMI GÖSTER]]</f>
        <v>0</v>
      </c>
      <c r="R297" s="40">
        <f>Tablo16[[#This Row],[Aynı ders sayısı]]</f>
        <v>1</v>
      </c>
      <c r="S297" s="40">
        <f>Tablo16[[#This Row],[Hocası aynı, aynı ders sayısı]]</f>
        <v>1</v>
      </c>
      <c r="T297" s="40">
        <f>Tablo16[[#This Row],[Aynı saatteki Sınav Sayısı]]</f>
        <v>7</v>
      </c>
    </row>
    <row r="298" spans="1:20" ht="15" hidden="1" x14ac:dyDescent="0.25">
      <c r="A298" s="38">
        <v>227</v>
      </c>
      <c r="B298" s="40" t="str">
        <f>Tablo16[[#This Row],[Bölüm]]</f>
        <v>ZO</v>
      </c>
      <c r="C298" s="40">
        <f>Tablo16[[#This Row],[Sınıf]]</f>
        <v>3</v>
      </c>
      <c r="D298" s="40" t="str">
        <f>Tablo16[[#This Row],[Ders Kodu]]</f>
        <v>ZOO-3005</v>
      </c>
      <c r="E298" s="40" t="str">
        <f>Tablo16[[#This Row],[Dersin Adı]]</f>
        <v>Araştırma ve Deneme Yöntemleri</v>
      </c>
      <c r="F298" s="40" t="str">
        <f>Tablo16[[#This Row],[Dersi Veren Öğretim Üyesi]]</f>
        <v>Soner Yiğit</v>
      </c>
      <c r="G298" s="40" t="str">
        <f>Tablo16[[#This Row],[Dersi Veren. Öğr. Üyesi Bölmü.]]</f>
        <v>ZO</v>
      </c>
      <c r="H298" s="40">
        <f>Tablo16[[#This Row],[Mevcut]]</f>
        <v>32</v>
      </c>
      <c r="I298" s="115">
        <f>Tablo16[[#This Row],[SINAV TARİHİ]]</f>
        <v>45663</v>
      </c>
      <c r="J298" s="116">
        <f>Tablo16[[#This Row],[SINAV SAATİ]]</f>
        <v>0.54166666666666663</v>
      </c>
      <c r="K298" s="40" t="str">
        <f>Tablo16[[#This Row],[SINIF - I -ZF-….]]</f>
        <v>201</v>
      </c>
      <c r="L298" s="40">
        <f>Tablo16[[#This Row],[SINIF - II  ZF-….]]</f>
        <v>0</v>
      </c>
      <c r="M298" s="40">
        <f>Tablo16[[#This Row],[G1]]</f>
        <v>0</v>
      </c>
      <c r="N298" s="40">
        <f>Tablo16[[#This Row],[G2]]</f>
        <v>0</v>
      </c>
      <c r="O298" s="40">
        <f>Tablo16[[#This Row],[Gözetmen 1]]</f>
        <v>0</v>
      </c>
      <c r="P298" s="40">
        <f>Tablo16[[#This Row],[Gözetmen 2]]</f>
        <v>0</v>
      </c>
      <c r="Q298" s="40">
        <f>Tablo16[[#This Row],[TÜM SINAVLARIMI GÖSTER]]</f>
        <v>0</v>
      </c>
      <c r="R298" s="40">
        <f>Tablo16[[#This Row],[Aynı ders sayısı]]</f>
        <v>2</v>
      </c>
      <c r="S298" s="40">
        <f>Tablo16[[#This Row],[Hocası aynı, aynı ders sayısı]]</f>
        <v>1</v>
      </c>
      <c r="T298" s="40">
        <f>Tablo16[[#This Row],[Aynı saatteki Sınav Sayısı]]</f>
        <v>9</v>
      </c>
    </row>
    <row r="299" spans="1:20" ht="15" hidden="1" x14ac:dyDescent="0.25">
      <c r="A299" s="38">
        <v>251</v>
      </c>
      <c r="B299" s="40" t="str">
        <f>Tablo16[[#This Row],[Bölüm]]</f>
        <v>ZO</v>
      </c>
      <c r="C299" s="40">
        <f>Tablo16[[#This Row],[Sınıf]]</f>
        <v>3</v>
      </c>
      <c r="D299" s="40" t="str">
        <f>Tablo16[[#This Row],[Ders Kodu]]</f>
        <v>ZOO-3003</v>
      </c>
      <c r="E299" s="40" t="str">
        <f>Tablo16[[#This Row],[Dersin Adı]]</f>
        <v>Hayvan Anatomisi</v>
      </c>
      <c r="F299" s="40" t="str">
        <f>Tablo16[[#This Row],[Dersi Veren Öğretim Üyesi]]</f>
        <v>Baver Coşkun</v>
      </c>
      <c r="G299" s="40" t="str">
        <f>Tablo16[[#This Row],[Dersi Veren. Öğr. Üyesi Bölmü.]]</f>
        <v>ZO</v>
      </c>
      <c r="H299" s="40">
        <f>Tablo16[[#This Row],[Mevcut]]</f>
        <v>25</v>
      </c>
      <c r="I299" s="115">
        <f>Tablo16[[#This Row],[SINAV TARİHİ]]</f>
        <v>45664</v>
      </c>
      <c r="J299" s="116">
        <f>Tablo16[[#This Row],[SINAV SAATİ]]</f>
        <v>0.56944444444444442</v>
      </c>
      <c r="K299" s="40" t="str">
        <f>Tablo16[[#This Row],[SINIF - I -ZF-….]]</f>
        <v>02</v>
      </c>
      <c r="L299" s="40">
        <f>Tablo16[[#This Row],[SINIF - II  ZF-….]]</f>
        <v>0</v>
      </c>
      <c r="M299" s="40">
        <f>Tablo16[[#This Row],[G1]]</f>
        <v>0</v>
      </c>
      <c r="N299" s="40">
        <f>Tablo16[[#This Row],[G2]]</f>
        <v>0</v>
      </c>
      <c r="O299" s="40">
        <f>Tablo16[[#This Row],[Gözetmen 1]]</f>
        <v>0</v>
      </c>
      <c r="P299" s="40">
        <f>Tablo16[[#This Row],[Gözetmen 2]]</f>
        <v>0</v>
      </c>
      <c r="Q299" s="40">
        <f>Tablo16[[#This Row],[TÜM SINAVLARIMI GÖSTER]]</f>
        <v>0</v>
      </c>
      <c r="R299" s="40">
        <f>Tablo16[[#This Row],[Aynı ders sayısı]]</f>
        <v>1</v>
      </c>
      <c r="S299" s="40">
        <f>Tablo16[[#This Row],[Hocası aynı, aynı ders sayısı]]</f>
        <v>1</v>
      </c>
      <c r="T299" s="40">
        <f>Tablo16[[#This Row],[Aynı saatteki Sınav Sayısı]]</f>
        <v>9</v>
      </c>
    </row>
    <row r="300" spans="1:20" ht="15" hidden="1" x14ac:dyDescent="0.25">
      <c r="A300" s="48">
        <v>252</v>
      </c>
      <c r="B300" s="40" t="str">
        <f>Tablo16[[#This Row],[Bölüm]]</f>
        <v>ZO</v>
      </c>
      <c r="C300" s="40">
        <f>Tablo16[[#This Row],[Sınıf]]</f>
        <v>3</v>
      </c>
      <c r="D300" s="40" t="str">
        <f>Tablo16[[#This Row],[Ders Kodu]]</f>
        <v>ZOO-3007</v>
      </c>
      <c r="E300" s="40" t="str">
        <f>Tablo16[[#This Row],[Dersin Adı]]</f>
        <v>Yemler Bilgisi ve Teknolojisi</v>
      </c>
      <c r="F300" s="40" t="str">
        <f>Tablo16[[#This Row],[Dersi Veren Öğretim Üyesi]]</f>
        <v>Kemal Çelik</v>
      </c>
      <c r="G300" s="40" t="str">
        <f>Tablo16[[#This Row],[Dersi Veren. Öğr. Üyesi Bölmü.]]</f>
        <v>ZO</v>
      </c>
      <c r="H300" s="40">
        <f>Tablo16[[#This Row],[Mevcut]]</f>
        <v>26</v>
      </c>
      <c r="I300" s="115">
        <f>Tablo16[[#This Row],[SINAV TARİHİ]]</f>
        <v>45665</v>
      </c>
      <c r="J300" s="116">
        <f>Tablo16[[#This Row],[SINAV SAATİ]]</f>
        <v>0.54166666666666663</v>
      </c>
      <c r="K300" s="40" t="str">
        <f>Tablo16[[#This Row],[SINIF - I -ZF-….]]</f>
        <v>113</v>
      </c>
      <c r="L300" s="40">
        <f>Tablo16[[#This Row],[SINIF - II  ZF-….]]</f>
        <v>0</v>
      </c>
      <c r="M300" s="40">
        <f>Tablo16[[#This Row],[G1]]</f>
        <v>0</v>
      </c>
      <c r="N300" s="40">
        <f>Tablo16[[#This Row],[G2]]</f>
        <v>0</v>
      </c>
      <c r="O300" s="40">
        <f>Tablo16[[#This Row],[Gözetmen 1]]</f>
        <v>0</v>
      </c>
      <c r="P300" s="40">
        <f>Tablo16[[#This Row],[Gözetmen 2]]</f>
        <v>0</v>
      </c>
      <c r="Q300" s="40">
        <f>Tablo16[[#This Row],[TÜM SINAVLARIMI GÖSTER]]</f>
        <v>0</v>
      </c>
      <c r="R300" s="40">
        <f>Tablo16[[#This Row],[Aynı ders sayısı]]</f>
        <v>1</v>
      </c>
      <c r="S300" s="40">
        <f>Tablo16[[#This Row],[Hocası aynı, aynı ders sayısı]]</f>
        <v>1</v>
      </c>
      <c r="T300" s="40">
        <f>Tablo16[[#This Row],[Aynı saatteki Sınav Sayısı]]</f>
        <v>10</v>
      </c>
    </row>
    <row r="301" spans="1:20" ht="15" hidden="1" x14ac:dyDescent="0.25">
      <c r="A301" s="48">
        <v>293</v>
      </c>
      <c r="B301" s="40" t="str">
        <f>Tablo16[[#This Row],[Bölüm]]</f>
        <v>ZO</v>
      </c>
      <c r="C301" s="40">
        <f>Tablo16[[#This Row],[Sınıf]]</f>
        <v>3</v>
      </c>
      <c r="D301" s="40" t="str">
        <f>Tablo16[[#This Row],[Ders Kodu]]</f>
        <v>ZOO-3011</v>
      </c>
      <c r="E301" s="40" t="str">
        <f>Tablo16[[#This Row],[Dersin Adı]]</f>
        <v>Hayvan Barınakları</v>
      </c>
      <c r="F301" s="40" t="str">
        <f>Tablo16[[#This Row],[Dersi Veren Öğretim Üyesi]]</f>
        <v>Ünal Kızıl</v>
      </c>
      <c r="G301" s="40" t="str">
        <f>Tablo16[[#This Row],[Dersi Veren. Öğr. Üyesi Bölmü.]]</f>
        <v>TYS</v>
      </c>
      <c r="H301" s="40">
        <f>Tablo16[[#This Row],[Mevcut]]</f>
        <v>26</v>
      </c>
      <c r="I301" s="115">
        <f>Tablo16[[#This Row],[SINAV TARİHİ]]</f>
        <v>45666</v>
      </c>
      <c r="J301" s="116">
        <f>Tablo16[[#This Row],[SINAV SAATİ]]</f>
        <v>0.54166666666666663</v>
      </c>
      <c r="K301" s="40" t="str">
        <f>Tablo16[[#This Row],[SINIF - I -ZF-….]]</f>
        <v>01</v>
      </c>
      <c r="L301" s="40">
        <f>Tablo16[[#This Row],[SINIF - II  ZF-….]]</f>
        <v>0</v>
      </c>
      <c r="M301" s="40">
        <f>Tablo16[[#This Row],[G1]]</f>
        <v>0</v>
      </c>
      <c r="N301" s="40">
        <f>Tablo16[[#This Row],[G2]]</f>
        <v>0</v>
      </c>
      <c r="O301" s="40">
        <f>Tablo16[[#This Row],[Gözetmen 1]]</f>
        <v>0</v>
      </c>
      <c r="P301" s="40">
        <f>Tablo16[[#This Row],[Gözetmen 2]]</f>
        <v>0</v>
      </c>
      <c r="Q301" s="40">
        <f>Tablo16[[#This Row],[TÜM SINAVLARIMI GÖSTER]]</f>
        <v>0</v>
      </c>
      <c r="R301" s="40">
        <f>Tablo16[[#This Row],[Aynı ders sayısı]]</f>
        <v>1</v>
      </c>
      <c r="S301" s="40">
        <f>Tablo16[[#This Row],[Hocası aynı, aynı ders sayısı]]</f>
        <v>1</v>
      </c>
      <c r="T301" s="40">
        <f>Tablo16[[#This Row],[Aynı saatteki Sınav Sayısı]]</f>
        <v>7</v>
      </c>
    </row>
    <row r="302" spans="1:20" ht="15" hidden="1" x14ac:dyDescent="0.25">
      <c r="A302" s="48">
        <v>327</v>
      </c>
      <c r="B302" s="40" t="str">
        <f>Tablo16[[#This Row],[Bölüm]]</f>
        <v>ZO</v>
      </c>
      <c r="C302" s="40">
        <f>Tablo16[[#This Row],[Sınıf]]</f>
        <v>3</v>
      </c>
      <c r="D302" s="40" t="str">
        <f>Tablo16[[#This Row],[Ders Kodu]]</f>
        <v>ZOO-3001</v>
      </c>
      <c r="E302" s="40" t="str">
        <f>Tablo16[[#This Row],[Dersin Adı]]</f>
        <v>Hayvan Besleme Biyokimyası</v>
      </c>
      <c r="F302" s="40" t="str">
        <f>Tablo16[[#This Row],[Dersi Veren Öğretim Üyesi]]</f>
        <v>Hande Işıl Akbağ</v>
      </c>
      <c r="G302" s="40" t="str">
        <f>Tablo16[[#This Row],[Dersi Veren. Öğr. Üyesi Bölmü.]]</f>
        <v>ZO</v>
      </c>
      <c r="H302" s="40">
        <f>Tablo16[[#This Row],[Mevcut]]</f>
        <v>32</v>
      </c>
      <c r="I302" s="115">
        <f>Tablo16[[#This Row],[SINAV TARİHİ]]</f>
        <v>45670</v>
      </c>
      <c r="J302" s="116">
        <f>Tablo16[[#This Row],[SINAV SAATİ]]</f>
        <v>0.54166666666666663</v>
      </c>
      <c r="K302" s="40" t="str">
        <f>Tablo16[[#This Row],[SINIF - I -ZF-….]]</f>
        <v>101</v>
      </c>
      <c r="L302" s="40">
        <f>Tablo16[[#This Row],[SINIF - II  ZF-….]]</f>
        <v>0</v>
      </c>
      <c r="M302" s="40">
        <f>Tablo16[[#This Row],[G1]]</f>
        <v>0</v>
      </c>
      <c r="N302" s="40">
        <f>Tablo16[[#This Row],[G2]]</f>
        <v>0</v>
      </c>
      <c r="O302" s="40">
        <f>Tablo16[[#This Row],[Gözetmen 1]]</f>
        <v>0</v>
      </c>
      <c r="P302" s="40">
        <f>Tablo16[[#This Row],[Gözetmen 2]]</f>
        <v>0</v>
      </c>
      <c r="Q302" s="40">
        <f>Tablo16[[#This Row],[TÜM SINAVLARIMI GÖSTER]]</f>
        <v>0</v>
      </c>
      <c r="R302" s="40">
        <f>Tablo16[[#This Row],[Aynı ders sayısı]]</f>
        <v>1</v>
      </c>
      <c r="S302" s="40">
        <f>Tablo16[[#This Row],[Hocası aynı, aynı ders sayısı]]</f>
        <v>1</v>
      </c>
      <c r="T302" s="40">
        <f>Tablo16[[#This Row],[Aynı saatteki Sınav Sayısı]]</f>
        <v>7</v>
      </c>
    </row>
    <row r="303" spans="1:20" ht="15" hidden="1" x14ac:dyDescent="0.25">
      <c r="A303" s="38">
        <v>404</v>
      </c>
      <c r="B303" s="40" t="str">
        <f>Tablo16[[#This Row],[Bölüm]]</f>
        <v>ZO</v>
      </c>
      <c r="C303" s="40">
        <f>Tablo16[[#This Row],[Sınıf]]</f>
        <v>3</v>
      </c>
      <c r="D303" s="40" t="str">
        <f>Tablo16[[#This Row],[Ders Kodu]]</f>
        <v>ZOO-3013</v>
      </c>
      <c r="E303" s="40" t="str">
        <f>Tablo16[[#This Row],[Dersin Adı]]</f>
        <v>Hayvan Fizyolojisi</v>
      </c>
      <c r="F303" s="40" t="str">
        <f>Tablo16[[#This Row],[Dersi Veren Öğretim Üyesi]]</f>
        <v>Baver Coşkun</v>
      </c>
      <c r="G303" s="40" t="str">
        <f>Tablo16[[#This Row],[Dersi Veren. Öğr. Üyesi Bölmü.]]</f>
        <v>ZO</v>
      </c>
      <c r="H303" s="40">
        <f>Tablo16[[#This Row],[Mevcut]]</f>
        <v>27</v>
      </c>
      <c r="I303" s="115">
        <f>Tablo16[[#This Row],[SINAV TARİHİ]]</f>
        <v>45671</v>
      </c>
      <c r="J303" s="116">
        <f>Tablo16[[#This Row],[SINAV SAATİ]]</f>
        <v>0.54166666666666663</v>
      </c>
      <c r="K303" s="40" t="str">
        <f>Tablo16[[#This Row],[SINIF - I -ZF-….]]</f>
        <v>201</v>
      </c>
      <c r="L303" s="40">
        <f>Tablo16[[#This Row],[SINIF - II  ZF-….]]</f>
        <v>0</v>
      </c>
      <c r="M303" s="40">
        <f>Tablo16[[#This Row],[G1]]</f>
        <v>0</v>
      </c>
      <c r="N303" s="40">
        <f>Tablo16[[#This Row],[G2]]</f>
        <v>0</v>
      </c>
      <c r="O303" s="40">
        <f>Tablo16[[#This Row],[Gözetmen 1]]</f>
        <v>0</v>
      </c>
      <c r="P303" s="40">
        <f>Tablo16[[#This Row],[Gözetmen 2]]</f>
        <v>0</v>
      </c>
      <c r="Q303" s="40">
        <f>Tablo16[[#This Row],[TÜM SINAVLARIMI GÖSTER]]</f>
        <v>0</v>
      </c>
      <c r="R303" s="40">
        <f>Tablo16[[#This Row],[Aynı ders sayısı]]</f>
        <v>1</v>
      </c>
      <c r="S303" s="40">
        <f>Tablo16[[#This Row],[Hocası aynı, aynı ders sayısı]]</f>
        <v>1</v>
      </c>
      <c r="T303" s="40">
        <f>Tablo16[[#This Row],[Aynı saatteki Sınav Sayısı]]</f>
        <v>8</v>
      </c>
    </row>
    <row r="304" spans="1:20" ht="15" hidden="1" x14ac:dyDescent="0.25">
      <c r="A304" s="48">
        <v>405</v>
      </c>
      <c r="B304" s="40" t="str">
        <f>Tablo16[[#This Row],[Bölüm]]</f>
        <v>ZO</v>
      </c>
      <c r="C304" s="40">
        <f>Tablo16[[#This Row],[Sınıf]]</f>
        <v>4</v>
      </c>
      <c r="D304" s="40" t="str">
        <f>Tablo16[[#This Row],[Ders Kodu]]</f>
        <v>ZOO-4015</v>
      </c>
      <c r="E304" s="40" t="str">
        <f>Tablo16[[#This Row],[Dersin Adı]]</f>
        <v>Çevre ve Sürdürülebilirliği</v>
      </c>
      <c r="F304" s="40" t="str">
        <f>Tablo16[[#This Row],[Dersi Veren Öğretim Üyesi]]</f>
        <v>Aynur Konyalı</v>
      </c>
      <c r="G304" s="40" t="str">
        <f>Tablo16[[#This Row],[Dersi Veren. Öğr. Üyesi Bölmü.]]</f>
        <v>ZO</v>
      </c>
      <c r="H304" s="40">
        <f>Tablo16[[#This Row],[Mevcut]]</f>
        <v>6</v>
      </c>
      <c r="I304" s="115">
        <f>Tablo16[[#This Row],[SINAV TARİHİ]]</f>
        <v>45663</v>
      </c>
      <c r="J304" s="116">
        <f>Tablo16[[#This Row],[SINAV SAATİ]]</f>
        <v>0.61458333333333337</v>
      </c>
      <c r="K304" s="40" t="str">
        <f>Tablo16[[#This Row],[SINIF - I -ZF-….]]</f>
        <v>206</v>
      </c>
      <c r="L304" s="40">
        <f>Tablo16[[#This Row],[SINIF - II  ZF-….]]</f>
        <v>0</v>
      </c>
      <c r="M304" s="40">
        <f>Tablo16[[#This Row],[G1]]</f>
        <v>0</v>
      </c>
      <c r="N304" s="40">
        <f>Tablo16[[#This Row],[G2]]</f>
        <v>0</v>
      </c>
      <c r="O304" s="40">
        <f>Tablo16[[#This Row],[Gözetmen 1]]</f>
        <v>0</v>
      </c>
      <c r="P304" s="40">
        <f>Tablo16[[#This Row],[Gözetmen 2]]</f>
        <v>0</v>
      </c>
      <c r="Q304" s="40">
        <f>Tablo16[[#This Row],[TÜM SINAVLARIMI GÖSTER]]</f>
        <v>0</v>
      </c>
      <c r="R304" s="40">
        <f>Tablo16[[#This Row],[Aynı ders sayısı]]</f>
        <v>1</v>
      </c>
      <c r="S304" s="40">
        <f>Tablo16[[#This Row],[Hocası aynı, aynı ders sayısı]]</f>
        <v>1</v>
      </c>
      <c r="T304" s="40">
        <f>Tablo16[[#This Row],[Aynı saatteki Sınav Sayısı]]</f>
        <v>9</v>
      </c>
    </row>
    <row r="305" spans="1:20" ht="15" hidden="1" x14ac:dyDescent="0.25">
      <c r="A305" s="38">
        <v>406</v>
      </c>
      <c r="B305" s="40" t="str">
        <f>Tablo16[[#This Row],[Bölüm]]</f>
        <v>ZO</v>
      </c>
      <c r="C305" s="40">
        <f>Tablo16[[#This Row],[Sınıf]]</f>
        <v>4</v>
      </c>
      <c r="D305" s="40" t="str">
        <f>Tablo16[[#This Row],[Ders Kodu]]</f>
        <v>ZOO-4011</v>
      </c>
      <c r="E305" s="40" t="str">
        <f>Tablo16[[#This Row],[Dersin Adı]]</f>
        <v>Hayvan Yetiştirme</v>
      </c>
      <c r="F305" s="40" t="str">
        <f>Tablo16[[#This Row],[Dersi Veren Öğretim Üyesi]]</f>
        <v>Feyzi Uğur</v>
      </c>
      <c r="G305" s="40" t="str">
        <f>Tablo16[[#This Row],[Dersi Veren. Öğr. Üyesi Bölmü.]]</f>
        <v>ZO</v>
      </c>
      <c r="H305" s="40">
        <f>Tablo16[[#This Row],[Mevcut]]</f>
        <v>13</v>
      </c>
      <c r="I305" s="115">
        <f>Tablo16[[#This Row],[SINAV TARİHİ]]</f>
        <v>45663</v>
      </c>
      <c r="J305" s="116">
        <f>Tablo16[[#This Row],[SINAV SAATİ]]</f>
        <v>0.67708333333333337</v>
      </c>
      <c r="K305" s="40" t="str">
        <f>Tablo16[[#This Row],[SINIF - I -ZF-….]]</f>
        <v>Amfi</v>
      </c>
      <c r="L305" s="40">
        <f>Tablo16[[#This Row],[SINIF - II  ZF-….]]</f>
        <v>0</v>
      </c>
      <c r="M305" s="40">
        <f>Tablo16[[#This Row],[G1]]</f>
        <v>9</v>
      </c>
      <c r="N305" s="40">
        <f>Tablo16[[#This Row],[G2]]</f>
        <v>0</v>
      </c>
      <c r="O305" s="40" t="str">
        <f>Tablo16[[#This Row],[Gözetmen 1]]</f>
        <v>Eylem DURMUŞ</v>
      </c>
      <c r="P305" s="40">
        <f>Tablo16[[#This Row],[Gözetmen 2]]</f>
        <v>0</v>
      </c>
      <c r="Q305" s="40">
        <f>Tablo16[[#This Row],[TÜM SINAVLARIMI GÖSTER]]</f>
        <v>0</v>
      </c>
      <c r="R305" s="40">
        <f>Tablo16[[#This Row],[Aynı ders sayısı]]</f>
        <v>2</v>
      </c>
      <c r="S305" s="40">
        <f>Tablo16[[#This Row],[Hocası aynı, aynı ders sayısı]]</f>
        <v>2</v>
      </c>
      <c r="T305" s="40">
        <f>Tablo16[[#This Row],[Aynı saatteki Sınav Sayısı]]</f>
        <v>4</v>
      </c>
    </row>
    <row r="306" spans="1:20" ht="15" hidden="1" x14ac:dyDescent="0.25">
      <c r="A306" s="48">
        <v>407</v>
      </c>
      <c r="B306" s="40" t="str">
        <f>Tablo16[[#This Row],[Bölüm]]</f>
        <v>ZO</v>
      </c>
      <c r="C306" s="40">
        <f>Tablo16[[#This Row],[Sınıf]]</f>
        <v>4</v>
      </c>
      <c r="D306" s="40" t="str">
        <f>Tablo16[[#This Row],[Ders Kodu]]</f>
        <v>ZOO-4001</v>
      </c>
      <c r="E306" s="40" t="str">
        <f>Tablo16[[#This Row],[Dersin Adı]]</f>
        <v>Yem Toksikolojisi</v>
      </c>
      <c r="F306" s="40" t="str">
        <f>Tablo16[[#This Row],[Dersi Veren Öğretim Üyesi]]</f>
        <v>Kemal Çelik</v>
      </c>
      <c r="G306" s="40" t="str">
        <f>Tablo16[[#This Row],[Dersi Veren. Öğr. Üyesi Bölmü.]]</f>
        <v>ZO</v>
      </c>
      <c r="H306" s="40">
        <f>Tablo16[[#This Row],[Mevcut]]</f>
        <v>2</v>
      </c>
      <c r="I306" s="115">
        <f>Tablo16[[#This Row],[SINAV TARİHİ]]</f>
        <v>45664</v>
      </c>
      <c r="J306" s="116">
        <f>Tablo16[[#This Row],[SINAV SAATİ]]</f>
        <v>0.65277777777777779</v>
      </c>
      <c r="K306" s="40" t="str">
        <f>Tablo16[[#This Row],[SINIF - I -ZF-….]]</f>
        <v>05</v>
      </c>
      <c r="L306" s="40">
        <f>Tablo16[[#This Row],[SINIF - II  ZF-….]]</f>
        <v>0</v>
      </c>
      <c r="M306" s="40">
        <f>Tablo16[[#This Row],[G1]]</f>
        <v>0</v>
      </c>
      <c r="N306" s="40">
        <f>Tablo16[[#This Row],[G2]]</f>
        <v>0</v>
      </c>
      <c r="O306" s="40">
        <f>Tablo16[[#This Row],[Gözetmen 1]]</f>
        <v>0</v>
      </c>
      <c r="P306" s="40">
        <f>Tablo16[[#This Row],[Gözetmen 2]]</f>
        <v>0</v>
      </c>
      <c r="Q306" s="40">
        <f>Tablo16[[#This Row],[TÜM SINAVLARIMI GÖSTER]]</f>
        <v>0</v>
      </c>
      <c r="R306" s="40">
        <f>Tablo16[[#This Row],[Aynı ders sayısı]]</f>
        <v>1</v>
      </c>
      <c r="S306" s="40">
        <f>Tablo16[[#This Row],[Hocası aynı, aynı ders sayısı]]</f>
        <v>1</v>
      </c>
      <c r="T306" s="40">
        <f>Tablo16[[#This Row],[Aynı saatteki Sınav Sayısı]]</f>
        <v>9</v>
      </c>
    </row>
    <row r="307" spans="1:20" ht="15" hidden="1" x14ac:dyDescent="0.25">
      <c r="A307" s="38">
        <v>411</v>
      </c>
      <c r="B307" s="40" t="str">
        <f>Tablo16[[#This Row],[Bölüm]]</f>
        <v>ZO</v>
      </c>
      <c r="C307" s="40">
        <f>Tablo16[[#This Row],[Sınıf]]</f>
        <v>4</v>
      </c>
      <c r="D307" s="40" t="str">
        <f>Tablo16[[#This Row],[Ders Kodu]]</f>
        <v>ZOO-4009</v>
      </c>
      <c r="E307" s="40" t="str">
        <f>Tablo16[[#This Row],[Dersin Adı]]</f>
        <v>Hayvan Hastalıkları</v>
      </c>
      <c r="F307" s="40" t="str">
        <f>Tablo16[[#This Row],[Dersi Veren Öğretim Üyesi]]</f>
        <v>Baver Coşkun</v>
      </c>
      <c r="G307" s="40" t="str">
        <f>Tablo16[[#This Row],[Dersi Veren. Öğr. Üyesi Bölmü.]]</f>
        <v>ZO</v>
      </c>
      <c r="H307" s="40">
        <f>Tablo16[[#This Row],[Mevcut]]</f>
        <v>10</v>
      </c>
      <c r="I307" s="115">
        <f>Tablo16[[#This Row],[SINAV TARİHİ]]</f>
        <v>45665</v>
      </c>
      <c r="J307" s="116">
        <f>Tablo16[[#This Row],[SINAV SAATİ]]</f>
        <v>0.625</v>
      </c>
      <c r="K307" s="40" t="str">
        <f>Tablo16[[#This Row],[SINIF - I -ZF-….]]</f>
        <v>104</v>
      </c>
      <c r="L307" s="40">
        <f>Tablo16[[#This Row],[SINIF - II  ZF-….]]</f>
        <v>0</v>
      </c>
      <c r="M307" s="40">
        <f>Tablo16[[#This Row],[G1]]</f>
        <v>0</v>
      </c>
      <c r="N307" s="40">
        <f>Tablo16[[#This Row],[G2]]</f>
        <v>0</v>
      </c>
      <c r="O307" s="40">
        <f>Tablo16[[#This Row],[Gözetmen 1]]</f>
        <v>0</v>
      </c>
      <c r="P307" s="40">
        <f>Tablo16[[#This Row],[Gözetmen 2]]</f>
        <v>0</v>
      </c>
      <c r="Q307" s="40">
        <f>Tablo16[[#This Row],[TÜM SINAVLARIMI GÖSTER]]</f>
        <v>0</v>
      </c>
      <c r="R307" s="40">
        <f>Tablo16[[#This Row],[Aynı ders sayısı]]</f>
        <v>1</v>
      </c>
      <c r="S307" s="40">
        <f>Tablo16[[#This Row],[Hocası aynı, aynı ders sayısı]]</f>
        <v>1</v>
      </c>
      <c r="T307" s="40">
        <f>Tablo16[[#This Row],[Aynı saatteki Sınav Sayısı]]</f>
        <v>9</v>
      </c>
    </row>
    <row r="308" spans="1:20" ht="15" hidden="1" x14ac:dyDescent="0.25">
      <c r="A308" s="48">
        <v>412</v>
      </c>
      <c r="B308" s="40" t="str">
        <f>Tablo16[[#This Row],[Bölüm]]</f>
        <v>ZO</v>
      </c>
      <c r="C308" s="40">
        <f>Tablo16[[#This Row],[Sınıf]]</f>
        <v>4</v>
      </c>
      <c r="D308" s="40" t="str">
        <f>Tablo16[[#This Row],[Ders Kodu]]</f>
        <v>ZOO-4005</v>
      </c>
      <c r="E308" s="40" t="str">
        <f>Tablo16[[#This Row],[Dersin Adı]]</f>
        <v>Hayvan Islahına Giriş</v>
      </c>
      <c r="F308" s="40" t="str">
        <f>Tablo16[[#This Row],[Dersi Veren Öğretim Üyesi]]</f>
        <v>Hakan Erdem</v>
      </c>
      <c r="G308" s="40" t="str">
        <f>Tablo16[[#This Row],[Dersi Veren. Öğr. Üyesi Bölmü.]]</f>
        <v>ZO</v>
      </c>
      <c r="H308" s="40">
        <f>Tablo16[[#This Row],[Mevcut]]</f>
        <v>17</v>
      </c>
      <c r="I308" s="115">
        <f>Tablo16[[#This Row],[SINAV TARİHİ]]</f>
        <v>45666</v>
      </c>
      <c r="J308" s="116">
        <f>Tablo16[[#This Row],[SINAV SAATİ]]</f>
        <v>0.61458333333333337</v>
      </c>
      <c r="K308" s="40" t="str">
        <f>Tablo16[[#This Row],[SINIF - I -ZF-….]]</f>
        <v>202</v>
      </c>
      <c r="L308" s="40">
        <f>Tablo16[[#This Row],[SINIF - II  ZF-….]]</f>
        <v>0</v>
      </c>
      <c r="M308" s="40">
        <f>Tablo16[[#This Row],[G1]]</f>
        <v>0</v>
      </c>
      <c r="N308" s="40">
        <f>Tablo16[[#This Row],[G2]]</f>
        <v>0</v>
      </c>
      <c r="O308" s="40">
        <f>Tablo16[[#This Row],[Gözetmen 1]]</f>
        <v>0</v>
      </c>
      <c r="P308" s="40">
        <f>Tablo16[[#This Row],[Gözetmen 2]]</f>
        <v>0</v>
      </c>
      <c r="Q308" s="40">
        <f>Tablo16[[#This Row],[TÜM SINAVLARIMI GÖSTER]]</f>
        <v>0</v>
      </c>
      <c r="R308" s="40">
        <f>Tablo16[[#This Row],[Aynı ders sayısı]]</f>
        <v>1</v>
      </c>
      <c r="S308" s="40">
        <f>Tablo16[[#This Row],[Hocası aynı, aynı ders sayısı]]</f>
        <v>1</v>
      </c>
      <c r="T308" s="40">
        <f>Tablo16[[#This Row],[Aynı saatteki Sınav Sayısı]]</f>
        <v>9</v>
      </c>
    </row>
    <row r="309" spans="1:20" ht="15" hidden="1" x14ac:dyDescent="0.25">
      <c r="A309" s="38">
        <v>408</v>
      </c>
      <c r="B309" s="40" t="str">
        <f>Tablo16[[#This Row],[Bölüm]]</f>
        <v>ZO</v>
      </c>
      <c r="C309" s="40">
        <f>Tablo16[[#This Row],[Sınıf]]</f>
        <v>4</v>
      </c>
      <c r="D309" s="40" t="str">
        <f>Tablo16[[#This Row],[Ders Kodu]]</f>
        <v>ZOO-4019</v>
      </c>
      <c r="E309" s="40" t="str">
        <f>Tablo16[[#This Row],[Dersin Adı]]</f>
        <v>Hayvan ve Organik Üretim</v>
      </c>
      <c r="F309" s="40" t="str">
        <f>Tablo16[[#This Row],[Dersi Veren Öğretim Üyesi]]</f>
        <v>Cemil Tölü</v>
      </c>
      <c r="G309" s="40" t="str">
        <f>Tablo16[[#This Row],[Dersi Veren. Öğr. Üyesi Bölmü.]]</f>
        <v>ZO</v>
      </c>
      <c r="H309" s="40">
        <f>Tablo16[[#This Row],[Mevcut]]</f>
        <v>11</v>
      </c>
      <c r="I309" s="115">
        <f>Tablo16[[#This Row],[SINAV TARİHİ]]</f>
        <v>45670</v>
      </c>
      <c r="J309" s="116">
        <f>Tablo16[[#This Row],[SINAV SAATİ]]</f>
        <v>0.625</v>
      </c>
      <c r="K309" s="40" t="str">
        <f>Tablo16[[#This Row],[SINIF - I -ZF-….]]</f>
        <v>104</v>
      </c>
      <c r="L309" s="40">
        <f>Tablo16[[#This Row],[SINIF - II  ZF-….]]</f>
        <v>0</v>
      </c>
      <c r="M309" s="40">
        <f>Tablo16[[#This Row],[G1]]</f>
        <v>0</v>
      </c>
      <c r="N309" s="40">
        <f>Tablo16[[#This Row],[G2]]</f>
        <v>0</v>
      </c>
      <c r="O309" s="40">
        <f>Tablo16[[#This Row],[Gözetmen 1]]</f>
        <v>0</v>
      </c>
      <c r="P309" s="40">
        <f>Tablo16[[#This Row],[Gözetmen 2]]</f>
        <v>0</v>
      </c>
      <c r="Q309" s="40">
        <f>Tablo16[[#This Row],[TÜM SINAVLARIMI GÖSTER]]</f>
        <v>0</v>
      </c>
      <c r="R309" s="40">
        <f>Tablo16[[#This Row],[Aynı ders sayısı]]</f>
        <v>1</v>
      </c>
      <c r="S309" s="40">
        <f>Tablo16[[#This Row],[Hocası aynı, aynı ders sayısı]]</f>
        <v>1</v>
      </c>
      <c r="T309" s="40">
        <f>Tablo16[[#This Row],[Aynı saatteki Sınav Sayısı]]</f>
        <v>8</v>
      </c>
    </row>
    <row r="310" spans="1:20" ht="15" hidden="1" x14ac:dyDescent="0.25">
      <c r="A310" s="48">
        <v>409</v>
      </c>
      <c r="B310" s="40" t="str">
        <f>Tablo16[[#This Row],[Bölüm]]</f>
        <v>ZO</v>
      </c>
      <c r="C310" s="40">
        <f>Tablo16[[#This Row],[Sınıf]]</f>
        <v>4</v>
      </c>
      <c r="D310" s="40" t="str">
        <f>Tablo16[[#This Row],[Ders Kodu]]</f>
        <v>ZOO-4021</v>
      </c>
      <c r="E310" s="40" t="str">
        <f>Tablo16[[#This Row],[Dersin Adı]]</f>
        <v>Yem Katkıları</v>
      </c>
      <c r="F310" s="40" t="str">
        <f>Tablo16[[#This Row],[Dersi Veren Öğretim Üyesi]]</f>
        <v>Kemal Çelik</v>
      </c>
      <c r="G310" s="40" t="str">
        <f>Tablo16[[#This Row],[Dersi Veren. Öğr. Üyesi Bölmü.]]</f>
        <v>ZO</v>
      </c>
      <c r="H310" s="40">
        <f>Tablo16[[#This Row],[Mevcut]]</f>
        <v>11</v>
      </c>
      <c r="I310" s="115">
        <f>Tablo16[[#This Row],[SINAV TARİHİ]]</f>
        <v>45671</v>
      </c>
      <c r="J310" s="116">
        <f>Tablo16[[#This Row],[SINAV SAATİ]]</f>
        <v>0.375</v>
      </c>
      <c r="K310" s="40" t="str">
        <f>Tablo16[[#This Row],[SINIF - I -ZF-….]]</f>
        <v>203</v>
      </c>
      <c r="L310" s="40">
        <f>Tablo16[[#This Row],[SINIF - II  ZF-….]]</f>
        <v>0</v>
      </c>
      <c r="M310" s="40">
        <f>Tablo16[[#This Row],[G1]]</f>
        <v>0</v>
      </c>
      <c r="N310" s="40">
        <f>Tablo16[[#This Row],[G2]]</f>
        <v>0</v>
      </c>
      <c r="O310" s="40">
        <f>Tablo16[[#This Row],[Gözetmen 1]]</f>
        <v>0</v>
      </c>
      <c r="P310" s="40">
        <f>Tablo16[[#This Row],[Gözetmen 2]]</f>
        <v>0</v>
      </c>
      <c r="Q310" s="40">
        <f>Tablo16[[#This Row],[TÜM SINAVLARIMI GÖSTER]]</f>
        <v>0</v>
      </c>
      <c r="R310" s="40">
        <f>Tablo16[[#This Row],[Aynı ders sayısı]]</f>
        <v>1</v>
      </c>
      <c r="S310" s="40">
        <f>Tablo16[[#This Row],[Hocası aynı, aynı ders sayısı]]</f>
        <v>1</v>
      </c>
      <c r="T310" s="40">
        <f>Tablo16[[#This Row],[Aynı saatteki Sınav Sayısı]]</f>
        <v>8</v>
      </c>
    </row>
    <row r="311" spans="1:20" ht="15" hidden="1" x14ac:dyDescent="0.25">
      <c r="A311" s="38">
        <v>410</v>
      </c>
      <c r="B311" s="40" t="str">
        <f>Tablo16[[#This Row],[Bölüm]]</f>
        <v>ZO</v>
      </c>
      <c r="C311" s="40">
        <f>Tablo16[[#This Row],[Sınıf]]</f>
        <v>4</v>
      </c>
      <c r="D311" s="40" t="str">
        <f>Tablo16[[#This Row],[Ders Kodu]]</f>
        <v>ZOO-4003</v>
      </c>
      <c r="E311" s="40" t="str">
        <f>Tablo16[[#This Row],[Dersin Adı]]</f>
        <v>Kanatlı Hayvan Besleme</v>
      </c>
      <c r="F311" s="40" t="str">
        <f>Tablo16[[#This Row],[Dersi Veren Öğretim Üyesi]]</f>
        <v>Kemal Çelik</v>
      </c>
      <c r="G311" s="40" t="str">
        <f>Tablo16[[#This Row],[Dersi Veren. Öğr. Üyesi Bölmü.]]</f>
        <v>ZO</v>
      </c>
      <c r="H311" s="40">
        <f>Tablo16[[#This Row],[Mevcut]]</f>
        <v>19</v>
      </c>
      <c r="I311" s="115">
        <f>Tablo16[[#This Row],[SINAV TARİHİ]]</f>
        <v>45672</v>
      </c>
      <c r="J311" s="116">
        <f>Tablo16[[#This Row],[SINAV SAATİ]]</f>
        <v>0.625</v>
      </c>
      <c r="K311" s="40" t="str">
        <f>Tablo16[[#This Row],[SINIF - I -ZF-….]]</f>
        <v>05</v>
      </c>
      <c r="L311" s="40">
        <f>Tablo16[[#This Row],[SINIF - II  ZF-….]]</f>
        <v>0</v>
      </c>
      <c r="M311" s="40">
        <f>Tablo16[[#This Row],[G1]]</f>
        <v>0</v>
      </c>
      <c r="N311" s="40">
        <f>Tablo16[[#This Row],[G2]]</f>
        <v>0</v>
      </c>
      <c r="O311" s="40">
        <f>Tablo16[[#This Row],[Gözetmen 1]]</f>
        <v>0</v>
      </c>
      <c r="P311" s="40">
        <f>Tablo16[[#This Row],[Gözetmen 2]]</f>
        <v>0</v>
      </c>
      <c r="Q311" s="40">
        <f>Tablo16[[#This Row],[TÜM SINAVLARIMI GÖSTER]]</f>
        <v>0</v>
      </c>
      <c r="R311" s="40">
        <f>Tablo16[[#This Row],[Aynı ders sayısı]]</f>
        <v>1</v>
      </c>
      <c r="S311" s="40">
        <f>Tablo16[[#This Row],[Hocası aynı, aynı ders sayısı]]</f>
        <v>1</v>
      </c>
      <c r="T311" s="40">
        <f>Tablo16[[#This Row],[Aynı saatteki Sınav Sayısı]]</f>
        <v>7</v>
      </c>
    </row>
    <row r="312" spans="1:20" ht="15" hidden="1" x14ac:dyDescent="0.25">
      <c r="A312" s="48">
        <v>317</v>
      </c>
      <c r="B312" s="40" t="str">
        <f>Tablo16[[#This Row],[Bölüm]]</f>
        <v>ZO</v>
      </c>
      <c r="C312" s="40">
        <f>Tablo16[[#This Row],[Sınıf]]</f>
        <v>4</v>
      </c>
      <c r="D312" s="40" t="str">
        <f>Tablo16[[#This Row],[Ders Kodu]]</f>
        <v>ZOO-4017</v>
      </c>
      <c r="E312" s="40" t="str">
        <f>Tablo16[[#This Row],[Dersin Adı]]</f>
        <v>Tavuk Yetiştirme</v>
      </c>
      <c r="F312" s="40" t="str">
        <f>Tablo16[[#This Row],[Dersi Veren Öğretim Üyesi]]</f>
        <v>Ali Karabayır</v>
      </c>
      <c r="G312" s="40" t="str">
        <f>Tablo16[[#This Row],[Dersi Veren. Öğr. Üyesi Bölmü.]]</f>
        <v>ZO</v>
      </c>
      <c r="H312" s="40">
        <f>Tablo16[[#This Row],[Mevcut]]</f>
        <v>14</v>
      </c>
      <c r="I312" s="115">
        <f>Tablo16[[#This Row],[SINAV TARİHİ]]</f>
        <v>45673</v>
      </c>
      <c r="J312" s="116">
        <f>Tablo16[[#This Row],[SINAV SAATİ]]</f>
        <v>0.625</v>
      </c>
      <c r="K312" s="40" t="str">
        <f>Tablo16[[#This Row],[SINIF - I -ZF-….]]</f>
        <v>102</v>
      </c>
      <c r="L312" s="40">
        <f>Tablo16[[#This Row],[SINIF - II  ZF-….]]</f>
        <v>0</v>
      </c>
      <c r="M312" s="40">
        <f>Tablo16[[#This Row],[G1]]</f>
        <v>0</v>
      </c>
      <c r="N312" s="40">
        <f>Tablo16[[#This Row],[G2]]</f>
        <v>0</v>
      </c>
      <c r="O312" s="40">
        <f>Tablo16[[#This Row],[Gözetmen 1]]</f>
        <v>0</v>
      </c>
      <c r="P312" s="40">
        <f>Tablo16[[#This Row],[Gözetmen 2]]</f>
        <v>0</v>
      </c>
      <c r="Q312" s="40">
        <f>Tablo16[[#This Row],[TÜM SINAVLARIMI GÖSTER]]</f>
        <v>0</v>
      </c>
      <c r="R312" s="40">
        <f>Tablo16[[#This Row],[Aynı ders sayısı]]</f>
        <v>1</v>
      </c>
      <c r="S312" s="40">
        <f>Tablo16[[#This Row],[Hocası aynı, aynı ders sayısı]]</f>
        <v>1</v>
      </c>
      <c r="T312" s="40">
        <f>Tablo16[[#This Row],[Aynı saatteki Sınav Sayısı]]</f>
        <v>2</v>
      </c>
    </row>
    <row r="313" spans="1:20" x14ac:dyDescent="0.25">
      <c r="A313" s="4">
        <v>413</v>
      </c>
    </row>
  </sheetData>
  <sheetProtection autoFilter="0"/>
  <mergeCells count="1">
    <mergeCell ref="A2:L2"/>
  </mergeCells>
  <pageMargins left="0.17" right="0.17" top="0.53" bottom="0.43" header="0.3" footer="0.3"/>
  <pageSetup paperSize="9" orientation="landscape"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2DAB4-26E1-43BD-A0C8-9F64F2D54F6E}">
  <dimension ref="A1:W313"/>
  <sheetViews>
    <sheetView zoomScale="115" zoomScaleNormal="115" workbookViewId="0">
      <selection activeCell="I10" sqref="I10"/>
    </sheetView>
  </sheetViews>
  <sheetFormatPr defaultRowHeight="15.75" x14ac:dyDescent="0.25"/>
  <cols>
    <col min="1" max="1" width="4.85546875" style="4" customWidth="1"/>
    <col min="2" max="3" width="3.42578125" style="1" customWidth="1"/>
    <col min="4" max="4" width="7.140625" style="6" hidden="1" customWidth="1"/>
    <col min="5" max="5" width="37.5703125" style="2" customWidth="1"/>
    <col min="6" max="6" width="21.85546875" style="2" customWidth="1"/>
    <col min="7" max="7" width="3.42578125" style="24" customWidth="1"/>
    <col min="8" max="8" width="4.5703125" style="5" customWidth="1"/>
    <col min="9" max="9" width="24.42578125" style="1" customWidth="1"/>
    <col min="10" max="10" width="8.140625" style="12" customWidth="1"/>
    <col min="11" max="11" width="18.140625" style="3" customWidth="1"/>
    <col min="12" max="12" width="8" style="3" customWidth="1"/>
    <col min="13" max="14" width="4" style="35" hidden="1" customWidth="1"/>
    <col min="15" max="15" width="18.140625" style="10" customWidth="1"/>
    <col min="16" max="16" width="18.140625" customWidth="1"/>
    <col min="17" max="17" width="12.85546875" hidden="1" customWidth="1"/>
    <col min="18" max="19" width="3" style="105" customWidth="1"/>
    <col min="20" max="20" width="3.140625" style="106" customWidth="1"/>
    <col min="21" max="21" width="17.42578125" style="1" customWidth="1"/>
    <col min="22" max="22" width="17.140625" style="1" customWidth="1"/>
    <col min="23" max="23" width="6.85546875" style="1" customWidth="1"/>
    <col min="24" max="16384" width="9.140625" style="1"/>
  </cols>
  <sheetData>
    <row r="1" spans="1:23" ht="69.75" customHeight="1" x14ac:dyDescent="0.25">
      <c r="L1" s="10"/>
      <c r="M1" s="117"/>
      <c r="N1" s="117"/>
      <c r="P1" s="10"/>
    </row>
    <row r="2" spans="1:23" ht="17.25" x14ac:dyDescent="0.25">
      <c r="A2" s="189" t="s">
        <v>651</v>
      </c>
      <c r="B2" s="189"/>
      <c r="C2" s="189"/>
      <c r="D2" s="189"/>
      <c r="E2" s="189"/>
      <c r="F2" s="189"/>
      <c r="G2" s="189"/>
      <c r="H2" s="189"/>
      <c r="I2" s="189"/>
      <c r="J2" s="189"/>
      <c r="K2" s="189"/>
      <c r="L2" s="189"/>
      <c r="M2" s="17"/>
      <c r="N2" s="17"/>
      <c r="O2"/>
      <c r="R2" s="107"/>
      <c r="S2" s="107"/>
      <c r="T2" s="108"/>
      <c r="U2" s="50"/>
    </row>
    <row r="3" spans="1:23" ht="28.5" customHeight="1" x14ac:dyDescent="0.25">
      <c r="A3" s="119" t="s">
        <v>0</v>
      </c>
      <c r="B3" s="120" t="s">
        <v>1</v>
      </c>
      <c r="C3" s="121" t="s">
        <v>2</v>
      </c>
      <c r="D3" s="122" t="s">
        <v>3</v>
      </c>
      <c r="E3" s="123" t="s">
        <v>4</v>
      </c>
      <c r="F3" s="124" t="s">
        <v>5</v>
      </c>
      <c r="G3" s="125" t="s">
        <v>661</v>
      </c>
      <c r="H3" s="126" t="s">
        <v>6</v>
      </c>
      <c r="I3" s="127" t="s">
        <v>660</v>
      </c>
      <c r="J3" s="128" t="s">
        <v>80</v>
      </c>
      <c r="K3" s="124" t="s">
        <v>643</v>
      </c>
      <c r="L3" s="129" t="s">
        <v>641</v>
      </c>
      <c r="M3" s="130" t="s">
        <v>91</v>
      </c>
      <c r="N3" s="130" t="s">
        <v>92</v>
      </c>
      <c r="O3" s="131" t="s">
        <v>93</v>
      </c>
      <c r="P3" s="131" t="s">
        <v>94</v>
      </c>
      <c r="Q3" s="132" t="s">
        <v>652</v>
      </c>
      <c r="R3" s="133" t="s">
        <v>659</v>
      </c>
      <c r="S3" s="133" t="s">
        <v>658</v>
      </c>
      <c r="T3" s="133" t="s">
        <v>657</v>
      </c>
      <c r="W3" s="118"/>
    </row>
    <row r="4" spans="1:23" ht="15" x14ac:dyDescent="0.25">
      <c r="A4" s="39">
        <v>64</v>
      </c>
      <c r="B4" s="40" t="str">
        <f>Tablo16[[#This Row],[Bölüm]]</f>
        <v>BB</v>
      </c>
      <c r="C4" s="40">
        <f>Tablo16[[#This Row],[Sınıf]]</f>
        <v>1</v>
      </c>
      <c r="D4" s="40" t="str">
        <f>Tablo16[[#This Row],[Ders Kodu]]</f>
        <v>ZBB-1009</v>
      </c>
      <c r="E4" s="40" t="str">
        <f>Tablo16[[#This Row],[Dersin Adı]]</f>
        <v>Matematik</v>
      </c>
      <c r="F4" s="40" t="str">
        <f>Tablo16[[#This Row],[Dersi Veren Öğretim Üyesi]]</f>
        <v>Saniye Can</v>
      </c>
      <c r="G4" s="40" t="str">
        <f>Tablo16[[#This Row],[Dersi Veren. Öğr. Üyesi Bölmü.]]</f>
        <v>FD</v>
      </c>
      <c r="H4" s="40">
        <f>Tablo16[[#This Row],[Mevcut]]</f>
        <v>46</v>
      </c>
      <c r="I4" s="115">
        <f>Tablo16[[#This Row],[SINAV TARİHİ]]</f>
        <v>45663</v>
      </c>
      <c r="J4" s="116">
        <f>Tablo16[[#This Row],[SINAV SAATİ]]</f>
        <v>0.375</v>
      </c>
      <c r="K4" s="40" t="str">
        <f>Tablo16[[#This Row],[SINIF - I -ZF-….]]</f>
        <v>Amfi</v>
      </c>
      <c r="L4" s="40">
        <f>Tablo16[[#This Row],[SINIF - II  ZF-….]]</f>
        <v>0</v>
      </c>
      <c r="M4" s="40">
        <f>Tablo16[[#This Row],[G1]]</f>
        <v>2</v>
      </c>
      <c r="N4" s="40">
        <f>Tablo16[[#This Row],[G2]]</f>
        <v>0</v>
      </c>
      <c r="O4" s="40" t="str">
        <f>Tablo16[[#This Row],[Gözetmen 1]]</f>
        <v>Esra ŞAHİN</v>
      </c>
      <c r="P4" s="40">
        <f>Tablo16[[#This Row],[Gözetmen 2]]</f>
        <v>0</v>
      </c>
      <c r="Q4" s="40">
        <f>Tablo16[[#This Row],[TÜM SINAVLARIMI GÖSTER]]</f>
        <v>0</v>
      </c>
      <c r="R4" s="40">
        <f>Tablo16[[#This Row],[Aynı ders sayısı]]</f>
        <v>9</v>
      </c>
      <c r="S4" s="40">
        <f>Tablo16[[#This Row],[Hocası aynı, aynı ders sayısı]]</f>
        <v>5</v>
      </c>
      <c r="T4" s="40">
        <f>Tablo16[[#This Row],[Aynı saatteki Sınav Sayısı]]</f>
        <v>9</v>
      </c>
    </row>
    <row r="5" spans="1:23" ht="15" x14ac:dyDescent="0.25">
      <c r="A5" s="38">
        <v>63</v>
      </c>
      <c r="B5" s="40" t="str">
        <f>Tablo16[[#This Row],[Bölüm]]</f>
        <v>BB</v>
      </c>
      <c r="C5" s="40">
        <f>Tablo16[[#This Row],[Sınıf]]</f>
        <v>1</v>
      </c>
      <c r="D5" s="40" t="str">
        <f>Tablo16[[#This Row],[Ders Kodu]]</f>
        <v>TDİ-1101</v>
      </c>
      <c r="E5" s="40" t="str">
        <f>Tablo16[[#This Row],[Dersin Adı]]</f>
        <v>Türk Dili I</v>
      </c>
      <c r="F5" s="40" t="str">
        <f>Tablo16[[#This Row],[Dersi Veren Öğretim Üyesi]]</f>
        <v>Özgür ÜSTÜN</v>
      </c>
      <c r="G5" s="40" t="str">
        <f>Tablo16[[#This Row],[Dersi Veren. Öğr. Üyesi Bölmü.]]</f>
        <v>FD</v>
      </c>
      <c r="H5" s="40">
        <f>Tablo16[[#This Row],[Mevcut]]</f>
        <v>30</v>
      </c>
      <c r="I5" s="115">
        <f>Tablo16[[#This Row],[SINAV TARİHİ]]</f>
        <v>45664</v>
      </c>
      <c r="J5" s="116">
        <f>Tablo16[[#This Row],[SINAV SAATİ]]</f>
        <v>0.41666666666666669</v>
      </c>
      <c r="K5" s="40" t="str">
        <f>Tablo16[[#This Row],[SINIF - I -ZF-….]]</f>
        <v>Amfi</v>
      </c>
      <c r="L5" s="40">
        <f>Tablo16[[#This Row],[SINIF - II  ZF-….]]</f>
        <v>0</v>
      </c>
      <c r="M5" s="40">
        <f>Tablo16[[#This Row],[G1]]</f>
        <v>2</v>
      </c>
      <c r="N5" s="40">
        <f>Tablo16[[#This Row],[G2]]</f>
        <v>0</v>
      </c>
      <c r="O5" s="40" t="str">
        <f>Tablo16[[#This Row],[Gözetmen 1]]</f>
        <v>Esra ŞAHİN</v>
      </c>
      <c r="P5" s="40">
        <f>Tablo16[[#This Row],[Gözetmen 2]]</f>
        <v>0</v>
      </c>
      <c r="Q5" s="40">
        <f>Tablo16[[#This Row],[TÜM SINAVLARIMI GÖSTER]]</f>
        <v>0</v>
      </c>
      <c r="R5" s="40">
        <f>Tablo16[[#This Row],[Aynı ders sayısı]]</f>
        <v>9</v>
      </c>
      <c r="S5" s="40">
        <f>Tablo16[[#This Row],[Hocası aynı, aynı ders sayısı]]</f>
        <v>9</v>
      </c>
      <c r="T5" s="40">
        <f>Tablo16[[#This Row],[Aynı saatteki Sınav Sayısı]]</f>
        <v>9</v>
      </c>
    </row>
    <row r="6" spans="1:23" ht="15" x14ac:dyDescent="0.25">
      <c r="A6" s="38">
        <v>86</v>
      </c>
      <c r="B6" s="40" t="str">
        <f>Tablo16[[#This Row],[Bölüm]]</f>
        <v>BB</v>
      </c>
      <c r="C6" s="40">
        <f>Tablo16[[#This Row],[Sınıf]]</f>
        <v>1</v>
      </c>
      <c r="D6" s="40" t="str">
        <f>Tablo16[[#This Row],[Ders Kodu]]</f>
        <v>ATA-1101</v>
      </c>
      <c r="E6" s="40" t="str">
        <f>Tablo16[[#This Row],[Dersin Adı]]</f>
        <v>Atatürk İlkeleri ve İnkılap Tarihi I</v>
      </c>
      <c r="F6" s="40" t="str">
        <f>Tablo16[[#This Row],[Dersi Veren Öğretim Üyesi]]</f>
        <v>Ümmügülsüm Taylı</v>
      </c>
      <c r="G6" s="40" t="str">
        <f>Tablo16[[#This Row],[Dersi Veren. Öğr. Üyesi Bölmü.]]</f>
        <v>FD</v>
      </c>
      <c r="H6" s="40">
        <f>Tablo16[[#This Row],[Mevcut]]</f>
        <v>261</v>
      </c>
      <c r="I6" s="115">
        <f>Tablo16[[#This Row],[SINAV TARİHİ]]</f>
        <v>45664</v>
      </c>
      <c r="J6" s="116">
        <f>Tablo16[[#This Row],[SINAV SAATİ]]</f>
        <v>0.45833333333333331</v>
      </c>
      <c r="K6" s="40" t="str">
        <f>Tablo16[[#This Row],[SINIF - I -ZF-….]]</f>
        <v>113</v>
      </c>
      <c r="L6" s="40">
        <f>Tablo16[[#This Row],[SINIF - II  ZF-….]]</f>
        <v>0</v>
      </c>
      <c r="M6" s="40">
        <f>Tablo16[[#This Row],[G1]]</f>
        <v>9</v>
      </c>
      <c r="N6" s="40">
        <f>Tablo16[[#This Row],[G2]]</f>
        <v>0</v>
      </c>
      <c r="O6" s="40" t="str">
        <f>Tablo16[[#This Row],[Gözetmen 1]]</f>
        <v>Eylem DURMUŞ</v>
      </c>
      <c r="P6" s="40">
        <f>Tablo16[[#This Row],[Gözetmen 2]]</f>
        <v>0</v>
      </c>
      <c r="Q6" s="40">
        <f>Tablo16[[#This Row],[TÜM SINAVLARIMI GÖSTER]]</f>
        <v>0</v>
      </c>
      <c r="R6" s="40">
        <f>Tablo16[[#This Row],[Aynı ders sayısı]]</f>
        <v>9</v>
      </c>
      <c r="S6" s="40">
        <f>Tablo16[[#This Row],[Hocası aynı, aynı ders sayısı]]</f>
        <v>3</v>
      </c>
      <c r="T6" s="40">
        <f>Tablo16[[#This Row],[Aynı saatteki Sınav Sayısı]]</f>
        <v>9</v>
      </c>
    </row>
    <row r="7" spans="1:23" ht="15" x14ac:dyDescent="0.25">
      <c r="A7" s="38">
        <v>176</v>
      </c>
      <c r="B7" s="40" t="str">
        <f>Tablo16[[#This Row],[Bölüm]]</f>
        <v>BB</v>
      </c>
      <c r="C7" s="40">
        <f>Tablo16[[#This Row],[Sınıf]]</f>
        <v>1</v>
      </c>
      <c r="D7" s="40" t="str">
        <f>Tablo16[[#This Row],[Ders Kodu]]</f>
        <v>ZBB-1011</v>
      </c>
      <c r="E7" s="40" t="str">
        <f>Tablo16[[#This Row],[Dersin Adı]]</f>
        <v>Temel Bilgisayar Uygulamaları</v>
      </c>
      <c r="F7" s="40" t="str">
        <f>Tablo16[[#This Row],[Dersi Veren Öğretim Üyesi]]</f>
        <v>Fatih Cem Kuzucu</v>
      </c>
      <c r="G7" s="40" t="str">
        <f>Tablo16[[#This Row],[Dersi Veren. Öğr. Üyesi Bölmü.]]</f>
        <v>BB</v>
      </c>
      <c r="H7" s="40">
        <f>Tablo16[[#This Row],[Mevcut]]</f>
        <v>30</v>
      </c>
      <c r="I7" s="115">
        <f>Tablo16[[#This Row],[SINAV TARİHİ]]</f>
        <v>45665</v>
      </c>
      <c r="J7" s="116">
        <f>Tablo16[[#This Row],[SINAV SAATİ]]</f>
        <v>0.375</v>
      </c>
      <c r="K7" s="40" t="str">
        <f>Tablo16[[#This Row],[SINIF - I -ZF-….]]</f>
        <v>Bilgisayar Lab.</v>
      </c>
      <c r="L7" s="40">
        <f>Tablo16[[#This Row],[SINIF - II  ZF-….]]</f>
        <v>0</v>
      </c>
      <c r="M7" s="40">
        <f>Tablo16[[#This Row],[G1]]</f>
        <v>0</v>
      </c>
      <c r="N7" s="40">
        <f>Tablo16[[#This Row],[G2]]</f>
        <v>0</v>
      </c>
      <c r="O7" s="40">
        <f>Tablo16[[#This Row],[Gözetmen 1]]</f>
        <v>0</v>
      </c>
      <c r="P7" s="40">
        <f>Tablo16[[#This Row],[Gözetmen 2]]</f>
        <v>0</v>
      </c>
      <c r="Q7" s="40">
        <f>Tablo16[[#This Row],[TÜM SINAVLARIMI GÖSTER]]</f>
        <v>0</v>
      </c>
      <c r="R7" s="40">
        <f>Tablo16[[#This Row],[Aynı ders sayısı]]</f>
        <v>4</v>
      </c>
      <c r="S7" s="40">
        <f>Tablo16[[#This Row],[Hocası aynı, aynı ders sayısı]]</f>
        <v>1</v>
      </c>
      <c r="T7" s="40">
        <f>Tablo16[[#This Row],[Aynı saatteki Sınav Sayısı]]</f>
        <v>9</v>
      </c>
    </row>
    <row r="8" spans="1:23" ht="15" x14ac:dyDescent="0.25">
      <c r="A8" s="38">
        <v>207</v>
      </c>
      <c r="B8" s="40" t="str">
        <f>Tablo16[[#This Row],[Bölüm]]</f>
        <v>BB</v>
      </c>
      <c r="C8" s="40">
        <f>Tablo16[[#This Row],[Sınıf]]</f>
        <v>1</v>
      </c>
      <c r="D8" s="40" t="str">
        <f>Tablo16[[#This Row],[Ders Kodu]]</f>
        <v>BHB-1101</v>
      </c>
      <c r="E8" s="40" t="str">
        <f>Tablo16[[#This Row],[Dersin Adı]]</f>
        <v>Fizik</v>
      </c>
      <c r="F8" s="40" t="str">
        <f>Tablo16[[#This Row],[Dersi Veren Öğretim Üyesi]]</f>
        <v>Faruk Soydugan</v>
      </c>
      <c r="G8" s="40" t="str">
        <f>Tablo16[[#This Row],[Dersi Veren. Öğr. Üyesi Bölmü.]]</f>
        <v>FD</v>
      </c>
      <c r="H8" s="40">
        <f>Tablo16[[#This Row],[Mevcut]]</f>
        <v>68</v>
      </c>
      <c r="I8" s="115">
        <f>Tablo16[[#This Row],[SINAV TARİHİ]]</f>
        <v>45666</v>
      </c>
      <c r="J8" s="116">
        <f>Tablo16[[#This Row],[SINAV SAATİ]]</f>
        <v>0.375</v>
      </c>
      <c r="K8" s="40" t="str">
        <f>Tablo16[[#This Row],[SINIF - I -ZF-….]]</f>
        <v>102</v>
      </c>
      <c r="L8" s="40" t="str">
        <f>Tablo16[[#This Row],[SINIF - II  ZF-….]]</f>
        <v>103</v>
      </c>
      <c r="M8" s="40">
        <f>Tablo16[[#This Row],[G1]]</f>
        <v>2</v>
      </c>
      <c r="N8" s="40">
        <f>Tablo16[[#This Row],[G2]]</f>
        <v>4</v>
      </c>
      <c r="O8" s="40" t="str">
        <f>Tablo16[[#This Row],[Gözetmen 1]]</f>
        <v>Esra ŞAHİN</v>
      </c>
      <c r="P8" s="40" t="str">
        <f>Tablo16[[#This Row],[Gözetmen 2]]</f>
        <v>İpek YAŞAR</v>
      </c>
      <c r="Q8" s="40" t="e">
        <f>Tablo16[[#This Row],[TÜM SINAVLARIMI GÖSTER]]</f>
        <v>#N/A</v>
      </c>
      <c r="R8" s="40">
        <f>Tablo16[[#This Row],[Aynı ders sayısı]]</f>
        <v>9</v>
      </c>
      <c r="S8" s="40">
        <f>Tablo16[[#This Row],[Hocası aynı, aynı ders sayısı]]</f>
        <v>1</v>
      </c>
      <c r="T8" s="40">
        <f>Tablo16[[#This Row],[Aynı saatteki Sınav Sayısı]]</f>
        <v>8</v>
      </c>
    </row>
    <row r="9" spans="1:23" ht="15" x14ac:dyDescent="0.25">
      <c r="A9" s="38">
        <v>208</v>
      </c>
      <c r="B9" s="40" t="str">
        <f>Tablo16[[#This Row],[Bölüm]]</f>
        <v>BB</v>
      </c>
      <c r="C9" s="40">
        <f>Tablo16[[#This Row],[Sınıf]]</f>
        <v>1</v>
      </c>
      <c r="D9" s="40" t="str">
        <f>Tablo16[[#This Row],[Ders Kodu]]</f>
        <v>ZBB-1007</v>
      </c>
      <c r="E9" s="40" t="str">
        <f>Tablo16[[#This Row],[Dersin Adı]]</f>
        <v>Kariyer Planlama</v>
      </c>
      <c r="F9" s="40" t="str">
        <f>Tablo16[[#This Row],[Dersi Veren Öğretim Üyesi]]</f>
        <v>Mehmet Ali Gündoğdu</v>
      </c>
      <c r="G9" s="40" t="str">
        <f>Tablo16[[#This Row],[Dersi Veren. Öğr. Üyesi Bölmü.]]</f>
        <v>BB</v>
      </c>
      <c r="H9" s="40">
        <f>Tablo16[[#This Row],[Mevcut]]</f>
        <v>32</v>
      </c>
      <c r="I9" s="115">
        <f>Tablo16[[#This Row],[SINAV TARİHİ]]</f>
        <v>45666</v>
      </c>
      <c r="J9" s="116">
        <f>Tablo16[[#This Row],[SINAV SAATİ]]</f>
        <v>0.67708333333333337</v>
      </c>
      <c r="K9" s="40" t="str">
        <f>Tablo16[[#This Row],[SINIF - I -ZF-….]]</f>
        <v>102</v>
      </c>
      <c r="L9" s="40">
        <f>Tablo16[[#This Row],[SINIF - II  ZF-….]]</f>
        <v>0</v>
      </c>
      <c r="M9" s="40">
        <f>Tablo16[[#This Row],[G1]]</f>
        <v>0</v>
      </c>
      <c r="N9" s="40">
        <f>Tablo16[[#This Row],[G2]]</f>
        <v>0</v>
      </c>
      <c r="O9" s="40">
        <f>Tablo16[[#This Row],[Gözetmen 1]]</f>
        <v>0</v>
      </c>
      <c r="P9" s="40">
        <f>Tablo16[[#This Row],[Gözetmen 2]]</f>
        <v>0</v>
      </c>
      <c r="Q9" s="40">
        <f>Tablo16[[#This Row],[TÜM SINAVLARIMI GÖSTER]]</f>
        <v>0</v>
      </c>
      <c r="R9" s="40">
        <f>Tablo16[[#This Row],[Aynı ders sayısı]]</f>
        <v>7</v>
      </c>
      <c r="S9" s="40">
        <f>Tablo16[[#This Row],[Hocası aynı, aynı ders sayısı]]</f>
        <v>1</v>
      </c>
      <c r="T9" s="40">
        <f>Tablo16[[#This Row],[Aynı saatteki Sınav Sayısı]]</f>
        <v>7</v>
      </c>
    </row>
    <row r="10" spans="1:23" ht="15" x14ac:dyDescent="0.25">
      <c r="A10" s="38">
        <v>209</v>
      </c>
      <c r="B10" s="40" t="str">
        <f>Tablo16[[#This Row],[Bölüm]]</f>
        <v>BB</v>
      </c>
      <c r="C10" s="40">
        <f>Tablo16[[#This Row],[Sınıf]]</f>
        <v>1</v>
      </c>
      <c r="D10" s="40" t="str">
        <f>Tablo16[[#This Row],[Ders Kodu]]</f>
        <v>ZBB-1003</v>
      </c>
      <c r="E10" s="40" t="str">
        <f>Tablo16[[#This Row],[Dersin Adı]]</f>
        <v>Kimya I</v>
      </c>
      <c r="F10" s="40" t="str">
        <f>Tablo16[[#This Row],[Dersi Veren Öğretim Üyesi]]</f>
        <v>Elif Karacan Yeldir</v>
      </c>
      <c r="G10" s="40" t="str">
        <f>Tablo16[[#This Row],[Dersi Veren. Öğr. Üyesi Bölmü.]]</f>
        <v>FD</v>
      </c>
      <c r="H10" s="40">
        <f>Tablo16[[#This Row],[Mevcut]]</f>
        <v>66</v>
      </c>
      <c r="I10" s="115">
        <f>Tablo16[[#This Row],[SINAV TARİHİ]]</f>
        <v>45671</v>
      </c>
      <c r="J10" s="116">
        <f>Tablo16[[#This Row],[SINAV SAATİ]]</f>
        <v>0.375</v>
      </c>
      <c r="K10" s="40" t="str">
        <f>Tablo16[[#This Row],[SINIF - I -ZF-….]]</f>
        <v>Amfi</v>
      </c>
      <c r="L10" s="40">
        <f>Tablo16[[#This Row],[SINIF - II  ZF-….]]</f>
        <v>0</v>
      </c>
      <c r="M10" s="40">
        <f>Tablo16[[#This Row],[G1]]</f>
        <v>10</v>
      </c>
      <c r="N10" s="40">
        <f>Tablo16[[#This Row],[G2]]</f>
        <v>0</v>
      </c>
      <c r="O10" s="40" t="str">
        <f>Tablo16[[#This Row],[Gözetmen 1]]</f>
        <v>Ünal ÜRKMEZ</v>
      </c>
      <c r="P10" s="40">
        <f>Tablo16[[#This Row],[Gözetmen 2]]</f>
        <v>0</v>
      </c>
      <c r="Q10" s="40">
        <f>Tablo16[[#This Row],[TÜM SINAVLARIMI GÖSTER]]</f>
        <v>0</v>
      </c>
      <c r="R10" s="40">
        <f>Tablo16[[#This Row],[Aynı ders sayısı]]</f>
        <v>8</v>
      </c>
      <c r="S10" s="40">
        <f>Tablo16[[#This Row],[Hocası aynı, aynı ders sayısı]]</f>
        <v>2</v>
      </c>
      <c r="T10" s="40">
        <f>Tablo16[[#This Row],[Aynı saatteki Sınav Sayısı]]</f>
        <v>8</v>
      </c>
    </row>
    <row r="11" spans="1:23" ht="15" x14ac:dyDescent="0.25">
      <c r="A11" s="38">
        <v>205</v>
      </c>
      <c r="B11" s="40" t="str">
        <f>Tablo16[[#This Row],[Bölüm]]</f>
        <v>BB</v>
      </c>
      <c r="C11" s="40">
        <f>Tablo16[[#This Row],[Sınıf]]</f>
        <v>1</v>
      </c>
      <c r="D11" s="40" t="str">
        <f>Tablo16[[#This Row],[Ders Kodu]]</f>
        <v>BHB-1011</v>
      </c>
      <c r="E11" s="40" t="str">
        <f>Tablo16[[#This Row],[Dersin Adı]]</f>
        <v>Botanik</v>
      </c>
      <c r="F11" s="40" t="str">
        <f>Tablo16[[#This Row],[Dersi Veren Öğretim Üyesi]]</f>
        <v>Canan Öztokat Kuzucu</v>
      </c>
      <c r="G11" s="40" t="str">
        <f>Tablo16[[#This Row],[Dersi Veren. Öğr. Üyesi Bölmü.]]</f>
        <v>BB</v>
      </c>
      <c r="H11" s="40">
        <f>Tablo16[[#This Row],[Mevcut]]</f>
        <v>38</v>
      </c>
      <c r="I11" s="115">
        <f>Tablo16[[#This Row],[SINAV TARİHİ]]</f>
        <v>45672</v>
      </c>
      <c r="J11" s="116">
        <f>Tablo16[[#This Row],[SINAV SAATİ]]</f>
        <v>0.375</v>
      </c>
      <c r="K11" s="40" t="str">
        <f>Tablo16[[#This Row],[SINIF - I -ZF-….]]</f>
        <v>01</v>
      </c>
      <c r="L11" s="40">
        <f>Tablo16[[#This Row],[SINIF - II  ZF-….]]</f>
        <v>0</v>
      </c>
      <c r="M11" s="40">
        <f>Tablo16[[#This Row],[G1]]</f>
        <v>1</v>
      </c>
      <c r="N11" s="40">
        <f>Tablo16[[#This Row],[G2]]</f>
        <v>0</v>
      </c>
      <c r="O11" s="40" t="str">
        <f>Tablo16[[#This Row],[Gözetmen 1]]</f>
        <v>Tolga SARIYER</v>
      </c>
      <c r="P11" s="40">
        <f>Tablo16[[#This Row],[Gözetmen 2]]</f>
        <v>0</v>
      </c>
      <c r="Q11" s="40">
        <f>Tablo16[[#This Row],[TÜM SINAVLARIMI GÖSTER]]</f>
        <v>0</v>
      </c>
      <c r="R11" s="40">
        <f>Tablo16[[#This Row],[Aynı ders sayısı]]</f>
        <v>8</v>
      </c>
      <c r="S11" s="40">
        <f>Tablo16[[#This Row],[Hocası aynı, aynı ders sayısı]]</f>
        <v>2</v>
      </c>
      <c r="T11" s="40">
        <f>Tablo16[[#This Row],[Aynı saatteki Sınav Sayısı]]</f>
        <v>9</v>
      </c>
    </row>
    <row r="12" spans="1:23" ht="15" x14ac:dyDescent="0.25">
      <c r="A12" s="38">
        <v>206</v>
      </c>
      <c r="B12" s="40" t="str">
        <f>Tablo16[[#This Row],[Bölüm]]</f>
        <v>BB</v>
      </c>
      <c r="C12" s="40">
        <f>Tablo16[[#This Row],[Sınıf]]</f>
        <v>1</v>
      </c>
      <c r="D12" s="40" t="str">
        <f>Tablo16[[#This Row],[Ders Kodu]]</f>
        <v>İSG-1001</v>
      </c>
      <c r="E12" s="40" t="str">
        <f>Tablo16[[#This Row],[Dersin Adı]]</f>
        <v>İş Sağlığı ve Güvenliği I</v>
      </c>
      <c r="F12" s="40" t="str">
        <f>Tablo16[[#This Row],[Dersi Veren Öğretim Üyesi]]</f>
        <v>Ulaş Çınar</v>
      </c>
      <c r="G12" s="40" t="str">
        <f>Tablo16[[#This Row],[Dersi Veren. Öğr. Üyesi Bölmü.]]</f>
        <v>FD</v>
      </c>
      <c r="H12" s="40">
        <f>Tablo16[[#This Row],[Mevcut]]</f>
        <v>27</v>
      </c>
      <c r="I12" s="115">
        <f>Tablo16[[#This Row],[SINAV TARİHİ]]</f>
        <v>45673</v>
      </c>
      <c r="J12" s="116">
        <f>Tablo16[[#This Row],[SINAV SAATİ]]</f>
        <v>0.375</v>
      </c>
      <c r="K12" s="40" t="str">
        <f>Tablo16[[#This Row],[SINIF - I -ZF-….]]</f>
        <v>Amfi</v>
      </c>
      <c r="L12" s="40">
        <f>Tablo16[[#This Row],[SINIF - II  ZF-….]]</f>
        <v>0</v>
      </c>
      <c r="M12" s="40">
        <f>Tablo16[[#This Row],[G1]]</f>
        <v>2</v>
      </c>
      <c r="N12" s="40">
        <f>Tablo16[[#This Row],[G2]]</f>
        <v>0</v>
      </c>
      <c r="O12" s="40" t="str">
        <f>Tablo16[[#This Row],[Gözetmen 1]]</f>
        <v>Esra ŞAHİN</v>
      </c>
      <c r="P12" s="40">
        <f>Tablo16[[#This Row],[Gözetmen 2]]</f>
        <v>0</v>
      </c>
      <c r="Q12" s="40">
        <f>Tablo16[[#This Row],[TÜM SINAVLARIMI GÖSTER]]</f>
        <v>0</v>
      </c>
      <c r="R12" s="40">
        <f>Tablo16[[#This Row],[Aynı ders sayısı]]</f>
        <v>9</v>
      </c>
      <c r="S12" s="40">
        <f>Tablo16[[#This Row],[Hocası aynı, aynı ders sayısı]]</f>
        <v>8</v>
      </c>
      <c r="T12" s="40">
        <f>Tablo16[[#This Row],[Aynı saatteki Sınav Sayısı]]</f>
        <v>9</v>
      </c>
    </row>
    <row r="13" spans="1:23" ht="15" x14ac:dyDescent="0.25">
      <c r="A13" s="38">
        <v>2</v>
      </c>
      <c r="B13" s="40" t="str">
        <f>Tablo16[[#This Row],[Bölüm]]</f>
        <v>BB</v>
      </c>
      <c r="C13" s="40">
        <f>Tablo16[[#This Row],[Sınıf]]</f>
        <v>1</v>
      </c>
      <c r="D13" s="40" t="str">
        <f>Tablo16[[#This Row],[Ders Kodu]]</f>
        <v>BHB-1009</v>
      </c>
      <c r="E13" s="40" t="str">
        <f>Tablo16[[#This Row],[Dersin Adı]]</f>
        <v>Meteoroloji</v>
      </c>
      <c r="F13" s="40" t="str">
        <f>Tablo16[[#This Row],[Dersi Veren Öğretim Üyesi]]</f>
        <v>Okan Erken</v>
      </c>
      <c r="G13" s="40" t="str">
        <f>Tablo16[[#This Row],[Dersi Veren. Öğr. Üyesi Bölmü.]]</f>
        <v>TYS</v>
      </c>
      <c r="H13" s="40">
        <f>Tablo16[[#This Row],[Mevcut]]</f>
        <v>12</v>
      </c>
      <c r="I13" s="115">
        <f>Tablo16[[#This Row],[SINAV TARİHİ]]</f>
        <v>45674</v>
      </c>
      <c r="J13" s="116">
        <f>Tablo16[[#This Row],[SINAV SAATİ]]</f>
        <v>0.375</v>
      </c>
      <c r="K13" s="40" t="str">
        <f>Tablo16[[#This Row],[SINIF - I -ZF-….]]</f>
        <v>113</v>
      </c>
      <c r="L13" s="40">
        <f>Tablo16[[#This Row],[SINIF - II  ZF-….]]</f>
        <v>0</v>
      </c>
      <c r="M13" s="40">
        <f>Tablo16[[#This Row],[G1]]</f>
        <v>0</v>
      </c>
      <c r="N13" s="40">
        <f>Tablo16[[#This Row],[G2]]</f>
        <v>0</v>
      </c>
      <c r="O13" s="40">
        <f>Tablo16[[#This Row],[Gözetmen 1]]</f>
        <v>0</v>
      </c>
      <c r="P13" s="40">
        <f>Tablo16[[#This Row],[Gözetmen 2]]</f>
        <v>0</v>
      </c>
      <c r="Q13" s="40">
        <f>Tablo16[[#This Row],[TÜM SINAVLARIMI GÖSTER]]</f>
        <v>0</v>
      </c>
      <c r="R13" s="40">
        <f>Tablo16[[#This Row],[Aynı ders sayısı]]</f>
        <v>5</v>
      </c>
      <c r="S13" s="40">
        <f>Tablo16[[#This Row],[Hocası aynı, aynı ders sayısı]]</f>
        <v>2</v>
      </c>
      <c r="T13" s="40">
        <f>Tablo16[[#This Row],[Aynı saatteki Sınav Sayısı]]</f>
        <v>4</v>
      </c>
    </row>
    <row r="14" spans="1:23" ht="15" x14ac:dyDescent="0.25">
      <c r="A14" s="38">
        <v>6</v>
      </c>
      <c r="B14" s="40" t="str">
        <f>Tablo16[[#This Row],[Bölüm]]</f>
        <v>BB</v>
      </c>
      <c r="C14" s="40">
        <f>Tablo16[[#This Row],[Sınıf]]</f>
        <v>1</v>
      </c>
      <c r="D14" s="40" t="str">
        <f>Tablo16[[#This Row],[Ders Kodu]]</f>
        <v>TDİ-1101</v>
      </c>
      <c r="E14" s="40" t="str">
        <f>Tablo16[[#This Row],[Dersin Adı]]</f>
        <v>Yabancı Dil (ingilizce)</v>
      </c>
      <c r="F14" s="40" t="str">
        <f>Tablo16[[#This Row],[Dersi Veren Öğretim Üyesi]]</f>
        <v>Gökhan HINIZ</v>
      </c>
      <c r="G14" s="40" t="str">
        <f>Tablo16[[#This Row],[Dersi Veren. Öğr. Üyesi Bölmü.]]</f>
        <v>FD</v>
      </c>
      <c r="H14" s="40">
        <f>Tablo16[[#This Row],[Mevcut]]</f>
        <v>19</v>
      </c>
      <c r="I14" s="115">
        <f>Tablo16[[#This Row],[SINAV TARİHİ]]</f>
        <v>45674</v>
      </c>
      <c r="J14" s="116">
        <f>Tablo16[[#This Row],[SINAV SAATİ]]</f>
        <v>0.625</v>
      </c>
      <c r="K14" s="40" t="str">
        <f>Tablo16[[#This Row],[SINIF - I -ZF-….]]</f>
        <v>Amfi</v>
      </c>
      <c r="L14" s="40">
        <f>Tablo16[[#This Row],[SINIF - II  ZF-….]]</f>
        <v>0</v>
      </c>
      <c r="M14" s="40">
        <f>Tablo16[[#This Row],[G1]]</f>
        <v>2</v>
      </c>
      <c r="N14" s="40">
        <f>Tablo16[[#This Row],[G2]]</f>
        <v>0</v>
      </c>
      <c r="O14" s="40" t="str">
        <f>Tablo16[[#This Row],[Gözetmen 1]]</f>
        <v>Esra ŞAHİN</v>
      </c>
      <c r="P14" s="40">
        <f>Tablo16[[#This Row],[Gözetmen 2]]</f>
        <v>0</v>
      </c>
      <c r="Q14" s="40">
        <f>Tablo16[[#This Row],[TÜM SINAVLARIMI GÖSTER]]</f>
        <v>0</v>
      </c>
      <c r="R14" s="40">
        <f>Tablo16[[#This Row],[Aynı ders sayısı]]</f>
        <v>0</v>
      </c>
      <c r="S14" s="40">
        <f>Tablo16[[#This Row],[Hocası aynı, aynı ders sayısı]]</f>
        <v>9</v>
      </c>
      <c r="T14" s="40">
        <f>Tablo16[[#This Row],[Aynı saatteki Sınav Sayısı]]</f>
        <v>9</v>
      </c>
    </row>
    <row r="15" spans="1:23" ht="15" x14ac:dyDescent="0.25">
      <c r="A15" s="38">
        <v>28</v>
      </c>
      <c r="B15" s="40" t="str">
        <f>Tablo16[[#This Row],[Bölüm]]</f>
        <v>BB</v>
      </c>
      <c r="C15" s="40">
        <f>Tablo16[[#This Row],[Sınıf]]</f>
        <v>2</v>
      </c>
      <c r="D15" s="40" t="str">
        <f>Tablo16[[#This Row],[Ders Kodu]]</f>
        <v>BHB-2015</v>
      </c>
      <c r="E15" s="40" t="str">
        <f>Tablo16[[#This Row],[Dersin Adı]]</f>
        <v>Toprak Bilgisi</v>
      </c>
      <c r="F15" s="40" t="str">
        <f>Tablo16[[#This Row],[Dersi Veren Öğretim Üyesi]]</f>
        <v>Ali Sungur</v>
      </c>
      <c r="G15" s="40" t="str">
        <f>Tablo16[[#This Row],[Dersi Veren. Öğr. Üyesi Bölmü.]]</f>
        <v>TO</v>
      </c>
      <c r="H15" s="40">
        <f>Tablo16[[#This Row],[Mevcut]]</f>
        <v>46</v>
      </c>
      <c r="I15" s="115">
        <f>Tablo16[[#This Row],[SINAV TARİHİ]]</f>
        <v>45663</v>
      </c>
      <c r="J15" s="116">
        <f>Tablo16[[#This Row],[SINAV SAATİ]]</f>
        <v>0.45833333333333331</v>
      </c>
      <c r="K15" s="40" t="str">
        <f>Tablo16[[#This Row],[SINIF - I -ZF-….]]</f>
        <v>Amfi</v>
      </c>
      <c r="L15" s="40">
        <f>Tablo16[[#This Row],[SINIF - II  ZF-….]]</f>
        <v>0</v>
      </c>
      <c r="M15" s="40">
        <f>Tablo16[[#This Row],[G1]]</f>
        <v>11</v>
      </c>
      <c r="N15" s="40">
        <f>Tablo16[[#This Row],[G2]]</f>
        <v>0</v>
      </c>
      <c r="O15" s="40" t="str">
        <f>Tablo16[[#This Row],[Gözetmen 1]]</f>
        <v>Serkan ÖZDEMİR</v>
      </c>
      <c r="P15" s="40">
        <f>Tablo16[[#This Row],[Gözetmen 2]]</f>
        <v>0</v>
      </c>
      <c r="Q15" s="40">
        <f>Tablo16[[#This Row],[TÜM SINAVLARIMI GÖSTER]]</f>
        <v>0</v>
      </c>
      <c r="R15" s="40">
        <f>Tablo16[[#This Row],[Aynı ders sayısı]]</f>
        <v>4</v>
      </c>
      <c r="S15" s="40">
        <f>Tablo16[[#This Row],[Hocası aynı, aynı ders sayısı]]</f>
        <v>2</v>
      </c>
      <c r="T15" s="40">
        <f>Tablo16[[#This Row],[Aynı saatteki Sınav Sayısı]]</f>
        <v>9</v>
      </c>
    </row>
    <row r="16" spans="1:23" ht="15" x14ac:dyDescent="0.25">
      <c r="A16" s="38">
        <v>40</v>
      </c>
      <c r="B16" s="40" t="str">
        <f>Tablo16[[#This Row],[Bölüm]]</f>
        <v>BB</v>
      </c>
      <c r="C16" s="40">
        <f>Tablo16[[#This Row],[Sınıf]]</f>
        <v>2</v>
      </c>
      <c r="D16" s="40" t="str">
        <f>Tablo16[[#This Row],[Ders Kodu]]</f>
        <v>BHB-2001</v>
      </c>
      <c r="E16" s="40" t="str">
        <f>Tablo16[[#This Row],[Dersin Adı]]</f>
        <v>Bitki Fizyolojisi</v>
      </c>
      <c r="F16" s="40" t="str">
        <f>Tablo16[[#This Row],[Dersi Veren Öğretim Üyesi]]</f>
        <v>Harun Çoban</v>
      </c>
      <c r="G16" s="40" t="str">
        <f>Tablo16[[#This Row],[Dersi Veren. Öğr. Üyesi Bölmü.]]</f>
        <v>BB</v>
      </c>
      <c r="H16" s="40">
        <f>Tablo16[[#This Row],[Mevcut]]</f>
        <v>41</v>
      </c>
      <c r="I16" s="115">
        <f>Tablo16[[#This Row],[SINAV TARİHİ]]</f>
        <v>45664</v>
      </c>
      <c r="J16" s="116">
        <f>Tablo16[[#This Row],[SINAV SAATİ]]</f>
        <v>0.4861111111111111</v>
      </c>
      <c r="K16" s="40" t="str">
        <f>Tablo16[[#This Row],[SINIF - I -ZF-….]]</f>
        <v>201</v>
      </c>
      <c r="L16" s="40">
        <f>Tablo16[[#This Row],[SINIF - II  ZF-….]]</f>
        <v>0</v>
      </c>
      <c r="M16" s="40">
        <f>Tablo16[[#This Row],[G1]]</f>
        <v>0</v>
      </c>
      <c r="N16" s="40">
        <f>Tablo16[[#This Row],[G2]]</f>
        <v>0</v>
      </c>
      <c r="O16" s="40">
        <f>Tablo16[[#This Row],[Gözetmen 1]]</f>
        <v>0</v>
      </c>
      <c r="P16" s="40">
        <f>Tablo16[[#This Row],[Gözetmen 2]]</f>
        <v>0</v>
      </c>
      <c r="Q16" s="40">
        <f>Tablo16[[#This Row],[TÜM SINAVLARIMI GÖSTER]]</f>
        <v>0</v>
      </c>
      <c r="R16" s="40">
        <f>Tablo16[[#This Row],[Aynı ders sayısı]]</f>
        <v>7</v>
      </c>
      <c r="S16" s="40">
        <f>Tablo16[[#This Row],[Hocası aynı, aynı ders sayısı]]</f>
        <v>1</v>
      </c>
      <c r="T16" s="40">
        <f>Tablo16[[#This Row],[Aynı saatteki Sınav Sayısı]]</f>
        <v>9</v>
      </c>
    </row>
    <row r="17" spans="1:20" ht="15" x14ac:dyDescent="0.25">
      <c r="A17" s="38">
        <v>183</v>
      </c>
      <c r="B17" s="40" t="str">
        <f>Tablo16[[#This Row],[Bölüm]]</f>
        <v>BB</v>
      </c>
      <c r="C17" s="40">
        <f>Tablo16[[#This Row],[Sınıf]]</f>
        <v>2</v>
      </c>
      <c r="D17" s="40" t="str">
        <f>Tablo16[[#This Row],[Ders Kodu]]</f>
        <v>BHB-2011</v>
      </c>
      <c r="E17" s="40" t="str">
        <f>Tablo16[[#This Row],[Dersin Adı]]</f>
        <v>Tarımsal Mekanizasyon</v>
      </c>
      <c r="F17" s="40" t="str">
        <f>Tablo16[[#This Row],[Dersi Veren Öğretim Üyesi]]</f>
        <v>Anıl Çay</v>
      </c>
      <c r="G17" s="40" t="str">
        <f>Tablo16[[#This Row],[Dersi Veren. Öğr. Üyesi Bölmü.]]</f>
        <v>TM</v>
      </c>
      <c r="H17" s="40">
        <f>Tablo16[[#This Row],[Mevcut]]</f>
        <v>43</v>
      </c>
      <c r="I17" s="115">
        <f>Tablo16[[#This Row],[SINAV TARİHİ]]</f>
        <v>45665</v>
      </c>
      <c r="J17" s="116">
        <f>Tablo16[[#This Row],[SINAV SAATİ]]</f>
        <v>0.45833333333333331</v>
      </c>
      <c r="K17" s="40" t="str">
        <f>Tablo16[[#This Row],[SINIF - I -ZF-….]]</f>
        <v>102</v>
      </c>
      <c r="L17" s="40">
        <f>Tablo16[[#This Row],[SINIF - II  ZF-….]]</f>
        <v>0</v>
      </c>
      <c r="M17" s="40">
        <f>Tablo16[[#This Row],[G1]]</f>
        <v>0</v>
      </c>
      <c r="N17" s="40">
        <f>Tablo16[[#This Row],[G2]]</f>
        <v>0</v>
      </c>
      <c r="O17" s="40">
        <f>Tablo16[[#This Row],[Gözetmen 1]]</f>
        <v>0</v>
      </c>
      <c r="P17" s="40">
        <f>Tablo16[[#This Row],[Gözetmen 2]]</f>
        <v>0</v>
      </c>
      <c r="Q17" s="40">
        <f>Tablo16[[#This Row],[TÜM SINAVLARIMI GÖSTER]]</f>
        <v>0</v>
      </c>
      <c r="R17" s="40">
        <f>Tablo16[[#This Row],[Aynı ders sayısı]]</f>
        <v>5</v>
      </c>
      <c r="S17" s="40">
        <f>Tablo16[[#This Row],[Hocası aynı, aynı ders sayısı]]</f>
        <v>1</v>
      </c>
      <c r="T17" s="40">
        <f>Tablo16[[#This Row],[Aynı saatteki Sınav Sayısı]]</f>
        <v>9</v>
      </c>
    </row>
    <row r="18" spans="1:20" ht="15" x14ac:dyDescent="0.25">
      <c r="A18" s="38">
        <v>281</v>
      </c>
      <c r="B18" s="40" t="str">
        <f>Tablo16[[#This Row],[Bölüm]]</f>
        <v>BB</v>
      </c>
      <c r="C18" s="40">
        <f>Tablo16[[#This Row],[Sınıf]]</f>
        <v>2</v>
      </c>
      <c r="D18" s="40" t="str">
        <f>Tablo16[[#This Row],[Ders Kodu]]</f>
        <v>BHB-2009</v>
      </c>
      <c r="E18" s="40" t="str">
        <f>Tablo16[[#This Row],[Dersin Adı]]</f>
        <v>Tarımsal Yapılar ve Sulama</v>
      </c>
      <c r="F18" s="40" t="str">
        <f>Tablo16[[#This Row],[Dersi Veren Öğretim Üyesi]]</f>
        <v>Gökhan Çamoğlu</v>
      </c>
      <c r="G18" s="40" t="str">
        <f>Tablo16[[#This Row],[Dersi Veren. Öğr. Üyesi Bölmü.]]</f>
        <v>TYS</v>
      </c>
      <c r="H18" s="40">
        <f>Tablo16[[#This Row],[Mevcut]]</f>
        <v>43</v>
      </c>
      <c r="I18" s="115">
        <f>Tablo16[[#This Row],[SINAV TARİHİ]]</f>
        <v>45665</v>
      </c>
      <c r="J18" s="116">
        <f>Tablo16[[#This Row],[SINAV SAATİ]]</f>
        <v>0.6875</v>
      </c>
      <c r="K18" s="40" t="str">
        <f>Tablo16[[#This Row],[SINIF - I -ZF-….]]</f>
        <v>101</v>
      </c>
      <c r="L18" s="40">
        <f>Tablo16[[#This Row],[SINIF - II  ZF-….]]</f>
        <v>0</v>
      </c>
      <c r="M18" s="40">
        <f>Tablo16[[#This Row],[G1]]</f>
        <v>0</v>
      </c>
      <c r="N18" s="40">
        <f>Tablo16[[#This Row],[G2]]</f>
        <v>0</v>
      </c>
      <c r="O18" s="40">
        <f>Tablo16[[#This Row],[Gözetmen 1]]</f>
        <v>0</v>
      </c>
      <c r="P18" s="40">
        <f>Tablo16[[#This Row],[Gözetmen 2]]</f>
        <v>0</v>
      </c>
      <c r="Q18" s="40">
        <f>Tablo16[[#This Row],[TÜM SINAVLARIMI GÖSTER]]</f>
        <v>0</v>
      </c>
      <c r="R18" s="40">
        <f>Tablo16[[#This Row],[Aynı ders sayısı]]</f>
        <v>6</v>
      </c>
      <c r="S18" s="40">
        <f>Tablo16[[#This Row],[Hocası aynı, aynı ders sayısı]]</f>
        <v>1</v>
      </c>
      <c r="T18" s="40">
        <f>Tablo16[[#This Row],[Aynı saatteki Sınav Sayısı]]</f>
        <v>7</v>
      </c>
    </row>
    <row r="19" spans="1:20" ht="15" x14ac:dyDescent="0.25">
      <c r="A19" s="38">
        <v>301</v>
      </c>
      <c r="B19" s="40" t="str">
        <f>Tablo16[[#This Row],[Bölüm]]</f>
        <v>BB</v>
      </c>
      <c r="C19" s="40">
        <f>Tablo16[[#This Row],[Sınıf]]</f>
        <v>2</v>
      </c>
      <c r="D19" s="40" t="str">
        <f>Tablo16[[#This Row],[Ders Kodu]]</f>
        <v>BHB-2005</v>
      </c>
      <c r="E19" s="40" t="str">
        <f>Tablo16[[#This Row],[Dersin Adı]]</f>
        <v>Tarım Ekonomisi</v>
      </c>
      <c r="F19" s="40" t="str">
        <f>Tablo16[[#This Row],[Dersi Veren Öğretim Üyesi]]</f>
        <v>Bengü Everest</v>
      </c>
      <c r="G19" s="40" t="str">
        <f>Tablo16[[#This Row],[Dersi Veren. Öğr. Üyesi Bölmü.]]</f>
        <v>TE</v>
      </c>
      <c r="H19" s="40">
        <f>Tablo16[[#This Row],[Mevcut]]</f>
        <v>42</v>
      </c>
      <c r="I19" s="115">
        <f>Tablo16[[#This Row],[SINAV TARİHİ]]</f>
        <v>45666</v>
      </c>
      <c r="J19" s="116">
        <f>Tablo16[[#This Row],[SINAV SAATİ]]</f>
        <v>0.45833333333333331</v>
      </c>
      <c r="K19" s="40" t="str">
        <f>Tablo16[[#This Row],[SINIF - I -ZF-….]]</f>
        <v>01</v>
      </c>
      <c r="L19" s="40">
        <f>Tablo16[[#This Row],[SINIF - II  ZF-….]]</f>
        <v>0</v>
      </c>
      <c r="M19" s="40">
        <f>Tablo16[[#This Row],[G1]]</f>
        <v>0</v>
      </c>
      <c r="N19" s="40">
        <f>Tablo16[[#This Row],[G2]]</f>
        <v>0</v>
      </c>
      <c r="O19" s="40">
        <f>Tablo16[[#This Row],[Gözetmen 1]]</f>
        <v>0</v>
      </c>
      <c r="P19" s="40">
        <f>Tablo16[[#This Row],[Gözetmen 2]]</f>
        <v>0</v>
      </c>
      <c r="Q19" s="40">
        <f>Tablo16[[#This Row],[TÜM SINAVLARIMI GÖSTER]]</f>
        <v>0</v>
      </c>
      <c r="R19" s="40">
        <f>Tablo16[[#This Row],[Aynı ders sayısı]]</f>
        <v>6</v>
      </c>
      <c r="S19" s="40">
        <f>Tablo16[[#This Row],[Hocası aynı, aynı ders sayısı]]</f>
        <v>1</v>
      </c>
      <c r="T19" s="40">
        <f>Tablo16[[#This Row],[Aynı saatteki Sınav Sayısı]]</f>
        <v>9</v>
      </c>
    </row>
    <row r="20" spans="1:20" ht="15" x14ac:dyDescent="0.25">
      <c r="A20" s="38">
        <v>331</v>
      </c>
      <c r="B20" s="40" t="str">
        <f>Tablo16[[#This Row],[Bölüm]]</f>
        <v>BB</v>
      </c>
      <c r="C20" s="40">
        <f>Tablo16[[#This Row],[Sınıf]]</f>
        <v>2</v>
      </c>
      <c r="D20" s="40" t="str">
        <f>Tablo16[[#This Row],[Ders Kodu]]</f>
        <v>BHB-2003</v>
      </c>
      <c r="E20" s="40" t="str">
        <f>Tablo16[[#This Row],[Dersin Adı]]</f>
        <v>Genetik</v>
      </c>
      <c r="F20" s="40" t="str">
        <f>Tablo16[[#This Row],[Dersi Veren Öğretim Üyesi]]</f>
        <v>Murat Şeker</v>
      </c>
      <c r="G20" s="40" t="str">
        <f>Tablo16[[#This Row],[Dersi Veren. Öğr. Üyesi Bölmü.]]</f>
        <v>BB</v>
      </c>
      <c r="H20" s="40">
        <f>Tablo16[[#This Row],[Mevcut]]</f>
        <v>47</v>
      </c>
      <c r="I20" s="115">
        <f>Tablo16[[#This Row],[SINAV TARİHİ]]</f>
        <v>45670</v>
      </c>
      <c r="J20" s="116">
        <f>Tablo16[[#This Row],[SINAV SAATİ]]</f>
        <v>0.45833333333333331</v>
      </c>
      <c r="K20" s="40" t="str">
        <f>Tablo16[[#This Row],[SINIF - I -ZF-….]]</f>
        <v>113</v>
      </c>
      <c r="L20" s="40">
        <f>Tablo16[[#This Row],[SINIF - II  ZF-….]]</f>
        <v>0</v>
      </c>
      <c r="M20" s="40">
        <f>Tablo16[[#This Row],[G1]]</f>
        <v>0</v>
      </c>
      <c r="N20" s="40">
        <f>Tablo16[[#This Row],[G2]]</f>
        <v>0</v>
      </c>
      <c r="O20" s="40">
        <f>Tablo16[[#This Row],[Gözetmen 1]]</f>
        <v>0</v>
      </c>
      <c r="P20" s="40">
        <f>Tablo16[[#This Row],[Gözetmen 2]]</f>
        <v>0</v>
      </c>
      <c r="Q20" s="40">
        <f>Tablo16[[#This Row],[TÜM SINAVLARIMI GÖSTER]]</f>
        <v>0</v>
      </c>
      <c r="R20" s="40">
        <f>Tablo16[[#This Row],[Aynı ders sayısı]]</f>
        <v>3</v>
      </c>
      <c r="S20" s="40">
        <f>Tablo16[[#This Row],[Hocası aynı, aynı ders sayısı]]</f>
        <v>1</v>
      </c>
      <c r="T20" s="40">
        <f>Tablo16[[#This Row],[Aynı saatteki Sınav Sayısı]]</f>
        <v>8</v>
      </c>
    </row>
    <row r="21" spans="1:20" ht="15" x14ac:dyDescent="0.25">
      <c r="A21" s="38">
        <v>332</v>
      </c>
      <c r="B21" s="40" t="str">
        <f>Tablo16[[#This Row],[Bölüm]]</f>
        <v>BB</v>
      </c>
      <c r="C21" s="40">
        <f>Tablo16[[#This Row],[Sınıf]]</f>
        <v>2</v>
      </c>
      <c r="D21" s="40" t="str">
        <f>Tablo16[[#This Row],[Ders Kodu]]</f>
        <v>BHB-2013</v>
      </c>
      <c r="E21" s="40" t="str">
        <f>Tablo16[[#This Row],[Dersin Adı]]</f>
        <v>İstatistik</v>
      </c>
      <c r="F21" s="40" t="str">
        <f>Tablo16[[#This Row],[Dersi Veren Öğretim Üyesi]]</f>
        <v>Murat Şeker</v>
      </c>
      <c r="G21" s="40" t="str">
        <f>Tablo16[[#This Row],[Dersi Veren. Öğr. Üyesi Bölmü.]]</f>
        <v>BB</v>
      </c>
      <c r="H21" s="40">
        <f>Tablo16[[#This Row],[Mevcut]]</f>
        <v>51</v>
      </c>
      <c r="I21" s="115">
        <f>Tablo16[[#This Row],[SINAV TARİHİ]]</f>
        <v>45671</v>
      </c>
      <c r="J21" s="116">
        <f>Tablo16[[#This Row],[SINAV SAATİ]]</f>
        <v>0.45833333333333331</v>
      </c>
      <c r="K21" s="40" t="str">
        <f>Tablo16[[#This Row],[SINIF - I -ZF-….]]</f>
        <v>202</v>
      </c>
      <c r="L21" s="40" t="str">
        <f>Tablo16[[#This Row],[SINIF - II  ZF-….]]</f>
        <v>203</v>
      </c>
      <c r="M21" s="40">
        <f>Tablo16[[#This Row],[G1]]</f>
        <v>1</v>
      </c>
      <c r="N21" s="40">
        <f>Tablo16[[#This Row],[G2]]</f>
        <v>9</v>
      </c>
      <c r="O21" s="40" t="str">
        <f>Tablo16[[#This Row],[Gözetmen 1]]</f>
        <v>Tolga SARIYER</v>
      </c>
      <c r="P21" s="40" t="str">
        <f>Tablo16[[#This Row],[Gözetmen 2]]</f>
        <v>Eylem DURMUŞ</v>
      </c>
      <c r="Q21" s="40" t="e">
        <f>Tablo16[[#This Row],[TÜM SINAVLARIMI GÖSTER]]</f>
        <v>#N/A</v>
      </c>
      <c r="R21" s="40">
        <f>Tablo16[[#This Row],[Aynı ders sayısı]]</f>
        <v>3</v>
      </c>
      <c r="S21" s="40">
        <f>Tablo16[[#This Row],[Hocası aynı, aynı ders sayısı]]</f>
        <v>1</v>
      </c>
      <c r="T21" s="40">
        <f>Tablo16[[#This Row],[Aynı saatteki Sınav Sayısı]]</f>
        <v>7</v>
      </c>
    </row>
    <row r="22" spans="1:20" ht="15" x14ac:dyDescent="0.25">
      <c r="A22" s="38">
        <v>8</v>
      </c>
      <c r="B22" s="40" t="str">
        <f>Tablo16[[#This Row],[Bölüm]]</f>
        <v>BB</v>
      </c>
      <c r="C22" s="40">
        <f>Tablo16[[#This Row],[Sınıf]]</f>
        <v>2</v>
      </c>
      <c r="D22" s="40" t="str">
        <f>Tablo16[[#This Row],[Ders Kodu]]</f>
        <v>BHB-2007</v>
      </c>
      <c r="E22" s="40" t="str">
        <f>Tablo16[[#This Row],[Dersin Adı]]</f>
        <v>Gıda Bilimi ve Güvenliği</v>
      </c>
      <c r="F22" s="40" t="str">
        <f>Tablo16[[#This Row],[Dersi Veren Öğretim Üyesi]]</f>
        <v>Hakan Engin</v>
      </c>
      <c r="G22" s="40" t="str">
        <f>Tablo16[[#This Row],[Dersi Veren. Öğr. Üyesi Bölmü.]]</f>
        <v>BB</v>
      </c>
      <c r="H22" s="40">
        <f>Tablo16[[#This Row],[Mevcut]]</f>
        <v>44</v>
      </c>
      <c r="I22" s="115">
        <f>Tablo16[[#This Row],[SINAV TARİHİ]]</f>
        <v>45672</v>
      </c>
      <c r="J22" s="116">
        <f>Tablo16[[#This Row],[SINAV SAATİ]]</f>
        <v>0.45833333333333331</v>
      </c>
      <c r="K22" s="40" t="str">
        <f>Tablo16[[#This Row],[SINIF - I -ZF-….]]</f>
        <v>01</v>
      </c>
      <c r="L22" s="40">
        <f>Tablo16[[#This Row],[SINIF - II  ZF-….]]</f>
        <v>0</v>
      </c>
      <c r="M22" s="40">
        <f>Tablo16[[#This Row],[G1]]</f>
        <v>0</v>
      </c>
      <c r="N22" s="40">
        <f>Tablo16[[#This Row],[G2]]</f>
        <v>0</v>
      </c>
      <c r="O22" s="40">
        <f>Tablo16[[#This Row],[Gözetmen 1]]</f>
        <v>0</v>
      </c>
      <c r="P22" s="40">
        <f>Tablo16[[#This Row],[Gözetmen 2]]</f>
        <v>0</v>
      </c>
      <c r="Q22" s="40">
        <f>Tablo16[[#This Row],[TÜM SINAVLARIMI GÖSTER]]</f>
        <v>0</v>
      </c>
      <c r="R22" s="40">
        <f>Tablo16[[#This Row],[Aynı ders sayısı]]</f>
        <v>6</v>
      </c>
      <c r="S22" s="40">
        <f>Tablo16[[#This Row],[Hocası aynı, aynı ders sayısı]]</f>
        <v>1</v>
      </c>
      <c r="T22" s="40">
        <f>Tablo16[[#This Row],[Aynı saatteki Sınav Sayısı]]</f>
        <v>3</v>
      </c>
    </row>
    <row r="23" spans="1:20" ht="15" x14ac:dyDescent="0.25">
      <c r="A23" s="38">
        <v>10</v>
      </c>
      <c r="B23" s="40" t="str">
        <f>Tablo16[[#This Row],[Bölüm]]</f>
        <v>BB</v>
      </c>
      <c r="C23" s="40">
        <f>Tablo16[[#This Row],[Sınıf]]</f>
        <v>3</v>
      </c>
      <c r="D23" s="40">
        <f>Tablo16[[#This Row],[Ders Kodu]]</f>
        <v>0</v>
      </c>
      <c r="E23" s="40" t="str">
        <f>Tablo16[[#This Row],[Dersin Adı]]</f>
        <v>Bahçe Bit. Yetş. Çevresel Stres</v>
      </c>
      <c r="F23" s="40" t="str">
        <f>Tablo16[[#This Row],[Dersi Veren Öğretim Üyesi]]</f>
        <v>Arda Akçal</v>
      </c>
      <c r="G23" s="40" t="str">
        <f>Tablo16[[#This Row],[Dersi Veren. Öğr. Üyesi Bölmü.]]</f>
        <v>BB</v>
      </c>
      <c r="H23" s="40">
        <f>Tablo16[[#This Row],[Mevcut]]</f>
        <v>10</v>
      </c>
      <c r="I23" s="115">
        <f>Tablo16[[#This Row],[SINAV TARİHİ]]</f>
        <v>45663</v>
      </c>
      <c r="J23" s="116">
        <f>Tablo16[[#This Row],[SINAV SAATİ]]</f>
        <v>0.54166666666666663</v>
      </c>
      <c r="K23" s="40" t="str">
        <f>Tablo16[[#This Row],[SINIF - I -ZF-….]]</f>
        <v>113</v>
      </c>
      <c r="L23" s="40">
        <f>Tablo16[[#This Row],[SINIF - II  ZF-….]]</f>
        <v>0</v>
      </c>
      <c r="M23" s="40">
        <f>Tablo16[[#This Row],[G1]]</f>
        <v>0</v>
      </c>
      <c r="N23" s="40">
        <f>Tablo16[[#This Row],[G2]]</f>
        <v>0</v>
      </c>
      <c r="O23" s="40">
        <f>Tablo16[[#This Row],[Gözetmen 1]]</f>
        <v>0</v>
      </c>
      <c r="P23" s="40">
        <f>Tablo16[[#This Row],[Gözetmen 2]]</f>
        <v>0</v>
      </c>
      <c r="Q23" s="40">
        <f>Tablo16[[#This Row],[TÜM SINAVLARIMI GÖSTER]]</f>
        <v>0</v>
      </c>
      <c r="R23" s="40">
        <f>Tablo16[[#This Row],[Aynı ders sayısı]]</f>
        <v>1</v>
      </c>
      <c r="S23" s="40">
        <f>Tablo16[[#This Row],[Hocası aynı, aynı ders sayısı]]</f>
        <v>1</v>
      </c>
      <c r="T23" s="40">
        <f>Tablo16[[#This Row],[Aynı saatteki Sınav Sayısı]]</f>
        <v>9</v>
      </c>
    </row>
    <row r="24" spans="1:20" ht="15" x14ac:dyDescent="0.25">
      <c r="A24" s="38">
        <v>11</v>
      </c>
      <c r="B24" s="40" t="str">
        <f>Tablo16[[#This Row],[Bölüm]]</f>
        <v>BB</v>
      </c>
      <c r="C24" s="40">
        <f>Tablo16[[#This Row],[Sınıf]]</f>
        <v>3</v>
      </c>
      <c r="D24" s="40" t="str">
        <f>Tablo16[[#This Row],[Ders Kodu]]</f>
        <v>BHB-3007</v>
      </c>
      <c r="E24" s="40" t="str">
        <f>Tablo16[[#This Row],[Dersin Adı]]</f>
        <v>Bahçe Bitki Organik Tarım</v>
      </c>
      <c r="F24" s="40" t="str">
        <f>Tablo16[[#This Row],[Dersi Veren Öğretim Üyesi]]</f>
        <v>Seçkin Kaya</v>
      </c>
      <c r="G24" s="40" t="str">
        <f>Tablo16[[#This Row],[Dersi Veren. Öğr. Üyesi Bölmü.]]</f>
        <v>BB</v>
      </c>
      <c r="H24" s="40">
        <f>Tablo16[[#This Row],[Mevcut]]</f>
        <v>6</v>
      </c>
      <c r="I24" s="115">
        <f>Tablo16[[#This Row],[SINAV TARİHİ]]</f>
        <v>45664</v>
      </c>
      <c r="J24" s="116">
        <f>Tablo16[[#This Row],[SINAV SAATİ]]</f>
        <v>0.56944444444444442</v>
      </c>
      <c r="K24" s="40" t="str">
        <f>Tablo16[[#This Row],[SINIF - I -ZF-….]]</f>
        <v>113</v>
      </c>
      <c r="L24" s="40">
        <f>Tablo16[[#This Row],[SINIF - II  ZF-….]]</f>
        <v>0</v>
      </c>
      <c r="M24" s="40">
        <f>Tablo16[[#This Row],[G1]]</f>
        <v>0</v>
      </c>
      <c r="N24" s="40">
        <f>Tablo16[[#This Row],[G2]]</f>
        <v>0</v>
      </c>
      <c r="O24" s="40">
        <f>Tablo16[[#This Row],[Gözetmen 1]]</f>
        <v>0</v>
      </c>
      <c r="P24" s="40">
        <f>Tablo16[[#This Row],[Gözetmen 2]]</f>
        <v>0</v>
      </c>
      <c r="Q24" s="40">
        <f>Tablo16[[#This Row],[TÜM SINAVLARIMI GÖSTER]]</f>
        <v>0</v>
      </c>
      <c r="R24" s="40">
        <f>Tablo16[[#This Row],[Aynı ders sayısı]]</f>
        <v>1</v>
      </c>
      <c r="S24" s="40">
        <f>Tablo16[[#This Row],[Hocası aynı, aynı ders sayısı]]</f>
        <v>1</v>
      </c>
      <c r="T24" s="40">
        <f>Tablo16[[#This Row],[Aynı saatteki Sınav Sayısı]]</f>
        <v>9</v>
      </c>
    </row>
    <row r="25" spans="1:20" ht="15" x14ac:dyDescent="0.25">
      <c r="A25" s="38">
        <v>321</v>
      </c>
      <c r="B25" s="40" t="str">
        <f>Tablo16[[#This Row],[Bölüm]]</f>
        <v>BB</v>
      </c>
      <c r="C25" s="40">
        <f>Tablo16[[#This Row],[Sınıf]]</f>
        <v>3</v>
      </c>
      <c r="D25" s="40" t="str">
        <f>Tablo16[[#This Row],[Ders Kodu]]</f>
        <v>BHB-3015</v>
      </c>
      <c r="E25" s="40" t="str">
        <f>Tablo16[[#This Row],[Dersin Adı]]</f>
        <v>Üzümsü Meyveler</v>
      </c>
      <c r="F25" s="40" t="str">
        <f>Tablo16[[#This Row],[Dersi Veren Öğretim Üyesi]]</f>
        <v>Harun Çoban</v>
      </c>
      <c r="G25" s="40" t="str">
        <f>Tablo16[[#This Row],[Dersi Veren. Öğr. Üyesi Bölmü.]]</f>
        <v>BB</v>
      </c>
      <c r="H25" s="40">
        <f>Tablo16[[#This Row],[Mevcut]]</f>
        <v>13</v>
      </c>
      <c r="I25" s="115">
        <f>Tablo16[[#This Row],[SINAV TARİHİ]]</f>
        <v>45665</v>
      </c>
      <c r="J25" s="116">
        <f>Tablo16[[#This Row],[SINAV SAATİ]]</f>
        <v>0.58333333333333337</v>
      </c>
      <c r="K25" s="40" t="str">
        <f>Tablo16[[#This Row],[SINIF - I -ZF-….]]</f>
        <v>206</v>
      </c>
      <c r="L25" s="40">
        <f>Tablo16[[#This Row],[SINIF - II  ZF-….]]</f>
        <v>0</v>
      </c>
      <c r="M25" s="40">
        <f>Tablo16[[#This Row],[G1]]</f>
        <v>0</v>
      </c>
      <c r="N25" s="40">
        <f>Tablo16[[#This Row],[G2]]</f>
        <v>0</v>
      </c>
      <c r="O25" s="40">
        <f>Tablo16[[#This Row],[Gözetmen 1]]</f>
        <v>0</v>
      </c>
      <c r="P25" s="40">
        <f>Tablo16[[#This Row],[Gözetmen 2]]</f>
        <v>0</v>
      </c>
      <c r="Q25" s="40">
        <f>Tablo16[[#This Row],[TÜM SINAVLARIMI GÖSTER]]</f>
        <v>0</v>
      </c>
      <c r="R25" s="40">
        <f>Tablo16[[#This Row],[Aynı ders sayısı]]</f>
        <v>1</v>
      </c>
      <c r="S25" s="40">
        <f>Tablo16[[#This Row],[Hocası aynı, aynı ders sayısı]]</f>
        <v>1</v>
      </c>
      <c r="T25" s="40">
        <f>Tablo16[[#This Row],[Aynı saatteki Sınav Sayısı]]</f>
        <v>1</v>
      </c>
    </row>
    <row r="26" spans="1:20" ht="15" x14ac:dyDescent="0.25">
      <c r="A26" s="38">
        <v>39</v>
      </c>
      <c r="B26" s="40" t="str">
        <f>Tablo16[[#This Row],[Bölüm]]</f>
        <v>BB</v>
      </c>
      <c r="C26" s="40">
        <f>Tablo16[[#This Row],[Sınıf]]</f>
        <v>3</v>
      </c>
      <c r="D26" s="40" t="str">
        <f>Tablo16[[#This Row],[Ders Kodu]]</f>
        <v>BHB-3009</v>
      </c>
      <c r="E26" s="40" t="str">
        <f>Tablo16[[#This Row],[Dersin Adı]]</f>
        <v>Fide ve Fidan Yetiştiriciliği</v>
      </c>
      <c r="F26" s="40" t="str">
        <f>Tablo16[[#This Row],[Dersi Veren Öğretim Üyesi]]</f>
        <v>Hakan Engin</v>
      </c>
      <c r="G26" s="40" t="str">
        <f>Tablo16[[#This Row],[Dersi Veren. Öğr. Üyesi Bölmü.]]</f>
        <v>BB</v>
      </c>
      <c r="H26" s="40">
        <f>Tablo16[[#This Row],[Mevcut]]</f>
        <v>11</v>
      </c>
      <c r="I26" s="115">
        <f>Tablo16[[#This Row],[SINAV TARİHİ]]</f>
        <v>45666</v>
      </c>
      <c r="J26" s="116">
        <f>Tablo16[[#This Row],[SINAV SAATİ]]</f>
        <v>0.67708333333333337</v>
      </c>
      <c r="K26" s="40" t="str">
        <f>Tablo16[[#This Row],[SINIF - I -ZF-….]]</f>
        <v>113</v>
      </c>
      <c r="L26" s="40">
        <f>Tablo16[[#This Row],[SINIF - II  ZF-….]]</f>
        <v>0</v>
      </c>
      <c r="M26" s="40">
        <f>Tablo16[[#This Row],[G1]]</f>
        <v>0</v>
      </c>
      <c r="N26" s="40">
        <f>Tablo16[[#This Row],[G2]]</f>
        <v>0</v>
      </c>
      <c r="O26" s="40">
        <f>Tablo16[[#This Row],[Gözetmen 1]]</f>
        <v>0</v>
      </c>
      <c r="P26" s="40">
        <f>Tablo16[[#This Row],[Gözetmen 2]]</f>
        <v>0</v>
      </c>
      <c r="Q26" s="40">
        <f>Tablo16[[#This Row],[TÜM SINAVLARIMI GÖSTER]]</f>
        <v>0</v>
      </c>
      <c r="R26" s="40">
        <f>Tablo16[[#This Row],[Aynı ders sayısı]]</f>
        <v>1</v>
      </c>
      <c r="S26" s="40">
        <f>Tablo16[[#This Row],[Hocası aynı, aynı ders sayısı]]</f>
        <v>1</v>
      </c>
      <c r="T26" s="40">
        <f>Tablo16[[#This Row],[Aynı saatteki Sınav Sayısı]]</f>
        <v>7</v>
      </c>
    </row>
    <row r="27" spans="1:20" ht="15" x14ac:dyDescent="0.25">
      <c r="A27" s="38">
        <v>69</v>
      </c>
      <c r="B27" s="40" t="str">
        <f>Tablo16[[#This Row],[Bölüm]]</f>
        <v>BB</v>
      </c>
      <c r="C27" s="40">
        <f>Tablo16[[#This Row],[Sınıf]]</f>
        <v>3</v>
      </c>
      <c r="D27" s="40" t="str">
        <f>Tablo16[[#This Row],[Ders Kodu]]</f>
        <v>BHB-3003</v>
      </c>
      <c r="E27" s="40" t="str">
        <f>Tablo16[[#This Row],[Dersin Adı]]</f>
        <v>Süs Bitkileri Yetiştiriciliği</v>
      </c>
      <c r="F27" s="40" t="str">
        <f>Tablo16[[#This Row],[Dersi Veren Öğretim Üyesi]]</f>
        <v>Arda Akçal</v>
      </c>
      <c r="G27" s="40" t="str">
        <f>Tablo16[[#This Row],[Dersi Veren. Öğr. Üyesi Bölmü.]]</f>
        <v>BB</v>
      </c>
      <c r="H27" s="40">
        <f>Tablo16[[#This Row],[Mevcut]]</f>
        <v>9</v>
      </c>
      <c r="I27" s="115">
        <f>Tablo16[[#This Row],[SINAV TARİHİ]]</f>
        <v>45670</v>
      </c>
      <c r="J27" s="116">
        <f>Tablo16[[#This Row],[SINAV SAATİ]]</f>
        <v>0.58333333333333337</v>
      </c>
      <c r="K27" s="40" t="str">
        <f>Tablo16[[#This Row],[SINIF - I -ZF-….]]</f>
        <v>02</v>
      </c>
      <c r="L27" s="40">
        <f>Tablo16[[#This Row],[SINIF - II  ZF-….]]</f>
        <v>0</v>
      </c>
      <c r="M27" s="40">
        <f>Tablo16[[#This Row],[G1]]</f>
        <v>0</v>
      </c>
      <c r="N27" s="40">
        <f>Tablo16[[#This Row],[G2]]</f>
        <v>0</v>
      </c>
      <c r="O27" s="40">
        <f>Tablo16[[#This Row],[Gözetmen 1]]</f>
        <v>0</v>
      </c>
      <c r="P27" s="40">
        <f>Tablo16[[#This Row],[Gözetmen 2]]</f>
        <v>0</v>
      </c>
      <c r="Q27" s="40">
        <f>Tablo16[[#This Row],[TÜM SINAVLARIMI GÖSTER]]</f>
        <v>0</v>
      </c>
      <c r="R27" s="40">
        <f>Tablo16[[#This Row],[Aynı ders sayısı]]</f>
        <v>1</v>
      </c>
      <c r="S27" s="40">
        <f>Tablo16[[#This Row],[Hocası aynı, aynı ders sayısı]]</f>
        <v>1</v>
      </c>
      <c r="T27" s="40">
        <f>Tablo16[[#This Row],[Aynı saatteki Sınav Sayısı]]</f>
        <v>1</v>
      </c>
    </row>
    <row r="28" spans="1:20" ht="15" x14ac:dyDescent="0.25">
      <c r="A28" s="38">
        <v>142</v>
      </c>
      <c r="B28" s="40" t="str">
        <f>Tablo16[[#This Row],[Bölüm]]</f>
        <v>BB</v>
      </c>
      <c r="C28" s="40">
        <f>Tablo16[[#This Row],[Sınıf]]</f>
        <v>3</v>
      </c>
      <c r="D28" s="40" t="str">
        <f>Tablo16[[#This Row],[Ders Kodu]]</f>
        <v>BHB-3013</v>
      </c>
      <c r="E28" s="40" t="str">
        <f>Tablo16[[#This Row],[Dersin Adı]]</f>
        <v>Tropik İklim Meyve Türleri</v>
      </c>
      <c r="F28" s="40" t="str">
        <f>Tablo16[[#This Row],[Dersi Veren Öğretim Üyesi]]</f>
        <v>Murat Şeker</v>
      </c>
      <c r="G28" s="40" t="str">
        <f>Tablo16[[#This Row],[Dersi Veren. Öğr. Üyesi Bölmü.]]</f>
        <v>BB</v>
      </c>
      <c r="H28" s="40">
        <f>Tablo16[[#This Row],[Mevcut]]</f>
        <v>30</v>
      </c>
      <c r="I28" s="115">
        <f>Tablo16[[#This Row],[SINAV TARİHİ]]</f>
        <v>45671</v>
      </c>
      <c r="J28" s="116">
        <f>Tablo16[[#This Row],[SINAV SAATİ]]</f>
        <v>0.58333333333333337</v>
      </c>
      <c r="K28" s="40" t="str">
        <f>Tablo16[[#This Row],[SINIF - I -ZF-….]]</f>
        <v>101</v>
      </c>
      <c r="L28" s="40">
        <f>Tablo16[[#This Row],[SINIF - II  ZF-….]]</f>
        <v>0</v>
      </c>
      <c r="M28" s="40">
        <f>Tablo16[[#This Row],[G1]]</f>
        <v>0</v>
      </c>
      <c r="N28" s="40">
        <f>Tablo16[[#This Row],[G2]]</f>
        <v>0</v>
      </c>
      <c r="O28" s="40">
        <f>Tablo16[[#This Row],[Gözetmen 1]]</f>
        <v>0</v>
      </c>
      <c r="P28" s="40">
        <f>Tablo16[[#This Row],[Gözetmen 2]]</f>
        <v>0</v>
      </c>
      <c r="Q28" s="40">
        <f>Tablo16[[#This Row],[TÜM SINAVLARIMI GÖSTER]]</f>
        <v>0</v>
      </c>
      <c r="R28" s="40">
        <f>Tablo16[[#This Row],[Aynı ders sayısı]]</f>
        <v>1</v>
      </c>
      <c r="S28" s="40">
        <f>Tablo16[[#This Row],[Hocası aynı, aynı ders sayısı]]</f>
        <v>1</v>
      </c>
      <c r="T28" s="40">
        <f>Tablo16[[#This Row],[Aynı saatteki Sınav Sayısı]]</f>
        <v>1</v>
      </c>
    </row>
    <row r="29" spans="1:20" ht="15" x14ac:dyDescent="0.25">
      <c r="A29" s="38">
        <v>200</v>
      </c>
      <c r="B29" s="40" t="str">
        <f>Tablo16[[#This Row],[Bölüm]]</f>
        <v>BB</v>
      </c>
      <c r="C29" s="40">
        <f>Tablo16[[#This Row],[Sınıf]]</f>
        <v>3</v>
      </c>
      <c r="D29" s="40" t="str">
        <f>Tablo16[[#This Row],[Ders Kodu]]</f>
        <v>BHB-3001</v>
      </c>
      <c r="E29" s="40" t="str">
        <f>Tablo16[[#This Row],[Dersin Adı]]</f>
        <v>Araştırma ve Deneme Metotları</v>
      </c>
      <c r="F29" s="40" t="str">
        <f>Tablo16[[#This Row],[Dersi Veren Öğretim Üyesi]]</f>
        <v>Murat Şeker</v>
      </c>
      <c r="G29" s="40" t="str">
        <f>Tablo16[[#This Row],[Dersi Veren. Öğr. Üyesi Bölmü.]]</f>
        <v>BB</v>
      </c>
      <c r="H29" s="40">
        <f>Tablo16[[#This Row],[Mevcut]]</f>
        <v>19</v>
      </c>
      <c r="I29" s="115">
        <f>Tablo16[[#This Row],[SINAV TARİHİ]]</f>
        <v>45672</v>
      </c>
      <c r="J29" s="116">
        <f>Tablo16[[#This Row],[SINAV SAATİ]]</f>
        <v>0.54166666666666663</v>
      </c>
      <c r="K29" s="40" t="str">
        <f>Tablo16[[#This Row],[SINIF - I -ZF-….]]</f>
        <v>113</v>
      </c>
      <c r="L29" s="40">
        <f>Tablo16[[#This Row],[SINIF - II  ZF-….]]</f>
        <v>0</v>
      </c>
      <c r="M29" s="40">
        <f>Tablo16[[#This Row],[G1]]</f>
        <v>0</v>
      </c>
      <c r="N29" s="40">
        <f>Tablo16[[#This Row],[G2]]</f>
        <v>0</v>
      </c>
      <c r="O29" s="40">
        <f>Tablo16[[#This Row],[Gözetmen 1]]</f>
        <v>0</v>
      </c>
      <c r="P29" s="40">
        <f>Tablo16[[#This Row],[Gözetmen 2]]</f>
        <v>0</v>
      </c>
      <c r="Q29" s="40">
        <f>Tablo16[[#This Row],[TÜM SINAVLARIMI GÖSTER]]</f>
        <v>0</v>
      </c>
      <c r="R29" s="40">
        <f>Tablo16[[#This Row],[Aynı ders sayısı]]</f>
        <v>2</v>
      </c>
      <c r="S29" s="40">
        <f>Tablo16[[#This Row],[Hocası aynı, aynı ders sayısı]]</f>
        <v>1</v>
      </c>
      <c r="T29" s="40">
        <f>Tablo16[[#This Row],[Aynı saatteki Sınav Sayısı]]</f>
        <v>3</v>
      </c>
    </row>
    <row r="30" spans="1:20" ht="15" x14ac:dyDescent="0.25">
      <c r="A30" s="38">
        <v>339</v>
      </c>
      <c r="B30" s="40" t="str">
        <f>Tablo16[[#This Row],[Bölüm]]</f>
        <v>BB</v>
      </c>
      <c r="C30" s="40">
        <f>Tablo16[[#This Row],[Sınıf]]</f>
        <v>3</v>
      </c>
      <c r="D30" s="40" t="str">
        <f>Tablo16[[#This Row],[Ders Kodu]]</f>
        <v>BHB-3005</v>
      </c>
      <c r="E30" s="40" t="str">
        <f>Tablo16[[#This Row],[Dersin Adı]]</f>
        <v>Genel Bağcılık</v>
      </c>
      <c r="F30" s="40" t="str">
        <f>Tablo16[[#This Row],[Dersi Veren Öğretim Üyesi]]</f>
        <v>Alper Dardeniz</v>
      </c>
      <c r="G30" s="40" t="str">
        <f>Tablo16[[#This Row],[Dersi Veren. Öğr. Üyesi Bölmü.]]</f>
        <v>BB</v>
      </c>
      <c r="H30" s="40">
        <f>Tablo16[[#This Row],[Mevcut]]</f>
        <v>10</v>
      </c>
      <c r="I30" s="115">
        <f>Tablo16[[#This Row],[SINAV TARİHİ]]</f>
        <v>45673</v>
      </c>
      <c r="J30" s="116">
        <f>Tablo16[[#This Row],[SINAV SAATİ]]</f>
        <v>0.54166666666666663</v>
      </c>
      <c r="K30" s="40" t="str">
        <f>Tablo16[[#This Row],[SINIF - I -ZF-….]]</f>
        <v>202</v>
      </c>
      <c r="L30" s="40">
        <f>Tablo16[[#This Row],[SINIF - II  ZF-….]]</f>
        <v>0</v>
      </c>
      <c r="M30" s="40">
        <f>Tablo16[[#This Row],[G1]]</f>
        <v>0</v>
      </c>
      <c r="N30" s="40">
        <f>Tablo16[[#This Row],[G2]]</f>
        <v>0</v>
      </c>
      <c r="O30" s="40">
        <f>Tablo16[[#This Row],[Gözetmen 1]]</f>
        <v>0</v>
      </c>
      <c r="P30" s="40">
        <f>Tablo16[[#This Row],[Gözetmen 2]]</f>
        <v>0</v>
      </c>
      <c r="Q30" s="40">
        <f>Tablo16[[#This Row],[TÜM SINAVLARIMI GÖSTER]]</f>
        <v>0</v>
      </c>
      <c r="R30" s="40">
        <f>Tablo16[[#This Row],[Aynı ders sayısı]]</f>
        <v>1</v>
      </c>
      <c r="S30" s="40">
        <f>Tablo16[[#This Row],[Hocası aynı, aynı ders sayısı]]</f>
        <v>1</v>
      </c>
      <c r="T30" s="40">
        <f>Tablo16[[#This Row],[Aynı saatteki Sınav Sayısı]]</f>
        <v>2</v>
      </c>
    </row>
    <row r="31" spans="1:20" ht="15" x14ac:dyDescent="0.25">
      <c r="A31" s="38">
        <v>13</v>
      </c>
      <c r="B31" s="40" t="str">
        <f>Tablo16[[#This Row],[Bölüm]]</f>
        <v>BB</v>
      </c>
      <c r="C31" s="40">
        <f>Tablo16[[#This Row],[Sınıf]]</f>
        <v>4</v>
      </c>
      <c r="D31" s="40" t="str">
        <f>Tablo16[[#This Row],[Ders Kodu]]</f>
        <v>BHB-4019</v>
      </c>
      <c r="E31" s="40" t="str">
        <f>Tablo16[[#This Row],[Dersin Adı]]</f>
        <v>Bahçe Ürünlerinin Muhafaza ve Pazara Hazırlık</v>
      </c>
      <c r="F31" s="40" t="str">
        <f>Tablo16[[#This Row],[Dersi Veren Öğretim Üyesi]]</f>
        <v>Neslihan Ekinci</v>
      </c>
      <c r="G31" s="40" t="str">
        <f>Tablo16[[#This Row],[Dersi Veren. Öğr. Üyesi Bölmü.]]</f>
        <v>BB</v>
      </c>
      <c r="H31" s="40">
        <f>Tablo16[[#This Row],[Mevcut]]</f>
        <v>23</v>
      </c>
      <c r="I31" s="115">
        <f>Tablo16[[#This Row],[SINAV TARİHİ]]</f>
        <v>45663</v>
      </c>
      <c r="J31" s="116">
        <f>Tablo16[[#This Row],[SINAV SAATİ]]</f>
        <v>0.61458333333333337</v>
      </c>
      <c r="K31" s="40" t="str">
        <f>Tablo16[[#This Row],[SINIF - I -ZF-….]]</f>
        <v>06</v>
      </c>
      <c r="L31" s="40">
        <f>Tablo16[[#This Row],[SINIF - II  ZF-….]]</f>
        <v>0</v>
      </c>
      <c r="M31" s="40">
        <f>Tablo16[[#This Row],[G1]]</f>
        <v>0</v>
      </c>
      <c r="N31" s="40">
        <f>Tablo16[[#This Row],[G2]]</f>
        <v>0</v>
      </c>
      <c r="O31" s="40">
        <f>Tablo16[[#This Row],[Gözetmen 1]]</f>
        <v>0</v>
      </c>
      <c r="P31" s="40">
        <f>Tablo16[[#This Row],[Gözetmen 2]]</f>
        <v>0</v>
      </c>
      <c r="Q31" s="40">
        <f>Tablo16[[#This Row],[TÜM SINAVLARIMI GÖSTER]]</f>
        <v>0</v>
      </c>
      <c r="R31" s="40">
        <f>Tablo16[[#This Row],[Aynı ders sayısı]]</f>
        <v>1</v>
      </c>
      <c r="S31" s="40">
        <f>Tablo16[[#This Row],[Hocası aynı, aynı ders sayısı]]</f>
        <v>1</v>
      </c>
      <c r="T31" s="40">
        <f>Tablo16[[#This Row],[Aynı saatteki Sınav Sayısı]]</f>
        <v>9</v>
      </c>
    </row>
    <row r="32" spans="1:20" ht="15" x14ac:dyDescent="0.25">
      <c r="A32" s="38">
        <v>23</v>
      </c>
      <c r="B32" s="40" t="str">
        <f>Tablo16[[#This Row],[Bölüm]]</f>
        <v>BB</v>
      </c>
      <c r="C32" s="40">
        <f>Tablo16[[#This Row],[Sınıf]]</f>
        <v>4</v>
      </c>
      <c r="D32" s="40" t="str">
        <f>Tablo16[[#This Row],[Ders Kodu]]</f>
        <v>BHB-4005</v>
      </c>
      <c r="E32" s="40" t="str">
        <f>Tablo16[[#This Row],[Dersin Adı]]</f>
        <v>Kesme Çiçek Yetiştirme Teknikleri</v>
      </c>
      <c r="F32" s="40" t="str">
        <f>Tablo16[[#This Row],[Dersi Veren Öğretim Üyesi]]</f>
        <v>Arda Akçal</v>
      </c>
      <c r="G32" s="40" t="str">
        <f>Tablo16[[#This Row],[Dersi Veren. Öğr. Üyesi Bölmü.]]</f>
        <v>BB</v>
      </c>
      <c r="H32" s="40">
        <f>Tablo16[[#This Row],[Mevcut]]</f>
        <v>14</v>
      </c>
      <c r="I32" s="115">
        <f>Tablo16[[#This Row],[SINAV TARİHİ]]</f>
        <v>45664</v>
      </c>
      <c r="J32" s="116">
        <f>Tablo16[[#This Row],[SINAV SAATİ]]</f>
        <v>0.65277777777777779</v>
      </c>
      <c r="K32" s="40" t="str">
        <f>Tablo16[[#This Row],[SINIF - I -ZF-….]]</f>
        <v>204</v>
      </c>
      <c r="L32" s="40">
        <f>Tablo16[[#This Row],[SINIF - II  ZF-….]]</f>
        <v>0</v>
      </c>
      <c r="M32" s="40">
        <f>Tablo16[[#This Row],[G1]]</f>
        <v>0</v>
      </c>
      <c r="N32" s="40">
        <f>Tablo16[[#This Row],[G2]]</f>
        <v>0</v>
      </c>
      <c r="O32" s="40">
        <f>Tablo16[[#This Row],[Gözetmen 1]]</f>
        <v>0</v>
      </c>
      <c r="P32" s="40">
        <f>Tablo16[[#This Row],[Gözetmen 2]]</f>
        <v>0</v>
      </c>
      <c r="Q32" s="40">
        <f>Tablo16[[#This Row],[TÜM SINAVLARIMI GÖSTER]]</f>
        <v>0</v>
      </c>
      <c r="R32" s="40">
        <f>Tablo16[[#This Row],[Aynı ders sayısı]]</f>
        <v>1</v>
      </c>
      <c r="S32" s="40">
        <f>Tablo16[[#This Row],[Hocası aynı, aynı ders sayısı]]</f>
        <v>1</v>
      </c>
      <c r="T32" s="40">
        <f>Tablo16[[#This Row],[Aynı saatteki Sınav Sayısı]]</f>
        <v>9</v>
      </c>
    </row>
    <row r="33" spans="1:20" ht="15" x14ac:dyDescent="0.25">
      <c r="A33" s="38">
        <v>26</v>
      </c>
      <c r="B33" s="40" t="str">
        <f>Tablo16[[#This Row],[Bölüm]]</f>
        <v>BB</v>
      </c>
      <c r="C33" s="40">
        <f>Tablo16[[#This Row],[Sınıf]]</f>
        <v>4</v>
      </c>
      <c r="D33" s="40" t="str">
        <f>Tablo16[[#This Row],[Ders Kodu]]</f>
        <v>BHB-4009</v>
      </c>
      <c r="E33" s="40" t="str">
        <f>Tablo16[[#This Row],[Dersin Adı]]</f>
        <v>Ilıman İklim Meyve Türleri I</v>
      </c>
      <c r="F33" s="40" t="str">
        <f>Tablo16[[#This Row],[Dersi Veren Öğretim Üyesi]]</f>
        <v>Engin Gür</v>
      </c>
      <c r="G33" s="40" t="str">
        <f>Tablo16[[#This Row],[Dersi Veren. Öğr. Üyesi Bölmü.]]</f>
        <v>BB</v>
      </c>
      <c r="H33" s="40">
        <f>Tablo16[[#This Row],[Mevcut]]</f>
        <v>22</v>
      </c>
      <c r="I33" s="115">
        <f>Tablo16[[#This Row],[SINAV TARİHİ]]</f>
        <v>45665</v>
      </c>
      <c r="J33" s="116">
        <f>Tablo16[[#This Row],[SINAV SAATİ]]</f>
        <v>0.625</v>
      </c>
      <c r="K33" s="40" t="str">
        <f>Tablo16[[#This Row],[SINIF - I -ZF-….]]</f>
        <v>101</v>
      </c>
      <c r="L33" s="40">
        <f>Tablo16[[#This Row],[SINIF - II  ZF-….]]</f>
        <v>0</v>
      </c>
      <c r="M33" s="40">
        <f>Tablo16[[#This Row],[G1]]</f>
        <v>0</v>
      </c>
      <c r="N33" s="40">
        <f>Tablo16[[#This Row],[G2]]</f>
        <v>0</v>
      </c>
      <c r="O33" s="40">
        <f>Tablo16[[#This Row],[Gözetmen 1]]</f>
        <v>0</v>
      </c>
      <c r="P33" s="40">
        <f>Tablo16[[#This Row],[Gözetmen 2]]</f>
        <v>0</v>
      </c>
      <c r="Q33" s="40">
        <f>Tablo16[[#This Row],[TÜM SINAVLARIMI GÖSTER]]</f>
        <v>0</v>
      </c>
      <c r="R33" s="40">
        <f>Tablo16[[#This Row],[Aynı ders sayısı]]</f>
        <v>1</v>
      </c>
      <c r="S33" s="40">
        <f>Tablo16[[#This Row],[Hocası aynı, aynı ders sayısı]]</f>
        <v>1</v>
      </c>
      <c r="T33" s="40">
        <f>Tablo16[[#This Row],[Aynı saatteki Sınav Sayısı]]</f>
        <v>9</v>
      </c>
    </row>
    <row r="34" spans="1:20" ht="15" x14ac:dyDescent="0.25">
      <c r="A34" s="38">
        <v>49</v>
      </c>
      <c r="B34" s="40" t="str">
        <f>Tablo16[[#This Row],[Bölüm]]</f>
        <v>BB</v>
      </c>
      <c r="C34" s="40">
        <f>Tablo16[[#This Row],[Sınıf]]</f>
        <v>4</v>
      </c>
      <c r="D34" s="40" t="str">
        <f>Tablo16[[#This Row],[Ders Kodu]]</f>
        <v>BHB-4015</v>
      </c>
      <c r="E34" s="40" t="str">
        <f>Tablo16[[#This Row],[Dersin Adı]]</f>
        <v>Subtropik İklim Meyve Türleri</v>
      </c>
      <c r="F34" s="40" t="str">
        <f>Tablo16[[#This Row],[Dersi Veren Öğretim Üyesi]]</f>
        <v>Murat Şeker</v>
      </c>
      <c r="G34" s="40" t="str">
        <f>Tablo16[[#This Row],[Dersi Veren. Öğr. Üyesi Bölmü.]]</f>
        <v>BB</v>
      </c>
      <c r="H34" s="40">
        <f>Tablo16[[#This Row],[Mevcut]]</f>
        <v>24</v>
      </c>
      <c r="I34" s="115">
        <f>Tablo16[[#This Row],[SINAV TARİHİ]]</f>
        <v>45666</v>
      </c>
      <c r="J34" s="116">
        <f>Tablo16[[#This Row],[SINAV SAATİ]]</f>
        <v>0.61458333333333337</v>
      </c>
      <c r="K34" s="40" t="str">
        <f>Tablo16[[#This Row],[SINIF - I -ZF-….]]</f>
        <v>201</v>
      </c>
      <c r="L34" s="40">
        <f>Tablo16[[#This Row],[SINIF - II  ZF-….]]</f>
        <v>0</v>
      </c>
      <c r="M34" s="40">
        <f>Tablo16[[#This Row],[G1]]</f>
        <v>0</v>
      </c>
      <c r="N34" s="40">
        <f>Tablo16[[#This Row],[G2]]</f>
        <v>0</v>
      </c>
      <c r="O34" s="40">
        <f>Tablo16[[#This Row],[Gözetmen 1]]</f>
        <v>0</v>
      </c>
      <c r="P34" s="40">
        <f>Tablo16[[#This Row],[Gözetmen 2]]</f>
        <v>0</v>
      </c>
      <c r="Q34" s="40">
        <f>Tablo16[[#This Row],[TÜM SINAVLARIMI GÖSTER]]</f>
        <v>0</v>
      </c>
      <c r="R34" s="40">
        <f>Tablo16[[#This Row],[Aynı ders sayısı]]</f>
        <v>1</v>
      </c>
      <c r="S34" s="40">
        <f>Tablo16[[#This Row],[Hocası aynı, aynı ders sayısı]]</f>
        <v>1</v>
      </c>
      <c r="T34" s="40">
        <f>Tablo16[[#This Row],[Aynı saatteki Sınav Sayısı]]</f>
        <v>9</v>
      </c>
    </row>
    <row r="35" spans="1:20" ht="15" x14ac:dyDescent="0.25">
      <c r="A35" s="38">
        <v>74</v>
      </c>
      <c r="B35" s="40" t="str">
        <f>Tablo16[[#This Row],[Bölüm]]</f>
        <v>BB</v>
      </c>
      <c r="C35" s="40">
        <f>Tablo16[[#This Row],[Sınıf]]</f>
        <v>4</v>
      </c>
      <c r="D35" s="40" t="str">
        <f>Tablo16[[#This Row],[Ders Kodu]]</f>
        <v>BHB-4013</v>
      </c>
      <c r="E35" s="40" t="str">
        <f>Tablo16[[#This Row],[Dersin Adı]]</f>
        <v>Kültür Sebzeleri I</v>
      </c>
      <c r="F35" s="40" t="str">
        <f>Tablo16[[#This Row],[Dersi Veren Öğretim Üyesi]]</f>
        <v>Canan Öztokat Kuzucu</v>
      </c>
      <c r="G35" s="40" t="str">
        <f>Tablo16[[#This Row],[Dersi Veren. Öğr. Üyesi Bölmü.]]</f>
        <v>BB</v>
      </c>
      <c r="H35" s="40">
        <f>Tablo16[[#This Row],[Mevcut]]</f>
        <v>23</v>
      </c>
      <c r="I35" s="115">
        <f>Tablo16[[#This Row],[SINAV TARİHİ]]</f>
        <v>45670</v>
      </c>
      <c r="J35" s="116">
        <f>Tablo16[[#This Row],[SINAV SAATİ]]</f>
        <v>0.625</v>
      </c>
      <c r="K35" s="40" t="str">
        <f>Tablo16[[#This Row],[SINIF - I -ZF-….]]</f>
        <v>04</v>
      </c>
      <c r="L35" s="40">
        <f>Tablo16[[#This Row],[SINIF - II  ZF-….]]</f>
        <v>0</v>
      </c>
      <c r="M35" s="40">
        <f>Tablo16[[#This Row],[G1]]</f>
        <v>0</v>
      </c>
      <c r="N35" s="40">
        <f>Tablo16[[#This Row],[G2]]</f>
        <v>0</v>
      </c>
      <c r="O35" s="40">
        <f>Tablo16[[#This Row],[Gözetmen 1]]</f>
        <v>0</v>
      </c>
      <c r="P35" s="40">
        <f>Tablo16[[#This Row],[Gözetmen 2]]</f>
        <v>0</v>
      </c>
      <c r="Q35" s="40">
        <f>Tablo16[[#This Row],[TÜM SINAVLARIMI GÖSTER]]</f>
        <v>0</v>
      </c>
      <c r="R35" s="40">
        <f>Tablo16[[#This Row],[Aynı ders sayısı]]</f>
        <v>1</v>
      </c>
      <c r="S35" s="40">
        <f>Tablo16[[#This Row],[Hocası aynı, aynı ders sayısı]]</f>
        <v>1</v>
      </c>
      <c r="T35" s="40">
        <f>Tablo16[[#This Row],[Aynı saatteki Sınav Sayısı]]</f>
        <v>8</v>
      </c>
    </row>
    <row r="36" spans="1:20" ht="15" x14ac:dyDescent="0.25">
      <c r="A36" s="38">
        <v>76</v>
      </c>
      <c r="B36" s="40" t="str">
        <f>Tablo16[[#This Row],[Bölüm]]</f>
        <v>BB</v>
      </c>
      <c r="C36" s="40">
        <f>Tablo16[[#This Row],[Sınıf]]</f>
        <v>4</v>
      </c>
      <c r="D36" s="40" t="str">
        <f>Tablo16[[#This Row],[Ders Kodu]]</f>
        <v>BHB-4003</v>
      </c>
      <c r="E36" s="40" t="str">
        <f>Tablo16[[#This Row],[Dersin Adı]]</f>
        <v>Mesleki Uygulama I</v>
      </c>
      <c r="F36" s="40" t="str">
        <f>Tablo16[[#This Row],[Dersi Veren Öğretim Üyesi]]</f>
        <v>Engin Gür</v>
      </c>
      <c r="G36" s="40" t="str">
        <f>Tablo16[[#This Row],[Dersi Veren. Öğr. Üyesi Bölmü.]]</f>
        <v>BB</v>
      </c>
      <c r="H36" s="40">
        <f>Tablo16[[#This Row],[Mevcut]]</f>
        <v>21</v>
      </c>
      <c r="I36" s="115">
        <f>Tablo16[[#This Row],[SINAV TARİHİ]]</f>
        <v>45671</v>
      </c>
      <c r="J36" s="116">
        <f>Tablo16[[#This Row],[SINAV SAATİ]]</f>
        <v>0.625</v>
      </c>
      <c r="K36" s="40" t="str">
        <f>Tablo16[[#This Row],[SINIF - I -ZF-….]]</f>
        <v>201</v>
      </c>
      <c r="L36" s="40">
        <f>Tablo16[[#This Row],[SINIF - II  ZF-….]]</f>
        <v>0</v>
      </c>
      <c r="M36" s="40">
        <f>Tablo16[[#This Row],[G1]]</f>
        <v>0</v>
      </c>
      <c r="N36" s="40">
        <f>Tablo16[[#This Row],[G2]]</f>
        <v>0</v>
      </c>
      <c r="O36" s="40">
        <f>Tablo16[[#This Row],[Gözetmen 1]]</f>
        <v>0</v>
      </c>
      <c r="P36" s="40">
        <f>Tablo16[[#This Row],[Gözetmen 2]]</f>
        <v>0</v>
      </c>
      <c r="Q36" s="40">
        <f>Tablo16[[#This Row],[TÜM SINAVLARIMI GÖSTER]]</f>
        <v>0</v>
      </c>
      <c r="R36" s="40">
        <f>Tablo16[[#This Row],[Aynı ders sayısı]]</f>
        <v>7</v>
      </c>
      <c r="S36" s="40">
        <f>Tablo16[[#This Row],[Hocası aynı, aynı ders sayısı]]</f>
        <v>1</v>
      </c>
      <c r="T36" s="40">
        <f>Tablo16[[#This Row],[Aynı saatteki Sınav Sayısı]]</f>
        <v>6</v>
      </c>
    </row>
    <row r="37" spans="1:20" ht="15" x14ac:dyDescent="0.25">
      <c r="A37" s="38">
        <v>126</v>
      </c>
      <c r="B37" s="40" t="str">
        <f>Tablo16[[#This Row],[Bölüm]]</f>
        <v>BB</v>
      </c>
      <c r="C37" s="40">
        <f>Tablo16[[#This Row],[Sınıf]]</f>
        <v>4</v>
      </c>
      <c r="D37" s="40" t="str">
        <f>Tablo16[[#This Row],[Ders Kodu]]</f>
        <v>BHB-4041</v>
      </c>
      <c r="E37" s="40" t="str">
        <f>Tablo16[[#This Row],[Dersin Adı]]</f>
        <v>Üzüm Kurutma Tekniği (Alttan Alanlar İçin)</v>
      </c>
      <c r="F37" s="40" t="str">
        <f>Tablo16[[#This Row],[Dersi Veren Öğretim Üyesi]]</f>
        <v>Harun Çoban</v>
      </c>
      <c r="G37" s="40">
        <f>Tablo16[[#This Row],[Dersi Veren. Öğr. Üyesi Bölmü.]]</f>
        <v>0</v>
      </c>
      <c r="H37" s="40">
        <f>Tablo16[[#This Row],[Mevcut]]</f>
        <v>0</v>
      </c>
      <c r="I37" s="115">
        <f>Tablo16[[#This Row],[SINAV TARİHİ]]</f>
        <v>45672</v>
      </c>
      <c r="J37" s="116">
        <f>Tablo16[[#This Row],[SINAV SAATİ]]</f>
        <v>0.625</v>
      </c>
      <c r="K37" s="40" t="str">
        <f>Tablo16[[#This Row],[SINIF - I -ZF-….]]</f>
        <v>203</v>
      </c>
      <c r="L37" s="40">
        <f>Tablo16[[#This Row],[SINIF - II  ZF-….]]</f>
        <v>0</v>
      </c>
      <c r="M37" s="40">
        <f>Tablo16[[#This Row],[G1]]</f>
        <v>0</v>
      </c>
      <c r="N37" s="40">
        <f>Tablo16[[#This Row],[G2]]</f>
        <v>0</v>
      </c>
      <c r="O37" s="40">
        <f>Tablo16[[#This Row],[Gözetmen 1]]</f>
        <v>0</v>
      </c>
      <c r="P37" s="40">
        <f>Tablo16[[#This Row],[Gözetmen 2]]</f>
        <v>0</v>
      </c>
      <c r="Q37" s="40">
        <f>Tablo16[[#This Row],[TÜM SINAVLARIMI GÖSTER]]</f>
        <v>0</v>
      </c>
      <c r="R37" s="40">
        <f>Tablo16[[#This Row],[Aynı ders sayısı]]</f>
        <v>0</v>
      </c>
      <c r="S37" s="40">
        <f>Tablo16[[#This Row],[Hocası aynı, aynı ders sayısı]]</f>
        <v>1</v>
      </c>
      <c r="T37" s="40">
        <f>Tablo16[[#This Row],[Aynı saatteki Sınav Sayısı]]</f>
        <v>7</v>
      </c>
    </row>
    <row r="38" spans="1:20" ht="15" x14ac:dyDescent="0.25">
      <c r="A38" s="38">
        <v>240</v>
      </c>
      <c r="B38" s="40" t="str">
        <f>Tablo16[[#This Row],[Bölüm]]</f>
        <v>BK</v>
      </c>
      <c r="C38" s="40">
        <f>Tablo16[[#This Row],[Sınıf]]</f>
        <v>1</v>
      </c>
      <c r="D38" s="40" t="str">
        <f>Tablo16[[#This Row],[Ders Kodu]]</f>
        <v>BTK-1003</v>
      </c>
      <c r="E38" s="40" t="str">
        <f>Tablo16[[#This Row],[Dersin Adı]]</f>
        <v>Botanik</v>
      </c>
      <c r="F38" s="40" t="str">
        <f>Tablo16[[#This Row],[Dersi Veren Öğretim Üyesi]]</f>
        <v>Okan Acar</v>
      </c>
      <c r="G38" s="40" t="str">
        <f>Tablo16[[#This Row],[Dersi Veren. Öğr. Üyesi Bölmü.]]</f>
        <v>FD</v>
      </c>
      <c r="H38" s="40">
        <f>Tablo16[[#This Row],[Mevcut]]</f>
        <v>48</v>
      </c>
      <c r="I38" s="115">
        <f>Tablo16[[#This Row],[SINAV TARİHİ]]</f>
        <v>45663</v>
      </c>
      <c r="J38" s="116">
        <f>Tablo16[[#This Row],[SINAV SAATİ]]</f>
        <v>0.375</v>
      </c>
      <c r="K38" s="40" t="str">
        <f>Tablo16[[#This Row],[SINIF - I -ZF-….]]</f>
        <v>102</v>
      </c>
      <c r="L38" s="40">
        <f>Tablo16[[#This Row],[SINIF - II  ZF-….]]</f>
        <v>0</v>
      </c>
      <c r="M38" s="40">
        <f>Tablo16[[#This Row],[G1]]</f>
        <v>4</v>
      </c>
      <c r="N38" s="40">
        <f>Tablo16[[#This Row],[G2]]</f>
        <v>0</v>
      </c>
      <c r="O38" s="40" t="str">
        <f>Tablo16[[#This Row],[Gözetmen 1]]</f>
        <v>İpek YAŞAR</v>
      </c>
      <c r="P38" s="40">
        <f>Tablo16[[#This Row],[Gözetmen 2]]</f>
        <v>0</v>
      </c>
      <c r="Q38" s="40">
        <f>Tablo16[[#This Row],[TÜM SINAVLARIMI GÖSTER]]</f>
        <v>0</v>
      </c>
      <c r="R38" s="40">
        <f>Tablo16[[#This Row],[Aynı ders sayısı]]</f>
        <v>8</v>
      </c>
      <c r="S38" s="40">
        <f>Tablo16[[#This Row],[Hocası aynı, aynı ders sayısı]]</f>
        <v>2</v>
      </c>
      <c r="T38" s="40">
        <f>Tablo16[[#This Row],[Aynı saatteki Sınav Sayısı]]</f>
        <v>9</v>
      </c>
    </row>
    <row r="39" spans="1:20" ht="15" x14ac:dyDescent="0.25">
      <c r="A39" s="38">
        <v>306</v>
      </c>
      <c r="B39" s="40" t="str">
        <f>Tablo16[[#This Row],[Bölüm]]</f>
        <v>BK</v>
      </c>
      <c r="C39" s="40">
        <f>Tablo16[[#This Row],[Sınıf]]</f>
        <v>1</v>
      </c>
      <c r="D39" s="40" t="str">
        <f>Tablo16[[#This Row],[Ders Kodu]]</f>
        <v>ZBK-1011</v>
      </c>
      <c r="E39" s="40" t="str">
        <f>Tablo16[[#This Row],[Dersin Adı]]</f>
        <v>Mikrobiyoloji</v>
      </c>
      <c r="F39" s="40" t="str">
        <f>Tablo16[[#This Row],[Dersi Veren Öğretim Üyesi]]</f>
        <v>Ali Karanfil</v>
      </c>
      <c r="G39" s="40" t="str">
        <f>Tablo16[[#This Row],[Dersi Veren. Öğr. Üyesi Bölmü.]]</f>
        <v>BK</v>
      </c>
      <c r="H39" s="40">
        <f>Tablo16[[#This Row],[Mevcut]]</f>
        <v>33</v>
      </c>
      <c r="I39" s="115">
        <f>Tablo16[[#This Row],[SINAV TARİHİ]]</f>
        <v>45663</v>
      </c>
      <c r="J39" s="116">
        <f>Tablo16[[#This Row],[SINAV SAATİ]]</f>
        <v>0.67708333333333337</v>
      </c>
      <c r="K39" s="40" t="str">
        <f>Tablo16[[#This Row],[SINIF - I -ZF-….]]</f>
        <v>101</v>
      </c>
      <c r="L39" s="40">
        <f>Tablo16[[#This Row],[SINIF - II  ZF-….]]</f>
        <v>0</v>
      </c>
      <c r="M39" s="40">
        <f>Tablo16[[#This Row],[G1]]</f>
        <v>0</v>
      </c>
      <c r="N39" s="40">
        <f>Tablo16[[#This Row],[G2]]</f>
        <v>0</v>
      </c>
      <c r="O39" s="40">
        <f>Tablo16[[#This Row],[Gözetmen 1]]</f>
        <v>0</v>
      </c>
      <c r="P39" s="40">
        <f>Tablo16[[#This Row],[Gözetmen 2]]</f>
        <v>0</v>
      </c>
      <c r="Q39" s="40">
        <f>Tablo16[[#This Row],[TÜM SINAVLARIMI GÖSTER]]</f>
        <v>0</v>
      </c>
      <c r="R39" s="40">
        <f>Tablo16[[#This Row],[Aynı ders sayısı]]</f>
        <v>1</v>
      </c>
      <c r="S39" s="40">
        <f>Tablo16[[#This Row],[Hocası aynı, aynı ders sayısı]]</f>
        <v>1</v>
      </c>
      <c r="T39" s="40">
        <f>Tablo16[[#This Row],[Aynı saatteki Sınav Sayısı]]</f>
        <v>4</v>
      </c>
    </row>
    <row r="40" spans="1:20" ht="15" x14ac:dyDescent="0.25">
      <c r="A40" s="38">
        <v>50</v>
      </c>
      <c r="B40" s="40" t="str">
        <f>Tablo16[[#This Row],[Bölüm]]</f>
        <v>BK</v>
      </c>
      <c r="C40" s="40">
        <f>Tablo16[[#This Row],[Sınıf]]</f>
        <v>1</v>
      </c>
      <c r="D40" s="40" t="str">
        <f>Tablo16[[#This Row],[Ders Kodu]]</f>
        <v>TDİ-1101</v>
      </c>
      <c r="E40" s="40" t="str">
        <f>Tablo16[[#This Row],[Dersin Adı]]</f>
        <v>Türk Dili I</v>
      </c>
      <c r="F40" s="40" t="str">
        <f>Tablo16[[#This Row],[Dersi Veren Öğretim Üyesi]]</f>
        <v>Özgür ÜSTÜN</v>
      </c>
      <c r="G40" s="40" t="str">
        <f>Tablo16[[#This Row],[Dersi Veren. Öğr. Üyesi Bölmü.]]</f>
        <v>FD</v>
      </c>
      <c r="H40" s="40">
        <f>Tablo16[[#This Row],[Mevcut]]</f>
        <v>39</v>
      </c>
      <c r="I40" s="115">
        <f>Tablo16[[#This Row],[SINAV TARİHİ]]</f>
        <v>45664</v>
      </c>
      <c r="J40" s="116">
        <f>Tablo16[[#This Row],[SINAV SAATİ]]</f>
        <v>0.41666666666666669</v>
      </c>
      <c r="K40" s="40" t="str">
        <f>Tablo16[[#This Row],[SINIF - I -ZF-….]]</f>
        <v>Amfi</v>
      </c>
      <c r="L40" s="40">
        <f>Tablo16[[#This Row],[SINIF - II  ZF-….]]</f>
        <v>0</v>
      </c>
      <c r="M40" s="40">
        <f>Tablo16[[#This Row],[G1]]</f>
        <v>4</v>
      </c>
      <c r="N40" s="40">
        <f>Tablo16[[#This Row],[G2]]</f>
        <v>0</v>
      </c>
      <c r="O40" s="40" t="str">
        <f>Tablo16[[#This Row],[Gözetmen 1]]</f>
        <v>İpek YAŞAR</v>
      </c>
      <c r="P40" s="40">
        <f>Tablo16[[#This Row],[Gözetmen 2]]</f>
        <v>0</v>
      </c>
      <c r="Q40" s="40">
        <f>Tablo16[[#This Row],[TÜM SINAVLARIMI GÖSTER]]</f>
        <v>0</v>
      </c>
      <c r="R40" s="40">
        <f>Tablo16[[#This Row],[Aynı ders sayısı]]</f>
        <v>9</v>
      </c>
      <c r="S40" s="40">
        <f>Tablo16[[#This Row],[Hocası aynı, aynı ders sayısı]]</f>
        <v>9</v>
      </c>
      <c r="T40" s="40">
        <f>Tablo16[[#This Row],[Aynı saatteki Sınav Sayısı]]</f>
        <v>9</v>
      </c>
    </row>
    <row r="41" spans="1:20" ht="15" x14ac:dyDescent="0.25">
      <c r="A41" s="38">
        <v>356</v>
      </c>
      <c r="B41" s="40" t="str">
        <f>Tablo16[[#This Row],[Bölüm]]</f>
        <v>BK</v>
      </c>
      <c r="C41" s="40">
        <f>Tablo16[[#This Row],[Sınıf]]</f>
        <v>1</v>
      </c>
      <c r="D41" s="40" t="str">
        <f>Tablo16[[#This Row],[Ders Kodu]]</f>
        <v>ATA-1101</v>
      </c>
      <c r="E41" s="40" t="str">
        <f>Tablo16[[#This Row],[Dersin Adı]]</f>
        <v>Atatürk İlkeleri ve İnkılap Tarihi I</v>
      </c>
      <c r="F41" s="40" t="str">
        <f>Tablo16[[#This Row],[Dersi Veren Öğretim Üyesi]]</f>
        <v>Gökhan BAYRAM</v>
      </c>
      <c r="G41" s="40" t="str">
        <f>Tablo16[[#This Row],[Dersi Veren. Öğr. Üyesi Bölmü.]]</f>
        <v>FD</v>
      </c>
      <c r="H41" s="40">
        <f>Tablo16[[#This Row],[Mevcut]]</f>
        <v>261</v>
      </c>
      <c r="I41" s="115">
        <f>Tablo16[[#This Row],[SINAV TARİHİ]]</f>
        <v>45664</v>
      </c>
      <c r="J41" s="116">
        <f>Tablo16[[#This Row],[SINAV SAATİ]]</f>
        <v>0.45833333333333331</v>
      </c>
      <c r="K41" s="40" t="str">
        <f>Tablo16[[#This Row],[SINIF - I -ZF-….]]</f>
        <v>Amfi</v>
      </c>
      <c r="L41" s="40">
        <f>Tablo16[[#This Row],[SINIF - II  ZF-….]]</f>
        <v>0</v>
      </c>
      <c r="M41" s="40">
        <f>Tablo16[[#This Row],[G1]]</f>
        <v>4</v>
      </c>
      <c r="N41" s="40">
        <f>Tablo16[[#This Row],[G2]]</f>
        <v>0</v>
      </c>
      <c r="O41" s="40" t="str">
        <f>Tablo16[[#This Row],[Gözetmen 1]]</f>
        <v>İpek YAŞAR</v>
      </c>
      <c r="P41" s="40">
        <f>Tablo16[[#This Row],[Gözetmen 2]]</f>
        <v>0</v>
      </c>
      <c r="Q41" s="40">
        <f>Tablo16[[#This Row],[TÜM SINAVLARIMI GÖSTER]]</f>
        <v>0</v>
      </c>
      <c r="R41" s="40">
        <f>Tablo16[[#This Row],[Aynı ders sayısı]]</f>
        <v>9</v>
      </c>
      <c r="S41" s="40">
        <f>Tablo16[[#This Row],[Hocası aynı, aynı ders sayısı]]</f>
        <v>6</v>
      </c>
      <c r="T41" s="40">
        <f>Tablo16[[#This Row],[Aynı saatteki Sınav Sayısı]]</f>
        <v>9</v>
      </c>
    </row>
    <row r="42" spans="1:20" ht="15" x14ac:dyDescent="0.25">
      <c r="A42" s="38">
        <v>354</v>
      </c>
      <c r="B42" s="40" t="str">
        <f>Tablo16[[#This Row],[Bölüm]]</f>
        <v>BK</v>
      </c>
      <c r="C42" s="40">
        <f>Tablo16[[#This Row],[Sınıf]]</f>
        <v>1</v>
      </c>
      <c r="D42" s="40" t="str">
        <f>Tablo16[[#This Row],[Ders Kodu]]</f>
        <v>BTK-1111</v>
      </c>
      <c r="E42" s="40" t="str">
        <f>Tablo16[[#This Row],[Dersin Adı]]</f>
        <v>Fizik</v>
      </c>
      <c r="F42" s="40" t="str">
        <f>Tablo16[[#This Row],[Dersi Veren Öğretim Üyesi]]</f>
        <v>Oktay Yılmaz</v>
      </c>
      <c r="G42" s="40" t="str">
        <f>Tablo16[[#This Row],[Dersi Veren. Öğr. Üyesi Bölmü.]]</f>
        <v>FD</v>
      </c>
      <c r="H42" s="40">
        <f>Tablo16[[#This Row],[Mevcut]]</f>
        <v>43</v>
      </c>
      <c r="I42" s="115">
        <f>Tablo16[[#This Row],[SINAV TARİHİ]]</f>
        <v>45665</v>
      </c>
      <c r="J42" s="116">
        <f>Tablo16[[#This Row],[SINAV SAATİ]]</f>
        <v>0.375</v>
      </c>
      <c r="K42" s="40" t="str">
        <f>Tablo16[[#This Row],[SINIF - I -ZF-….]]</f>
        <v>Amfi</v>
      </c>
      <c r="L42" s="40">
        <f>Tablo16[[#This Row],[SINIF - II  ZF-….]]</f>
        <v>0</v>
      </c>
      <c r="M42" s="40">
        <f>Tablo16[[#This Row],[G1]]</f>
        <v>4</v>
      </c>
      <c r="N42" s="40">
        <f>Tablo16[[#This Row],[G2]]</f>
        <v>0</v>
      </c>
      <c r="O42" s="40" t="str">
        <f>Tablo16[[#This Row],[Gözetmen 1]]</f>
        <v>İpek YAŞAR</v>
      </c>
      <c r="P42" s="40">
        <f>Tablo16[[#This Row],[Gözetmen 2]]</f>
        <v>0</v>
      </c>
      <c r="Q42" s="40">
        <f>Tablo16[[#This Row],[TÜM SINAVLARIMI GÖSTER]]</f>
        <v>0</v>
      </c>
      <c r="R42" s="40">
        <f>Tablo16[[#This Row],[Aynı ders sayısı]]</f>
        <v>9</v>
      </c>
      <c r="S42" s="40">
        <f>Tablo16[[#This Row],[Hocası aynı, aynı ders sayısı]]</f>
        <v>3</v>
      </c>
      <c r="T42" s="40">
        <f>Tablo16[[#This Row],[Aynı saatteki Sınav Sayısı]]</f>
        <v>9</v>
      </c>
    </row>
    <row r="43" spans="1:20" ht="15" x14ac:dyDescent="0.25">
      <c r="A43" s="38">
        <v>355</v>
      </c>
      <c r="B43" s="40" t="str">
        <f>Tablo16[[#This Row],[Bölüm]]</f>
        <v>BK</v>
      </c>
      <c r="C43" s="40">
        <f>Tablo16[[#This Row],[Sınıf]]</f>
        <v>1</v>
      </c>
      <c r="D43" s="40" t="str">
        <f>Tablo16[[#This Row],[Ders Kodu]]</f>
        <v>ZBK-1007</v>
      </c>
      <c r="E43" s="40" t="str">
        <f>Tablo16[[#This Row],[Dersin Adı]]</f>
        <v>Kariyer Planlama</v>
      </c>
      <c r="F43" s="40" t="str">
        <f>Tablo16[[#This Row],[Dersi Veren Öğretim Üyesi]]</f>
        <v>Savaş Korkmaz</v>
      </c>
      <c r="G43" s="40" t="str">
        <f>Tablo16[[#This Row],[Dersi Veren. Öğr. Üyesi Bölmü.]]</f>
        <v>BK</v>
      </c>
      <c r="H43" s="40">
        <f>Tablo16[[#This Row],[Mevcut]]</f>
        <v>43</v>
      </c>
      <c r="I43" s="115">
        <f>Tablo16[[#This Row],[SINAV TARİHİ]]</f>
        <v>45666</v>
      </c>
      <c r="J43" s="116">
        <f>Tablo16[[#This Row],[SINAV SAATİ]]</f>
        <v>0.375</v>
      </c>
      <c r="K43" s="40" t="str">
        <f>Tablo16[[#This Row],[SINIF - I -ZF-….]]</f>
        <v>Prof.Dr H. TURHAN</v>
      </c>
      <c r="L43" s="40">
        <f>Tablo16[[#This Row],[SINIF - II  ZF-….]]</f>
        <v>0</v>
      </c>
      <c r="M43" s="40">
        <f>Tablo16[[#This Row],[G1]]</f>
        <v>0</v>
      </c>
      <c r="N43" s="40">
        <f>Tablo16[[#This Row],[G2]]</f>
        <v>0</v>
      </c>
      <c r="O43" s="40">
        <f>Tablo16[[#This Row],[Gözetmen 1]]</f>
        <v>0</v>
      </c>
      <c r="P43" s="40">
        <f>Tablo16[[#This Row],[Gözetmen 2]]</f>
        <v>0</v>
      </c>
      <c r="Q43" s="40">
        <f>Tablo16[[#This Row],[TÜM SINAVLARIMI GÖSTER]]</f>
        <v>0</v>
      </c>
      <c r="R43" s="40">
        <f>Tablo16[[#This Row],[Aynı ders sayısı]]</f>
        <v>7</v>
      </c>
      <c r="S43" s="40">
        <f>Tablo16[[#This Row],[Hocası aynı, aynı ders sayısı]]</f>
        <v>1</v>
      </c>
      <c r="T43" s="40">
        <f>Tablo16[[#This Row],[Aynı saatteki Sınav Sayısı]]</f>
        <v>8</v>
      </c>
    </row>
    <row r="44" spans="1:20" ht="15" x14ac:dyDescent="0.25">
      <c r="A44" s="38">
        <v>348</v>
      </c>
      <c r="B44" s="40" t="str">
        <f>Tablo16[[#This Row],[Bölüm]]</f>
        <v>BK</v>
      </c>
      <c r="C44" s="40">
        <f>Tablo16[[#This Row],[Sınıf]]</f>
        <v>1</v>
      </c>
      <c r="D44" s="40" t="str">
        <f>Tablo16[[#This Row],[Ders Kodu]]</f>
        <v>BTK-1001</v>
      </c>
      <c r="E44" s="40" t="str">
        <f>Tablo16[[#This Row],[Dersin Adı]]</f>
        <v>Meteoroloji</v>
      </c>
      <c r="F44" s="40" t="str">
        <f>Tablo16[[#This Row],[Dersi Veren Öğretim Üyesi]]</f>
        <v>Murat Tekiner</v>
      </c>
      <c r="G44" s="40" t="str">
        <f>Tablo16[[#This Row],[Dersi Veren. Öğr. Üyesi Bölmü.]]</f>
        <v>TYS</v>
      </c>
      <c r="H44" s="40">
        <f>Tablo16[[#This Row],[Mevcut]]</f>
        <v>9</v>
      </c>
      <c r="I44" s="115">
        <f>Tablo16[[#This Row],[SINAV TARİHİ]]</f>
        <v>45670</v>
      </c>
      <c r="J44" s="116">
        <f>Tablo16[[#This Row],[SINAV SAATİ]]</f>
        <v>0.375</v>
      </c>
      <c r="K44" s="40" t="str">
        <f>Tablo16[[#This Row],[SINIF - I -ZF-….]]</f>
        <v>105</v>
      </c>
      <c r="L44" s="40">
        <f>Tablo16[[#This Row],[SINIF - II  ZF-….]]</f>
        <v>0</v>
      </c>
      <c r="M44" s="40">
        <f>Tablo16[[#This Row],[G1]]</f>
        <v>0</v>
      </c>
      <c r="N44" s="40">
        <f>Tablo16[[#This Row],[G2]]</f>
        <v>0</v>
      </c>
      <c r="O44" s="40">
        <f>Tablo16[[#This Row],[Gözetmen 1]]</f>
        <v>0</v>
      </c>
      <c r="P44" s="40">
        <f>Tablo16[[#This Row],[Gözetmen 2]]</f>
        <v>0</v>
      </c>
      <c r="Q44" s="40">
        <f>Tablo16[[#This Row],[TÜM SINAVLARIMI GÖSTER]]</f>
        <v>0</v>
      </c>
      <c r="R44" s="40">
        <f>Tablo16[[#This Row],[Aynı ders sayısı]]</f>
        <v>5</v>
      </c>
      <c r="S44" s="40">
        <f>Tablo16[[#This Row],[Hocası aynı, aynı ders sayısı]]</f>
        <v>1</v>
      </c>
      <c r="T44" s="40">
        <f>Tablo16[[#This Row],[Aynı saatteki Sınav Sayısı]]</f>
        <v>9</v>
      </c>
    </row>
    <row r="45" spans="1:20" ht="15" x14ac:dyDescent="0.25">
      <c r="A45" s="38">
        <v>349</v>
      </c>
      <c r="B45" s="40" t="str">
        <f>Tablo16[[#This Row],[Bölüm]]</f>
        <v>BK</v>
      </c>
      <c r="C45" s="40">
        <f>Tablo16[[#This Row],[Sınıf]]</f>
        <v>1</v>
      </c>
      <c r="D45" s="40" t="str">
        <f>Tablo16[[#This Row],[Ders Kodu]]</f>
        <v>ZBK-1009</v>
      </c>
      <c r="E45" s="40" t="str">
        <f>Tablo16[[#This Row],[Dersin Adı]]</f>
        <v>Matematik</v>
      </c>
      <c r="F45" s="40" t="str">
        <f>Tablo16[[#This Row],[Dersi Veren Öğretim Üyesi]]</f>
        <v>Mehmet Gümüş</v>
      </c>
      <c r="G45" s="40" t="str">
        <f>Tablo16[[#This Row],[Dersi Veren. Öğr. Üyesi Bölmü.]]</f>
        <v>FD</v>
      </c>
      <c r="H45" s="40">
        <f>Tablo16[[#This Row],[Mevcut]]</f>
        <v>47</v>
      </c>
      <c r="I45" s="115">
        <f>Tablo16[[#This Row],[SINAV TARİHİ]]</f>
        <v>45671</v>
      </c>
      <c r="J45" s="116">
        <f>Tablo16[[#This Row],[SINAV SAATİ]]</f>
        <v>0.375</v>
      </c>
      <c r="K45" s="40" t="str">
        <f>Tablo16[[#This Row],[SINIF - I -ZF-….]]</f>
        <v>Prof.Dr H. TURHAN</v>
      </c>
      <c r="L45" s="40">
        <f>Tablo16[[#This Row],[SINIF - II  ZF-….]]</f>
        <v>0</v>
      </c>
      <c r="M45" s="40">
        <f>Tablo16[[#This Row],[G1]]</f>
        <v>0</v>
      </c>
      <c r="N45" s="40">
        <f>Tablo16[[#This Row],[G2]]</f>
        <v>0</v>
      </c>
      <c r="O45" s="40">
        <f>Tablo16[[#This Row],[Gözetmen 1]]</f>
        <v>0</v>
      </c>
      <c r="P45" s="40">
        <f>Tablo16[[#This Row],[Gözetmen 2]]</f>
        <v>0</v>
      </c>
      <c r="Q45" s="40">
        <f>Tablo16[[#This Row],[TÜM SINAVLARIMI GÖSTER]]</f>
        <v>0</v>
      </c>
      <c r="R45" s="40">
        <f>Tablo16[[#This Row],[Aynı ders sayısı]]</f>
        <v>9</v>
      </c>
      <c r="S45" s="40">
        <f>Tablo16[[#This Row],[Hocası aynı, aynı ders sayısı]]</f>
        <v>1</v>
      </c>
      <c r="T45" s="40">
        <f>Tablo16[[#This Row],[Aynı saatteki Sınav Sayısı]]</f>
        <v>8</v>
      </c>
    </row>
    <row r="46" spans="1:20" ht="15" x14ac:dyDescent="0.25">
      <c r="A46" s="38">
        <v>350</v>
      </c>
      <c r="B46" s="40" t="str">
        <f>Tablo16[[#This Row],[Bölüm]]</f>
        <v>BK</v>
      </c>
      <c r="C46" s="40">
        <f>Tablo16[[#This Row],[Sınıf]]</f>
        <v>1</v>
      </c>
      <c r="D46" s="40" t="str">
        <f>Tablo16[[#This Row],[Ders Kodu]]</f>
        <v>ZBK-1003</v>
      </c>
      <c r="E46" s="40" t="str">
        <f>Tablo16[[#This Row],[Dersin Adı]]</f>
        <v>Kimya I</v>
      </c>
      <c r="F46" s="40" t="str">
        <f>Tablo16[[#This Row],[Dersi Veren Öğretim Üyesi]]</f>
        <v>Osman Dayan</v>
      </c>
      <c r="G46" s="40" t="str">
        <f>Tablo16[[#This Row],[Dersi Veren. Öğr. Üyesi Bölmü.]]</f>
        <v>FD</v>
      </c>
      <c r="H46" s="40">
        <f>Tablo16[[#This Row],[Mevcut]]</f>
        <v>79</v>
      </c>
      <c r="I46" s="115">
        <f>Tablo16[[#This Row],[SINAV TARİHİ]]</f>
        <v>45672</v>
      </c>
      <c r="J46" s="116">
        <f>Tablo16[[#This Row],[SINAV SAATİ]]</f>
        <v>0.375</v>
      </c>
      <c r="K46" s="40" t="str">
        <f>Tablo16[[#This Row],[SINIF - I -ZF-….]]</f>
        <v>Amfi</v>
      </c>
      <c r="L46" s="40" t="str">
        <f>Tablo16[[#This Row],[SINIF - II  ZF-….]]</f>
        <v>Amfi</v>
      </c>
      <c r="M46" s="40">
        <f>Tablo16[[#This Row],[G1]]</f>
        <v>8</v>
      </c>
      <c r="N46" s="40">
        <f>Tablo16[[#This Row],[G2]]</f>
        <v>12</v>
      </c>
      <c r="O46" s="40" t="str">
        <f>Tablo16[[#This Row],[Gözetmen 1]]</f>
        <v>Sema Ezgi YÜCEER</v>
      </c>
      <c r="P46" s="40" t="str">
        <f>Tablo16[[#This Row],[Gözetmen 2]]</f>
        <v>Çağrı KINIK</v>
      </c>
      <c r="Q46" s="40" t="e">
        <f>Tablo16[[#This Row],[TÜM SINAVLARIMI GÖSTER]]</f>
        <v>#N/A</v>
      </c>
      <c r="R46" s="40">
        <f>Tablo16[[#This Row],[Aynı ders sayısı]]</f>
        <v>8</v>
      </c>
      <c r="S46" s="40">
        <f>Tablo16[[#This Row],[Hocası aynı, aynı ders sayısı]]</f>
        <v>1</v>
      </c>
      <c r="T46" s="40">
        <f>Tablo16[[#This Row],[Aynı saatteki Sınav Sayısı]]</f>
        <v>9</v>
      </c>
    </row>
    <row r="47" spans="1:20" ht="15" x14ac:dyDescent="0.25">
      <c r="A47" s="38">
        <v>351</v>
      </c>
      <c r="B47" s="40" t="str">
        <f>Tablo16[[#This Row],[Bölüm]]</f>
        <v>BK</v>
      </c>
      <c r="C47" s="40">
        <f>Tablo16[[#This Row],[Sınıf]]</f>
        <v>1</v>
      </c>
      <c r="D47" s="40" t="str">
        <f>Tablo16[[#This Row],[Ders Kodu]]</f>
        <v>İSG-1001</v>
      </c>
      <c r="E47" s="40" t="str">
        <f>Tablo16[[#This Row],[Dersin Adı]]</f>
        <v>İş Sağlığı ve Güvenliği I</v>
      </c>
      <c r="F47" s="40" t="str">
        <f>Tablo16[[#This Row],[Dersi Veren Öğretim Üyesi]]</f>
        <v>Ulaş Çınar</v>
      </c>
      <c r="G47" s="40" t="str">
        <f>Tablo16[[#This Row],[Dersi Veren. Öğr. Üyesi Bölmü.]]</f>
        <v>FD</v>
      </c>
      <c r="H47" s="40">
        <f>Tablo16[[#This Row],[Mevcut]]</f>
        <v>37</v>
      </c>
      <c r="I47" s="115">
        <f>Tablo16[[#This Row],[SINAV TARİHİ]]</f>
        <v>45673</v>
      </c>
      <c r="J47" s="116">
        <f>Tablo16[[#This Row],[SINAV SAATİ]]</f>
        <v>0.375</v>
      </c>
      <c r="K47" s="40" t="str">
        <f>Tablo16[[#This Row],[SINIF - I -ZF-….]]</f>
        <v>Amfi</v>
      </c>
      <c r="L47" s="40">
        <f>Tablo16[[#This Row],[SINIF - II  ZF-….]]</f>
        <v>0</v>
      </c>
      <c r="M47" s="40">
        <f>Tablo16[[#This Row],[G1]]</f>
        <v>9</v>
      </c>
      <c r="N47" s="40">
        <f>Tablo16[[#This Row],[G2]]</f>
        <v>0</v>
      </c>
      <c r="O47" s="40" t="str">
        <f>Tablo16[[#This Row],[Gözetmen 1]]</f>
        <v>Eylem DURMUŞ</v>
      </c>
      <c r="P47" s="40">
        <f>Tablo16[[#This Row],[Gözetmen 2]]</f>
        <v>0</v>
      </c>
      <c r="Q47" s="40">
        <f>Tablo16[[#This Row],[TÜM SINAVLARIMI GÖSTER]]</f>
        <v>0</v>
      </c>
      <c r="R47" s="40">
        <f>Tablo16[[#This Row],[Aynı ders sayısı]]</f>
        <v>9</v>
      </c>
      <c r="S47" s="40">
        <f>Tablo16[[#This Row],[Hocası aynı, aynı ders sayısı]]</f>
        <v>8</v>
      </c>
      <c r="T47" s="40">
        <f>Tablo16[[#This Row],[Aynı saatteki Sınav Sayısı]]</f>
        <v>9</v>
      </c>
    </row>
    <row r="48" spans="1:20" ht="15" x14ac:dyDescent="0.25">
      <c r="A48" s="38">
        <v>352</v>
      </c>
      <c r="B48" s="40" t="str">
        <f>Tablo16[[#This Row],[Bölüm]]</f>
        <v>BK</v>
      </c>
      <c r="C48" s="40">
        <f>Tablo16[[#This Row],[Sınıf]]</f>
        <v>1</v>
      </c>
      <c r="D48" s="40" t="str">
        <f>Tablo16[[#This Row],[Ders Kodu]]</f>
        <v>BTK-1005</v>
      </c>
      <c r="E48" s="40" t="str">
        <f>Tablo16[[#This Row],[Dersin Adı]]</f>
        <v>Temel Bilgi Teknolojisi  (Alttan Alanlar İçin)</v>
      </c>
      <c r="F48" s="40" t="str">
        <f>Tablo16[[#This Row],[Dersi Veren Öğretim Üyesi]]</f>
        <v>İsmail Kasap</v>
      </c>
      <c r="G48" s="40">
        <f>Tablo16[[#This Row],[Dersi Veren. Öğr. Üyesi Bölmü.]]</f>
        <v>0</v>
      </c>
      <c r="H48" s="40">
        <f>Tablo16[[#This Row],[Mevcut]]</f>
        <v>0</v>
      </c>
      <c r="I48" s="115">
        <f>Tablo16[[#This Row],[SINAV TARİHİ]]</f>
        <v>45674</v>
      </c>
      <c r="J48" s="116">
        <f>Tablo16[[#This Row],[SINAV SAATİ]]</f>
        <v>0.375</v>
      </c>
      <c r="K48" s="40" t="str">
        <f>Tablo16[[#This Row],[SINIF - I -ZF-….]]</f>
        <v>206</v>
      </c>
      <c r="L48" s="40">
        <f>Tablo16[[#This Row],[SINIF - II  ZF-….]]</f>
        <v>0</v>
      </c>
      <c r="M48" s="40">
        <f>Tablo16[[#This Row],[G1]]</f>
        <v>0</v>
      </c>
      <c r="N48" s="40">
        <f>Tablo16[[#This Row],[G2]]</f>
        <v>0</v>
      </c>
      <c r="O48" s="40">
        <f>Tablo16[[#This Row],[Gözetmen 1]]</f>
        <v>0</v>
      </c>
      <c r="P48" s="40">
        <f>Tablo16[[#This Row],[Gözetmen 2]]</f>
        <v>0</v>
      </c>
      <c r="Q48" s="40">
        <f>Tablo16[[#This Row],[TÜM SINAVLARIMI GÖSTER]]</f>
        <v>0</v>
      </c>
      <c r="R48" s="40">
        <f>Tablo16[[#This Row],[Aynı ders sayısı]]</f>
        <v>0</v>
      </c>
      <c r="S48" s="40">
        <f>Tablo16[[#This Row],[Hocası aynı, aynı ders sayısı]]</f>
        <v>1</v>
      </c>
      <c r="T48" s="40">
        <f>Tablo16[[#This Row],[Aynı saatteki Sınav Sayısı]]</f>
        <v>4</v>
      </c>
    </row>
    <row r="49" spans="1:20" ht="15" x14ac:dyDescent="0.25">
      <c r="A49" s="38">
        <v>353</v>
      </c>
      <c r="B49" s="40" t="str">
        <f>Tablo16[[#This Row],[Bölüm]]</f>
        <v>BK</v>
      </c>
      <c r="C49" s="40">
        <f>Tablo16[[#This Row],[Sınıf]]</f>
        <v>1</v>
      </c>
      <c r="D49" s="40" t="str">
        <f>Tablo16[[#This Row],[Ders Kodu]]</f>
        <v>TDİ-1101</v>
      </c>
      <c r="E49" s="40" t="str">
        <f>Tablo16[[#This Row],[Dersin Adı]]</f>
        <v>Yabancı Dil (ingilizce)</v>
      </c>
      <c r="F49" s="40" t="str">
        <f>Tablo16[[#This Row],[Dersi Veren Öğretim Üyesi]]</f>
        <v>Gökhan HINIZ</v>
      </c>
      <c r="G49" s="40" t="str">
        <f>Tablo16[[#This Row],[Dersi Veren. Öğr. Üyesi Bölmü.]]</f>
        <v>FD</v>
      </c>
      <c r="H49" s="40">
        <f>Tablo16[[#This Row],[Mevcut]]</f>
        <v>13</v>
      </c>
      <c r="I49" s="115">
        <f>Tablo16[[#This Row],[SINAV TARİHİ]]</f>
        <v>45674</v>
      </c>
      <c r="J49" s="116">
        <f>Tablo16[[#This Row],[SINAV SAATİ]]</f>
        <v>0.625</v>
      </c>
      <c r="K49" s="40" t="str">
        <f>Tablo16[[#This Row],[SINIF - I -ZF-….]]</f>
        <v>Amfi</v>
      </c>
      <c r="L49" s="40">
        <f>Tablo16[[#This Row],[SINIF - II  ZF-….]]</f>
        <v>0</v>
      </c>
      <c r="M49" s="40">
        <f>Tablo16[[#This Row],[G1]]</f>
        <v>4</v>
      </c>
      <c r="N49" s="40">
        <f>Tablo16[[#This Row],[G2]]</f>
        <v>0</v>
      </c>
      <c r="O49" s="40" t="str">
        <f>Tablo16[[#This Row],[Gözetmen 1]]</f>
        <v>İpek YAŞAR</v>
      </c>
      <c r="P49" s="40">
        <f>Tablo16[[#This Row],[Gözetmen 2]]</f>
        <v>0</v>
      </c>
      <c r="Q49" s="40">
        <f>Tablo16[[#This Row],[TÜM SINAVLARIMI GÖSTER]]</f>
        <v>0</v>
      </c>
      <c r="R49" s="40">
        <f>Tablo16[[#This Row],[Aynı ders sayısı]]</f>
        <v>0</v>
      </c>
      <c r="S49" s="40">
        <f>Tablo16[[#This Row],[Hocası aynı, aynı ders sayısı]]</f>
        <v>9</v>
      </c>
      <c r="T49" s="40">
        <f>Tablo16[[#This Row],[Aynı saatteki Sınav Sayısı]]</f>
        <v>9</v>
      </c>
    </row>
    <row r="50" spans="1:20" ht="15" x14ac:dyDescent="0.25">
      <c r="A50" s="38">
        <v>17</v>
      </c>
      <c r="B50" s="40" t="str">
        <f>Tablo16[[#This Row],[Bölüm]]</f>
        <v>BK</v>
      </c>
      <c r="C50" s="40">
        <f>Tablo16[[#This Row],[Sınıf]]</f>
        <v>2</v>
      </c>
      <c r="D50" s="40" t="str">
        <f>Tablo16[[#This Row],[Ders Kodu]]</f>
        <v>BTK-2013</v>
      </c>
      <c r="E50" s="40" t="str">
        <f>Tablo16[[#This Row],[Dersin Adı]]</f>
        <v>Tarımsal Mekanizasyon</v>
      </c>
      <c r="F50" s="40" t="str">
        <f>Tablo16[[#This Row],[Dersi Veren Öğretim Üyesi]]</f>
        <v>Sakine Özpınar</v>
      </c>
      <c r="G50" s="40" t="str">
        <f>Tablo16[[#This Row],[Dersi Veren. Öğr. Üyesi Bölmü.]]</f>
        <v>TM</v>
      </c>
      <c r="H50" s="40">
        <f>Tablo16[[#This Row],[Mevcut]]</f>
        <v>52</v>
      </c>
      <c r="I50" s="115">
        <f>Tablo16[[#This Row],[SINAV TARİHİ]]</f>
        <v>45663</v>
      </c>
      <c r="J50" s="116">
        <f>Tablo16[[#This Row],[SINAV SAATİ]]</f>
        <v>0.45833333333333331</v>
      </c>
      <c r="K50" s="40" t="str">
        <f>Tablo16[[#This Row],[SINIF - I -ZF-….]]</f>
        <v>113</v>
      </c>
      <c r="L50" s="40">
        <f>Tablo16[[#This Row],[SINIF - II  ZF-….]]</f>
        <v>0</v>
      </c>
      <c r="M50" s="40">
        <f>Tablo16[[#This Row],[G1]]</f>
        <v>0</v>
      </c>
      <c r="N50" s="40">
        <f>Tablo16[[#This Row],[G2]]</f>
        <v>0</v>
      </c>
      <c r="O50" s="40">
        <f>Tablo16[[#This Row],[Gözetmen 1]]</f>
        <v>0</v>
      </c>
      <c r="P50" s="40">
        <f>Tablo16[[#This Row],[Gözetmen 2]]</f>
        <v>0</v>
      </c>
      <c r="Q50" s="40">
        <f>Tablo16[[#This Row],[TÜM SINAVLARIMI GÖSTER]]</f>
        <v>0</v>
      </c>
      <c r="R50" s="40">
        <f>Tablo16[[#This Row],[Aynı ders sayısı]]</f>
        <v>5</v>
      </c>
      <c r="S50" s="40">
        <f>Tablo16[[#This Row],[Hocası aynı, aynı ders sayısı]]</f>
        <v>1</v>
      </c>
      <c r="T50" s="40">
        <f>Tablo16[[#This Row],[Aynı saatteki Sınav Sayısı]]</f>
        <v>9</v>
      </c>
    </row>
    <row r="51" spans="1:20" ht="15" x14ac:dyDescent="0.25">
      <c r="A51" s="38">
        <v>18</v>
      </c>
      <c r="B51" s="40" t="str">
        <f>Tablo16[[#This Row],[Bölüm]]</f>
        <v>BK</v>
      </c>
      <c r="C51" s="40">
        <f>Tablo16[[#This Row],[Sınıf]]</f>
        <v>2</v>
      </c>
      <c r="D51" s="40" t="str">
        <f>Tablo16[[#This Row],[Ders Kodu]]</f>
        <v>BTK-2001</v>
      </c>
      <c r="E51" s="40" t="str">
        <f>Tablo16[[#This Row],[Dersin Adı]]</f>
        <v>Bitki Fizyolojisi</v>
      </c>
      <c r="F51" s="40" t="str">
        <f>Tablo16[[#This Row],[Dersi Veren Öğretim Üyesi]]</f>
        <v>Fatih Kahrıman</v>
      </c>
      <c r="G51" s="40" t="str">
        <f>Tablo16[[#This Row],[Dersi Veren. Öğr. Üyesi Bölmü.]]</f>
        <v>TB</v>
      </c>
      <c r="H51" s="40">
        <f>Tablo16[[#This Row],[Mevcut]]</f>
        <v>61</v>
      </c>
      <c r="I51" s="115">
        <f>Tablo16[[#This Row],[SINAV TARİHİ]]</f>
        <v>45664</v>
      </c>
      <c r="J51" s="116">
        <f>Tablo16[[#This Row],[SINAV SAATİ]]</f>
        <v>0.4861111111111111</v>
      </c>
      <c r="K51" s="40" t="str">
        <f>Tablo16[[#This Row],[SINIF - I -ZF-….]]</f>
        <v>Amfi</v>
      </c>
      <c r="L51" s="40">
        <f>Tablo16[[#This Row],[SINIF - II  ZF-….]]</f>
        <v>0</v>
      </c>
      <c r="M51" s="40">
        <f>Tablo16[[#This Row],[G1]]</f>
        <v>6</v>
      </c>
      <c r="N51" s="40">
        <f>Tablo16[[#This Row],[G2]]</f>
        <v>0</v>
      </c>
      <c r="O51" s="40" t="str">
        <f>Tablo16[[#This Row],[Gözetmen 1]]</f>
        <v>Uğur SARI</v>
      </c>
      <c r="P51" s="40">
        <f>Tablo16[[#This Row],[Gözetmen 2]]</f>
        <v>0</v>
      </c>
      <c r="Q51" s="40">
        <f>Tablo16[[#This Row],[TÜM SINAVLARIMI GÖSTER]]</f>
        <v>0</v>
      </c>
      <c r="R51" s="40">
        <f>Tablo16[[#This Row],[Aynı ders sayısı]]</f>
        <v>7</v>
      </c>
      <c r="S51" s="40">
        <f>Tablo16[[#This Row],[Hocası aynı, aynı ders sayısı]]</f>
        <v>2</v>
      </c>
      <c r="T51" s="40">
        <f>Tablo16[[#This Row],[Aynı saatteki Sınav Sayısı]]</f>
        <v>9</v>
      </c>
    </row>
    <row r="52" spans="1:20" ht="15" x14ac:dyDescent="0.25">
      <c r="A52" s="38">
        <v>14</v>
      </c>
      <c r="B52" s="40" t="str">
        <f>Tablo16[[#This Row],[Bölüm]]</f>
        <v>BK</v>
      </c>
      <c r="C52" s="40">
        <f>Tablo16[[#This Row],[Sınıf]]</f>
        <v>2</v>
      </c>
      <c r="D52" s="40" t="str">
        <f>Tablo16[[#This Row],[Ders Kodu]]</f>
        <v>BTK-2009</v>
      </c>
      <c r="E52" s="40" t="str">
        <f>Tablo16[[#This Row],[Dersin Adı]]</f>
        <v>Gıda Bilimi ve Güvenliği</v>
      </c>
      <c r="F52" s="40" t="str">
        <f>Tablo16[[#This Row],[Dersi Veren Öğretim Üyesi]]</f>
        <v>Murat Zorba</v>
      </c>
      <c r="G52" s="40" t="str">
        <f>Tablo16[[#This Row],[Dersi Veren. Öğr. Üyesi Bölmü.]]</f>
        <v>FD</v>
      </c>
      <c r="H52" s="40">
        <f>Tablo16[[#This Row],[Mevcut]]</f>
        <v>49</v>
      </c>
      <c r="I52" s="115">
        <f>Tablo16[[#This Row],[SINAV TARİHİ]]</f>
        <v>45665</v>
      </c>
      <c r="J52" s="116">
        <f>Tablo16[[#This Row],[SINAV SAATİ]]</f>
        <v>0.45833333333333331</v>
      </c>
      <c r="K52" s="40" t="str">
        <f>Tablo16[[#This Row],[SINIF - I -ZF-….]]</f>
        <v>Amfi</v>
      </c>
      <c r="L52" s="40">
        <f>Tablo16[[#This Row],[SINIF - II  ZF-….]]</f>
        <v>0</v>
      </c>
      <c r="M52" s="40">
        <f>Tablo16[[#This Row],[G1]]</f>
        <v>7</v>
      </c>
      <c r="N52" s="40">
        <f>Tablo16[[#This Row],[G2]]</f>
        <v>0</v>
      </c>
      <c r="O52" s="40" t="str">
        <f>Tablo16[[#This Row],[Gözetmen 1]]</f>
        <v>C. Erdem BÜLBÜL</v>
      </c>
      <c r="P52" s="40">
        <f>Tablo16[[#This Row],[Gözetmen 2]]</f>
        <v>0</v>
      </c>
      <c r="Q52" s="40">
        <f>Tablo16[[#This Row],[TÜM SINAVLARIMI GÖSTER]]</f>
        <v>0</v>
      </c>
      <c r="R52" s="40">
        <f>Tablo16[[#This Row],[Aynı ders sayısı]]</f>
        <v>6</v>
      </c>
      <c r="S52" s="40">
        <f>Tablo16[[#This Row],[Hocası aynı, aynı ders sayısı]]</f>
        <v>5</v>
      </c>
      <c r="T52" s="40">
        <f>Tablo16[[#This Row],[Aynı saatteki Sınav Sayısı]]</f>
        <v>9</v>
      </c>
    </row>
    <row r="53" spans="1:20" ht="15" x14ac:dyDescent="0.25">
      <c r="A53" s="38">
        <v>15</v>
      </c>
      <c r="B53" s="40" t="str">
        <f>Tablo16[[#This Row],[Bölüm]]</f>
        <v>BK</v>
      </c>
      <c r="C53" s="40">
        <f>Tablo16[[#This Row],[Sınıf]]</f>
        <v>2</v>
      </c>
      <c r="D53" s="40" t="str">
        <f>Tablo16[[#This Row],[Ders Kodu]]</f>
        <v>BTK-2015</v>
      </c>
      <c r="E53" s="40" t="str">
        <f>Tablo16[[#This Row],[Dersin Adı]]</f>
        <v>Toprak Bilgisi</v>
      </c>
      <c r="F53" s="40" t="str">
        <f>Tablo16[[#This Row],[Dersi Veren Öğretim Üyesi]]</f>
        <v>Yasemin Kavdır</v>
      </c>
      <c r="G53" s="40" t="str">
        <f>Tablo16[[#This Row],[Dersi Veren. Öğr. Üyesi Bölmü.]]</f>
        <v>TO</v>
      </c>
      <c r="H53" s="40">
        <f>Tablo16[[#This Row],[Mevcut]]</f>
        <v>46</v>
      </c>
      <c r="I53" s="115">
        <f>Tablo16[[#This Row],[SINAV TARİHİ]]</f>
        <v>45665</v>
      </c>
      <c r="J53" s="116">
        <f>Tablo16[[#This Row],[SINAV SAATİ]]</f>
        <v>0.6875</v>
      </c>
      <c r="K53" s="40" t="str">
        <f>Tablo16[[#This Row],[SINIF - I -ZF-….]]</f>
        <v>02</v>
      </c>
      <c r="L53" s="40" t="str">
        <f>Tablo16[[#This Row],[SINIF - II  ZF-….]]</f>
        <v>03</v>
      </c>
      <c r="M53" s="40">
        <f>Tablo16[[#This Row],[G1]]</f>
        <v>6</v>
      </c>
      <c r="N53" s="40">
        <f>Tablo16[[#This Row],[G2]]</f>
        <v>8</v>
      </c>
      <c r="O53" s="40" t="str">
        <f>Tablo16[[#This Row],[Gözetmen 1]]</f>
        <v>Uğur SARI</v>
      </c>
      <c r="P53" s="40" t="str">
        <f>Tablo16[[#This Row],[Gözetmen 2]]</f>
        <v>Sema Ezgi YÜCEER</v>
      </c>
      <c r="Q53" s="40" t="e">
        <f>Tablo16[[#This Row],[TÜM SINAVLARIMI GÖSTER]]</f>
        <v>#N/A</v>
      </c>
      <c r="R53" s="40">
        <f>Tablo16[[#This Row],[Aynı ders sayısı]]</f>
        <v>4</v>
      </c>
      <c r="S53" s="40">
        <f>Tablo16[[#This Row],[Hocası aynı, aynı ders sayısı]]</f>
        <v>1</v>
      </c>
      <c r="T53" s="40">
        <f>Tablo16[[#This Row],[Aynı saatteki Sınav Sayısı]]</f>
        <v>7</v>
      </c>
    </row>
    <row r="54" spans="1:20" ht="15" x14ac:dyDescent="0.25">
      <c r="A54" s="38">
        <v>16</v>
      </c>
      <c r="B54" s="40" t="str">
        <f>Tablo16[[#This Row],[Bölüm]]</f>
        <v>BK</v>
      </c>
      <c r="C54" s="40">
        <f>Tablo16[[#This Row],[Sınıf]]</f>
        <v>2</v>
      </c>
      <c r="D54" s="40" t="str">
        <f>Tablo16[[#This Row],[Ders Kodu]]</f>
        <v>BTK-2007</v>
      </c>
      <c r="E54" s="40" t="str">
        <f>Tablo16[[#This Row],[Dersin Adı]]</f>
        <v>Tarım Ekonomisi</v>
      </c>
      <c r="F54" s="40" t="str">
        <f>Tablo16[[#This Row],[Dersi Veren Öğretim Üyesi]]</f>
        <v>Selma Kayalak</v>
      </c>
      <c r="G54" s="40" t="str">
        <f>Tablo16[[#This Row],[Dersi Veren. Öğr. Üyesi Bölmü.]]</f>
        <v>TE</v>
      </c>
      <c r="H54" s="40">
        <f>Tablo16[[#This Row],[Mevcut]]</f>
        <v>56</v>
      </c>
      <c r="I54" s="115">
        <f>Tablo16[[#This Row],[SINAV TARİHİ]]</f>
        <v>45666</v>
      </c>
      <c r="J54" s="116">
        <f>Tablo16[[#This Row],[SINAV SAATİ]]</f>
        <v>0.45833333333333331</v>
      </c>
      <c r="K54" s="40" t="str">
        <f>Tablo16[[#This Row],[SINIF - I -ZF-….]]</f>
        <v>Prof.Dr H. TURHAN</v>
      </c>
      <c r="L54" s="40">
        <f>Tablo16[[#This Row],[SINIF - II  ZF-….]]</f>
        <v>0</v>
      </c>
      <c r="M54" s="40">
        <f>Tablo16[[#This Row],[G1]]</f>
        <v>0</v>
      </c>
      <c r="N54" s="40">
        <f>Tablo16[[#This Row],[G2]]</f>
        <v>0</v>
      </c>
      <c r="O54" s="40">
        <f>Tablo16[[#This Row],[Gözetmen 1]]</f>
        <v>0</v>
      </c>
      <c r="P54" s="40">
        <f>Tablo16[[#This Row],[Gözetmen 2]]</f>
        <v>0</v>
      </c>
      <c r="Q54" s="40">
        <f>Tablo16[[#This Row],[TÜM SINAVLARIMI GÖSTER]]</f>
        <v>0</v>
      </c>
      <c r="R54" s="40">
        <f>Tablo16[[#This Row],[Aynı ders sayısı]]</f>
        <v>6</v>
      </c>
      <c r="S54" s="40">
        <f>Tablo16[[#This Row],[Hocası aynı, aynı ders sayısı]]</f>
        <v>1</v>
      </c>
      <c r="T54" s="40">
        <f>Tablo16[[#This Row],[Aynı saatteki Sınav Sayısı]]</f>
        <v>9</v>
      </c>
    </row>
    <row r="55" spans="1:20" ht="15" x14ac:dyDescent="0.25">
      <c r="A55" s="38">
        <v>19</v>
      </c>
      <c r="B55" s="40" t="str">
        <f>Tablo16[[#This Row],[Bölüm]]</f>
        <v>BK</v>
      </c>
      <c r="C55" s="40">
        <f>Tablo16[[#This Row],[Sınıf]]</f>
        <v>2</v>
      </c>
      <c r="D55" s="40" t="str">
        <f>Tablo16[[#This Row],[Ders Kodu]]</f>
        <v>BTK-2011</v>
      </c>
      <c r="E55" s="40" t="str">
        <f>Tablo16[[#This Row],[Dersin Adı]]</f>
        <v>Tarımsal Yapılar ve Sulama</v>
      </c>
      <c r="F55" s="40" t="str">
        <f>Tablo16[[#This Row],[Dersi Veren Öğretim Üyesi]]</f>
        <v>Murat Tekiner</v>
      </c>
      <c r="G55" s="40" t="str">
        <f>Tablo16[[#This Row],[Dersi Veren. Öğr. Üyesi Bölmü.]]</f>
        <v>TYS</v>
      </c>
      <c r="H55" s="40">
        <f>Tablo16[[#This Row],[Mevcut]]</f>
        <v>54</v>
      </c>
      <c r="I55" s="115">
        <f>Tablo16[[#This Row],[SINAV TARİHİ]]</f>
        <v>45670</v>
      </c>
      <c r="J55" s="116">
        <f>Tablo16[[#This Row],[SINAV SAATİ]]</f>
        <v>0.45833333333333331</v>
      </c>
      <c r="K55" s="40" t="str">
        <f>Tablo16[[#This Row],[SINIF - I -ZF-….]]</f>
        <v>Prof.Dr H. TURHAN</v>
      </c>
      <c r="L55" s="40">
        <f>Tablo16[[#This Row],[SINIF - II  ZF-….]]</f>
        <v>0</v>
      </c>
      <c r="M55" s="40">
        <f>Tablo16[[#This Row],[G1]]</f>
        <v>0</v>
      </c>
      <c r="N55" s="40">
        <f>Tablo16[[#This Row],[G2]]</f>
        <v>0</v>
      </c>
      <c r="O55" s="40">
        <f>Tablo16[[#This Row],[Gözetmen 1]]</f>
        <v>0</v>
      </c>
      <c r="P55" s="40">
        <f>Tablo16[[#This Row],[Gözetmen 2]]</f>
        <v>0</v>
      </c>
      <c r="Q55" s="40">
        <f>Tablo16[[#This Row],[TÜM SINAVLARIMI GÖSTER]]</f>
        <v>0</v>
      </c>
      <c r="R55" s="40">
        <f>Tablo16[[#This Row],[Aynı ders sayısı]]</f>
        <v>6</v>
      </c>
      <c r="S55" s="40">
        <f>Tablo16[[#This Row],[Hocası aynı, aynı ders sayısı]]</f>
        <v>1</v>
      </c>
      <c r="T55" s="40">
        <f>Tablo16[[#This Row],[Aynı saatteki Sınav Sayısı]]</f>
        <v>8</v>
      </c>
    </row>
    <row r="56" spans="1:20" ht="15" x14ac:dyDescent="0.25">
      <c r="A56" s="38">
        <v>20</v>
      </c>
      <c r="B56" s="40" t="str">
        <f>Tablo16[[#This Row],[Bölüm]]</f>
        <v>BK</v>
      </c>
      <c r="C56" s="40">
        <f>Tablo16[[#This Row],[Sınıf]]</f>
        <v>2</v>
      </c>
      <c r="D56" s="40" t="str">
        <f>Tablo16[[#This Row],[Ders Kodu]]</f>
        <v>BTK-2005</v>
      </c>
      <c r="E56" s="40" t="str">
        <f>Tablo16[[#This Row],[Dersin Adı]]</f>
        <v>Genel Sebzecilik</v>
      </c>
      <c r="F56" s="40" t="str">
        <f>Tablo16[[#This Row],[Dersi Veren Öğretim Üyesi]]</f>
        <v>Canan Öztokat Kuzucu</v>
      </c>
      <c r="G56" s="40" t="str">
        <f>Tablo16[[#This Row],[Dersi Veren. Öğr. Üyesi Bölmü.]]</f>
        <v>BB</v>
      </c>
      <c r="H56" s="40">
        <f>Tablo16[[#This Row],[Mevcut]]</f>
        <v>50</v>
      </c>
      <c r="I56" s="115">
        <f>Tablo16[[#This Row],[SINAV TARİHİ]]</f>
        <v>45671</v>
      </c>
      <c r="J56" s="116">
        <f>Tablo16[[#This Row],[SINAV SAATİ]]</f>
        <v>0.45833333333333331</v>
      </c>
      <c r="K56" s="40" t="str">
        <f>Tablo16[[#This Row],[SINIF - I -ZF-….]]</f>
        <v>Prof.Dr H. TURHAN</v>
      </c>
      <c r="L56" s="40">
        <f>Tablo16[[#This Row],[SINIF - II  ZF-….]]</f>
        <v>0</v>
      </c>
      <c r="M56" s="40">
        <f>Tablo16[[#This Row],[G1]]</f>
        <v>0</v>
      </c>
      <c r="N56" s="40">
        <f>Tablo16[[#This Row],[G2]]</f>
        <v>0</v>
      </c>
      <c r="O56" s="40">
        <f>Tablo16[[#This Row],[Gözetmen 1]]</f>
        <v>0</v>
      </c>
      <c r="P56" s="40">
        <f>Tablo16[[#This Row],[Gözetmen 2]]</f>
        <v>0</v>
      </c>
      <c r="Q56" s="40">
        <f>Tablo16[[#This Row],[TÜM SINAVLARIMI GÖSTER]]</f>
        <v>0</v>
      </c>
      <c r="R56" s="40">
        <f>Tablo16[[#This Row],[Aynı ders sayısı]]</f>
        <v>3</v>
      </c>
      <c r="S56" s="40">
        <f>Tablo16[[#This Row],[Hocası aynı, aynı ders sayısı]]</f>
        <v>1</v>
      </c>
      <c r="T56" s="40">
        <f>Tablo16[[#This Row],[Aynı saatteki Sınav Sayısı]]</f>
        <v>7</v>
      </c>
    </row>
    <row r="57" spans="1:20" ht="15" x14ac:dyDescent="0.25">
      <c r="A57" s="38">
        <v>21</v>
      </c>
      <c r="B57" s="40" t="str">
        <f>Tablo16[[#This Row],[Bölüm]]</f>
        <v>BK</v>
      </c>
      <c r="C57" s="40">
        <f>Tablo16[[#This Row],[Sınıf]]</f>
        <v>2</v>
      </c>
      <c r="D57" s="40" t="str">
        <f>Tablo16[[#This Row],[Ders Kodu]]</f>
        <v>BTK-2003</v>
      </c>
      <c r="E57" s="40" t="str">
        <f>Tablo16[[#This Row],[Dersin Adı]]</f>
        <v>Genetik</v>
      </c>
      <c r="F57" s="40" t="str">
        <f>Tablo16[[#This Row],[Dersi Veren Öğretim Üyesi]]</f>
        <v>Cem Ömer Egesel</v>
      </c>
      <c r="G57" s="40" t="str">
        <f>Tablo16[[#This Row],[Dersi Veren. Öğr. Üyesi Bölmü.]]</f>
        <v>TBT</v>
      </c>
      <c r="H57" s="40">
        <f>Tablo16[[#This Row],[Mevcut]]</f>
        <v>85</v>
      </c>
      <c r="I57" s="115">
        <f>Tablo16[[#This Row],[SINAV TARİHİ]]</f>
        <v>45672</v>
      </c>
      <c r="J57" s="116">
        <f>Tablo16[[#This Row],[SINAV SAATİ]]</f>
        <v>0.45833333333333331</v>
      </c>
      <c r="K57" s="40" t="str">
        <f>Tablo16[[#This Row],[SINIF - I -ZF-….]]</f>
        <v>113</v>
      </c>
      <c r="L57" s="40" t="str">
        <f>Tablo16[[#This Row],[SINIF - II  ZF-….]]</f>
        <v>101</v>
      </c>
      <c r="M57" s="40">
        <f>Tablo16[[#This Row],[G1]]</f>
        <v>6</v>
      </c>
      <c r="N57" s="40">
        <f>Tablo16[[#This Row],[G2]]</f>
        <v>7</v>
      </c>
      <c r="O57" s="40" t="str">
        <f>Tablo16[[#This Row],[Gözetmen 1]]</f>
        <v>Uğur SARI</v>
      </c>
      <c r="P57" s="40" t="str">
        <f>Tablo16[[#This Row],[Gözetmen 2]]</f>
        <v>C. Erdem BÜLBÜL</v>
      </c>
      <c r="Q57" s="40" t="e">
        <f>Tablo16[[#This Row],[TÜM SINAVLARIMI GÖSTER]]</f>
        <v>#N/A</v>
      </c>
      <c r="R57" s="40">
        <f>Tablo16[[#This Row],[Aynı ders sayısı]]</f>
        <v>3</v>
      </c>
      <c r="S57" s="40">
        <f>Tablo16[[#This Row],[Hocası aynı, aynı ders sayısı]]</f>
        <v>1</v>
      </c>
      <c r="T57" s="40">
        <f>Tablo16[[#This Row],[Aynı saatteki Sınav Sayısı]]</f>
        <v>3</v>
      </c>
    </row>
    <row r="58" spans="1:20" ht="15" x14ac:dyDescent="0.25">
      <c r="A58" s="38">
        <v>22</v>
      </c>
      <c r="B58" s="40" t="str">
        <f>Tablo16[[#This Row],[Bölüm]]</f>
        <v>BK</v>
      </c>
      <c r="C58" s="40">
        <f>Tablo16[[#This Row],[Sınıf]]</f>
        <v>3</v>
      </c>
      <c r="D58" s="40" t="str">
        <f>Tablo16[[#This Row],[Ders Kodu]]</f>
        <v>BTK-3003</v>
      </c>
      <c r="E58" s="40" t="str">
        <f>Tablo16[[#This Row],[Dersin Adı]]</f>
        <v>Böcek Ekolojisi</v>
      </c>
      <c r="F58" s="40" t="str">
        <f>Tablo16[[#This Row],[Dersi Veren Öğretim Üyesi]]</f>
        <v>Ali Özpınar</v>
      </c>
      <c r="G58" s="40" t="str">
        <f>Tablo16[[#This Row],[Dersi Veren. Öğr. Üyesi Bölmü.]]</f>
        <v>BK</v>
      </c>
      <c r="H58" s="40">
        <f>Tablo16[[#This Row],[Mevcut]]</f>
        <v>41</v>
      </c>
      <c r="I58" s="115">
        <f>Tablo16[[#This Row],[SINAV TARİHİ]]</f>
        <v>45663</v>
      </c>
      <c r="J58" s="116">
        <f>Tablo16[[#This Row],[SINAV SAATİ]]</f>
        <v>0.54166666666666663</v>
      </c>
      <c r="K58" s="40" t="str">
        <f>Tablo16[[#This Row],[SINIF - I -ZF-….]]</f>
        <v>Prof.Dr H. TURHAN</v>
      </c>
      <c r="L58" s="40">
        <f>Tablo16[[#This Row],[SINIF - II  ZF-….]]</f>
        <v>0</v>
      </c>
      <c r="M58" s="40">
        <f>Tablo16[[#This Row],[G1]]</f>
        <v>0</v>
      </c>
      <c r="N58" s="40">
        <f>Tablo16[[#This Row],[G2]]</f>
        <v>0</v>
      </c>
      <c r="O58" s="40">
        <f>Tablo16[[#This Row],[Gözetmen 1]]</f>
        <v>0</v>
      </c>
      <c r="P58" s="40">
        <f>Tablo16[[#This Row],[Gözetmen 2]]</f>
        <v>0</v>
      </c>
      <c r="Q58" s="40">
        <f>Tablo16[[#This Row],[TÜM SINAVLARIMI GÖSTER]]</f>
        <v>0</v>
      </c>
      <c r="R58" s="40">
        <f>Tablo16[[#This Row],[Aynı ders sayısı]]</f>
        <v>1</v>
      </c>
      <c r="S58" s="40">
        <f>Tablo16[[#This Row],[Hocası aynı, aynı ders sayısı]]</f>
        <v>1</v>
      </c>
      <c r="T58" s="40">
        <f>Tablo16[[#This Row],[Aynı saatteki Sınav Sayısı]]</f>
        <v>9</v>
      </c>
    </row>
    <row r="59" spans="1:20" ht="15" x14ac:dyDescent="0.25">
      <c r="A59" s="38">
        <v>41</v>
      </c>
      <c r="B59" s="40" t="str">
        <f>Tablo16[[#This Row],[Bölüm]]</f>
        <v>BK</v>
      </c>
      <c r="C59" s="40">
        <f>Tablo16[[#This Row],[Sınıf]]</f>
        <v>3</v>
      </c>
      <c r="D59" s="40" t="str">
        <f>Tablo16[[#This Row],[Ders Kodu]]</f>
        <v>BTK-3005</v>
      </c>
      <c r="E59" s="40" t="str">
        <f>Tablo16[[#This Row],[Dersin Adı]]</f>
        <v>Bitki Bakteriyolojisi</v>
      </c>
      <c r="F59" s="40" t="str">
        <f>Tablo16[[#This Row],[Dersi Veren Öğretim Üyesi]]</f>
        <v>Savaş Korkmaz</v>
      </c>
      <c r="G59" s="40" t="str">
        <f>Tablo16[[#This Row],[Dersi Veren. Öğr. Üyesi Bölmü.]]</f>
        <v>BK</v>
      </c>
      <c r="H59" s="40">
        <f>Tablo16[[#This Row],[Mevcut]]</f>
        <v>46</v>
      </c>
      <c r="I59" s="115">
        <f>Tablo16[[#This Row],[SINAV TARİHİ]]</f>
        <v>45664</v>
      </c>
      <c r="J59" s="116">
        <f>Tablo16[[#This Row],[SINAV SAATİ]]</f>
        <v>0.56944444444444442</v>
      </c>
      <c r="K59" s="40" t="str">
        <f>Tablo16[[#This Row],[SINIF - I -ZF-….]]</f>
        <v>201</v>
      </c>
      <c r="L59" s="40">
        <f>Tablo16[[#This Row],[SINIF - II  ZF-….]]</f>
        <v>0</v>
      </c>
      <c r="M59" s="40">
        <f>Tablo16[[#This Row],[G1]]</f>
        <v>0</v>
      </c>
      <c r="N59" s="40">
        <f>Tablo16[[#This Row],[G2]]</f>
        <v>0</v>
      </c>
      <c r="O59" s="40">
        <f>Tablo16[[#This Row],[Gözetmen 1]]</f>
        <v>0</v>
      </c>
      <c r="P59" s="40">
        <f>Tablo16[[#This Row],[Gözetmen 2]]</f>
        <v>0</v>
      </c>
      <c r="Q59" s="40">
        <f>Tablo16[[#This Row],[TÜM SINAVLARIMI GÖSTER]]</f>
        <v>0</v>
      </c>
      <c r="R59" s="40">
        <f>Tablo16[[#This Row],[Aynı ders sayısı]]</f>
        <v>1</v>
      </c>
      <c r="S59" s="40">
        <f>Tablo16[[#This Row],[Hocası aynı, aynı ders sayısı]]</f>
        <v>1</v>
      </c>
      <c r="T59" s="40">
        <f>Tablo16[[#This Row],[Aynı saatteki Sınav Sayısı]]</f>
        <v>9</v>
      </c>
    </row>
    <row r="60" spans="1:20" ht="15" x14ac:dyDescent="0.25">
      <c r="A60" s="38">
        <v>42</v>
      </c>
      <c r="B60" s="40" t="str">
        <f>Tablo16[[#This Row],[Bölüm]]</f>
        <v>BK</v>
      </c>
      <c r="C60" s="40">
        <f>Tablo16[[#This Row],[Sınıf]]</f>
        <v>3</v>
      </c>
      <c r="D60" s="40" t="str">
        <f>Tablo16[[#This Row],[Ders Kodu]]</f>
        <v>BTK-3011</v>
      </c>
      <c r="E60" s="40" t="str">
        <f>Tablo16[[#This Row],[Dersin Adı]]</f>
        <v>Bitki Virolojisi</v>
      </c>
      <c r="F60" s="40" t="str">
        <f>Tablo16[[#This Row],[Dersi Veren Öğretim Üyesi]]</f>
        <v>Savaş Korkmaz</v>
      </c>
      <c r="G60" s="40" t="str">
        <f>Tablo16[[#This Row],[Dersi Veren. Öğr. Üyesi Bölmü.]]</f>
        <v>BK</v>
      </c>
      <c r="H60" s="40">
        <f>Tablo16[[#This Row],[Mevcut]]</f>
        <v>41</v>
      </c>
      <c r="I60" s="115">
        <f>Tablo16[[#This Row],[SINAV TARİHİ]]</f>
        <v>45665</v>
      </c>
      <c r="J60" s="116">
        <f>Tablo16[[#This Row],[SINAV SAATİ]]</f>
        <v>0.54166666666666663</v>
      </c>
      <c r="K60" s="40" t="str">
        <f>Tablo16[[#This Row],[SINIF - I -ZF-….]]</f>
        <v>Prof.Dr H. TURHAN</v>
      </c>
      <c r="L60" s="40">
        <f>Tablo16[[#This Row],[SINIF - II  ZF-….]]</f>
        <v>0</v>
      </c>
      <c r="M60" s="40">
        <f>Tablo16[[#This Row],[G1]]</f>
        <v>0</v>
      </c>
      <c r="N60" s="40">
        <f>Tablo16[[#This Row],[G2]]</f>
        <v>0</v>
      </c>
      <c r="O60" s="40">
        <f>Tablo16[[#This Row],[Gözetmen 1]]</f>
        <v>0</v>
      </c>
      <c r="P60" s="40">
        <f>Tablo16[[#This Row],[Gözetmen 2]]</f>
        <v>0</v>
      </c>
      <c r="Q60" s="40">
        <f>Tablo16[[#This Row],[TÜM SINAVLARIMI GÖSTER]]</f>
        <v>0</v>
      </c>
      <c r="R60" s="40">
        <f>Tablo16[[#This Row],[Aynı ders sayısı]]</f>
        <v>1</v>
      </c>
      <c r="S60" s="40">
        <f>Tablo16[[#This Row],[Hocası aynı, aynı ders sayısı]]</f>
        <v>1</v>
      </c>
      <c r="T60" s="40">
        <f>Tablo16[[#This Row],[Aynı saatteki Sınav Sayısı]]</f>
        <v>10</v>
      </c>
    </row>
    <row r="61" spans="1:20" ht="15" x14ac:dyDescent="0.25">
      <c r="A61" s="38">
        <v>43</v>
      </c>
      <c r="B61" s="40" t="str">
        <f>Tablo16[[#This Row],[Bölüm]]</f>
        <v>BK</v>
      </c>
      <c r="C61" s="40">
        <f>Tablo16[[#This Row],[Sınıf]]</f>
        <v>3</v>
      </c>
      <c r="D61" s="40" t="str">
        <f>Tablo16[[#This Row],[Ders Kodu]]</f>
        <v>BTK-3001</v>
      </c>
      <c r="E61" s="40" t="str">
        <f>Tablo16[[#This Row],[Dersin Adı]]</f>
        <v>Herboloji</v>
      </c>
      <c r="F61" s="40" t="str">
        <f>Tablo16[[#This Row],[Dersi Veren Öğretim Üyesi]]</f>
        <v>Ahmet Uludağ</v>
      </c>
      <c r="G61" s="40" t="str">
        <f>Tablo16[[#This Row],[Dersi Veren. Öğr. Üyesi Bölmü.]]</f>
        <v>BK</v>
      </c>
      <c r="H61" s="40">
        <f>Tablo16[[#This Row],[Mevcut]]</f>
        <v>40</v>
      </c>
      <c r="I61" s="115">
        <f>Tablo16[[#This Row],[SINAV TARİHİ]]</f>
        <v>45666</v>
      </c>
      <c r="J61" s="116">
        <f>Tablo16[[#This Row],[SINAV SAATİ]]</f>
        <v>0.54166666666666663</v>
      </c>
      <c r="K61" s="40" t="str">
        <f>Tablo16[[#This Row],[SINIF - I -ZF-….]]</f>
        <v>101</v>
      </c>
      <c r="L61" s="40">
        <f>Tablo16[[#This Row],[SINIF - II  ZF-….]]</f>
        <v>0</v>
      </c>
      <c r="M61" s="40">
        <f>Tablo16[[#This Row],[G1]]</f>
        <v>0</v>
      </c>
      <c r="N61" s="40">
        <f>Tablo16[[#This Row],[G2]]</f>
        <v>0</v>
      </c>
      <c r="O61" s="40">
        <f>Tablo16[[#This Row],[Gözetmen 1]]</f>
        <v>0</v>
      </c>
      <c r="P61" s="40">
        <f>Tablo16[[#This Row],[Gözetmen 2]]</f>
        <v>0</v>
      </c>
      <c r="Q61" s="40">
        <f>Tablo16[[#This Row],[TÜM SINAVLARIMI GÖSTER]]</f>
        <v>0</v>
      </c>
      <c r="R61" s="40">
        <f>Tablo16[[#This Row],[Aynı ders sayısı]]</f>
        <v>1</v>
      </c>
      <c r="S61" s="40">
        <f>Tablo16[[#This Row],[Hocası aynı, aynı ders sayısı]]</f>
        <v>1</v>
      </c>
      <c r="T61" s="40">
        <f>Tablo16[[#This Row],[Aynı saatteki Sınav Sayısı]]</f>
        <v>7</v>
      </c>
    </row>
    <row r="62" spans="1:20" ht="15" x14ac:dyDescent="0.25">
      <c r="A62" s="38">
        <v>114</v>
      </c>
      <c r="B62" s="40" t="str">
        <f>Tablo16[[#This Row],[Bölüm]]</f>
        <v>BK</v>
      </c>
      <c r="C62" s="40">
        <f>Tablo16[[#This Row],[Sınıf]]</f>
        <v>3</v>
      </c>
      <c r="D62" s="40" t="str">
        <f>Tablo16[[#This Row],[Ders Kodu]]</f>
        <v>BTK-3009</v>
      </c>
      <c r="E62" s="40" t="str">
        <f>Tablo16[[#This Row],[Dersin Adı]]</f>
        <v>Böcek Morfolojisi ve Fizyolojisi</v>
      </c>
      <c r="F62" s="40" t="str">
        <f>Tablo16[[#This Row],[Dersi Veren Öğretim Üyesi]]</f>
        <v>Uğur Gözel</v>
      </c>
      <c r="G62" s="40" t="str">
        <f>Tablo16[[#This Row],[Dersi Veren. Öğr. Üyesi Bölmü.]]</f>
        <v>BK</v>
      </c>
      <c r="H62" s="40">
        <f>Tablo16[[#This Row],[Mevcut]]</f>
        <v>38</v>
      </c>
      <c r="I62" s="115">
        <f>Tablo16[[#This Row],[SINAV TARİHİ]]</f>
        <v>45670</v>
      </c>
      <c r="J62" s="116">
        <f>Tablo16[[#This Row],[SINAV SAATİ]]</f>
        <v>0.54166666666666663</v>
      </c>
      <c r="K62" s="40" t="str">
        <f>Tablo16[[#This Row],[SINIF - I -ZF-….]]</f>
        <v>201</v>
      </c>
      <c r="L62" s="40">
        <f>Tablo16[[#This Row],[SINIF - II  ZF-….]]</f>
        <v>0</v>
      </c>
      <c r="M62" s="40">
        <f>Tablo16[[#This Row],[G1]]</f>
        <v>0</v>
      </c>
      <c r="N62" s="40">
        <f>Tablo16[[#This Row],[G2]]</f>
        <v>0</v>
      </c>
      <c r="O62" s="40">
        <f>Tablo16[[#This Row],[Gözetmen 1]]</f>
        <v>0</v>
      </c>
      <c r="P62" s="40">
        <f>Tablo16[[#This Row],[Gözetmen 2]]</f>
        <v>0</v>
      </c>
      <c r="Q62" s="40">
        <f>Tablo16[[#This Row],[TÜM SINAVLARIMI GÖSTER]]</f>
        <v>0</v>
      </c>
      <c r="R62" s="40">
        <f>Tablo16[[#This Row],[Aynı ders sayısı]]</f>
        <v>1</v>
      </c>
      <c r="S62" s="40">
        <f>Tablo16[[#This Row],[Hocası aynı, aynı ders sayısı]]</f>
        <v>1</v>
      </c>
      <c r="T62" s="40">
        <f>Tablo16[[#This Row],[Aynı saatteki Sınav Sayısı]]</f>
        <v>7</v>
      </c>
    </row>
    <row r="63" spans="1:20" ht="15" x14ac:dyDescent="0.25">
      <c r="A63" s="38">
        <v>134</v>
      </c>
      <c r="B63" s="40" t="str">
        <f>Tablo16[[#This Row],[Bölüm]]</f>
        <v>BK</v>
      </c>
      <c r="C63" s="40">
        <f>Tablo16[[#This Row],[Sınıf]]</f>
        <v>3</v>
      </c>
      <c r="D63" s="40" t="str">
        <f>Tablo16[[#This Row],[Ders Kodu]]</f>
        <v>BTK-3007</v>
      </c>
      <c r="E63" s="40" t="str">
        <f>Tablo16[[#This Row],[Dersin Adı]]</f>
        <v>Böcek Sistematiği</v>
      </c>
      <c r="F63" s="40" t="str">
        <f>Tablo16[[#This Row],[Dersi Veren Öğretim Üyesi]]</f>
        <v>İsmail Kasap</v>
      </c>
      <c r="G63" s="40" t="str">
        <f>Tablo16[[#This Row],[Dersi Veren. Öğr. Üyesi Bölmü.]]</f>
        <v>BK</v>
      </c>
      <c r="H63" s="40">
        <f>Tablo16[[#This Row],[Mevcut]]</f>
        <v>40</v>
      </c>
      <c r="I63" s="115">
        <f>Tablo16[[#This Row],[SINAV TARİHİ]]</f>
        <v>45671</v>
      </c>
      <c r="J63" s="116">
        <f>Tablo16[[#This Row],[SINAV SAATİ]]</f>
        <v>0.54166666666666663</v>
      </c>
      <c r="K63" s="40" t="str">
        <f>Tablo16[[#This Row],[SINIF - I -ZF-….]]</f>
        <v>202</v>
      </c>
      <c r="L63" s="40">
        <f>Tablo16[[#This Row],[SINIF - II  ZF-….]]</f>
        <v>0</v>
      </c>
      <c r="M63" s="40">
        <f>Tablo16[[#This Row],[G1]]</f>
        <v>0</v>
      </c>
      <c r="N63" s="40">
        <f>Tablo16[[#This Row],[G2]]</f>
        <v>0</v>
      </c>
      <c r="O63" s="40">
        <f>Tablo16[[#This Row],[Gözetmen 1]]</f>
        <v>0</v>
      </c>
      <c r="P63" s="40">
        <f>Tablo16[[#This Row],[Gözetmen 2]]</f>
        <v>0</v>
      </c>
      <c r="Q63" s="40">
        <f>Tablo16[[#This Row],[TÜM SINAVLARIMI GÖSTER]]</f>
        <v>0</v>
      </c>
      <c r="R63" s="40">
        <f>Tablo16[[#This Row],[Aynı ders sayısı]]</f>
        <v>1</v>
      </c>
      <c r="S63" s="40">
        <f>Tablo16[[#This Row],[Hocası aynı, aynı ders sayısı]]</f>
        <v>1</v>
      </c>
      <c r="T63" s="40">
        <f>Tablo16[[#This Row],[Aynı saatteki Sınav Sayısı]]</f>
        <v>8</v>
      </c>
    </row>
    <row r="64" spans="1:20" ht="15" x14ac:dyDescent="0.25">
      <c r="A64" s="38">
        <v>238</v>
      </c>
      <c r="B64" s="40" t="str">
        <f>Tablo16[[#This Row],[Bölüm]]</f>
        <v>BK</v>
      </c>
      <c r="C64" s="40">
        <f>Tablo16[[#This Row],[Sınıf]]</f>
        <v>3</v>
      </c>
      <c r="D64" s="40" t="str">
        <f>Tablo16[[#This Row],[Ders Kodu]]</f>
        <v>BTK-3013</v>
      </c>
      <c r="E64" s="40" t="str">
        <f>Tablo16[[#This Row],[Dersin Adı]]</f>
        <v>Tarımsal Savaşım I</v>
      </c>
      <c r="F64" s="40" t="str">
        <f>Tablo16[[#This Row],[Dersi Veren Öğretim Üyesi]]</f>
        <v>Figen Mert</v>
      </c>
      <c r="G64" s="40" t="str">
        <f>Tablo16[[#This Row],[Dersi Veren. Öğr. Üyesi Bölmü.]]</f>
        <v>BK</v>
      </c>
      <c r="H64" s="40">
        <f>Tablo16[[#This Row],[Mevcut]]</f>
        <v>42</v>
      </c>
      <c r="I64" s="115">
        <f>Tablo16[[#This Row],[SINAV TARİHİ]]</f>
        <v>45672</v>
      </c>
      <c r="J64" s="116">
        <f>Tablo16[[#This Row],[SINAV SAATİ]]</f>
        <v>0.58333333333333337</v>
      </c>
      <c r="K64" s="40" t="str">
        <f>Tablo16[[#This Row],[SINIF - I -ZF-….]]</f>
        <v>02</v>
      </c>
      <c r="L64" s="40">
        <f>Tablo16[[#This Row],[SINIF - II  ZF-….]]</f>
        <v>0</v>
      </c>
      <c r="M64" s="40">
        <f>Tablo16[[#This Row],[G1]]</f>
        <v>0</v>
      </c>
      <c r="N64" s="40">
        <f>Tablo16[[#This Row],[G2]]</f>
        <v>0</v>
      </c>
      <c r="O64" s="40">
        <f>Tablo16[[#This Row],[Gözetmen 1]]</f>
        <v>0</v>
      </c>
      <c r="P64" s="40">
        <f>Tablo16[[#This Row],[Gözetmen 2]]</f>
        <v>0</v>
      </c>
      <c r="Q64" s="40">
        <f>Tablo16[[#This Row],[TÜM SINAVLARIMI GÖSTER]]</f>
        <v>0</v>
      </c>
      <c r="R64" s="40">
        <f>Tablo16[[#This Row],[Aynı ders sayısı]]</f>
        <v>1</v>
      </c>
      <c r="S64" s="40">
        <f>Tablo16[[#This Row],[Hocası aynı, aynı ders sayısı]]</f>
        <v>1</v>
      </c>
      <c r="T64" s="40">
        <f>Tablo16[[#This Row],[Aynı saatteki Sınav Sayısı]]</f>
        <v>1</v>
      </c>
    </row>
    <row r="65" spans="1:20" ht="15" x14ac:dyDescent="0.25">
      <c r="A65" s="38">
        <v>262</v>
      </c>
      <c r="B65" s="40" t="str">
        <f>Tablo16[[#This Row],[Bölüm]]</f>
        <v>BK</v>
      </c>
      <c r="C65" s="40">
        <f>Tablo16[[#This Row],[Sınıf]]</f>
        <v>4</v>
      </c>
      <c r="D65" s="40" t="str">
        <f>Tablo16[[#This Row],[Ders Kodu]]</f>
        <v>BTK-4011</v>
      </c>
      <c r="E65" s="40" t="str">
        <f>Tablo16[[#This Row],[Dersin Adı]]</f>
        <v>Organik Tarımda Zararlılarla Mücadele</v>
      </c>
      <c r="F65" s="40" t="str">
        <f>Tablo16[[#This Row],[Dersi Veren Öğretim Üyesi]]</f>
        <v>Ali Özpınar</v>
      </c>
      <c r="G65" s="40" t="str">
        <f>Tablo16[[#This Row],[Dersi Veren. Öğr. Üyesi Bölmü.]]</f>
        <v>BK</v>
      </c>
      <c r="H65" s="40">
        <f>Tablo16[[#This Row],[Mevcut]]</f>
        <v>12</v>
      </c>
      <c r="I65" s="115">
        <f>Tablo16[[#This Row],[SINAV TARİHİ]]</f>
        <v>45663</v>
      </c>
      <c r="J65" s="116">
        <f>Tablo16[[#This Row],[SINAV SAATİ]]</f>
        <v>0.61458333333333337</v>
      </c>
      <c r="K65" s="40" t="str">
        <f>Tablo16[[#This Row],[SINIF - I -ZF-….]]</f>
        <v>203</v>
      </c>
      <c r="L65" s="40">
        <f>Tablo16[[#This Row],[SINIF - II  ZF-….]]</f>
        <v>0</v>
      </c>
      <c r="M65" s="40">
        <f>Tablo16[[#This Row],[G1]]</f>
        <v>0</v>
      </c>
      <c r="N65" s="40">
        <f>Tablo16[[#This Row],[G2]]</f>
        <v>0</v>
      </c>
      <c r="O65" s="40">
        <f>Tablo16[[#This Row],[Gözetmen 1]]</f>
        <v>0</v>
      </c>
      <c r="P65" s="40">
        <f>Tablo16[[#This Row],[Gözetmen 2]]</f>
        <v>0</v>
      </c>
      <c r="Q65" s="40">
        <f>Tablo16[[#This Row],[TÜM SINAVLARIMI GÖSTER]]</f>
        <v>0</v>
      </c>
      <c r="R65" s="40">
        <f>Tablo16[[#This Row],[Aynı ders sayısı]]</f>
        <v>1</v>
      </c>
      <c r="S65" s="40">
        <f>Tablo16[[#This Row],[Hocası aynı, aynı ders sayısı]]</f>
        <v>1</v>
      </c>
      <c r="T65" s="40">
        <f>Tablo16[[#This Row],[Aynı saatteki Sınav Sayısı]]</f>
        <v>9</v>
      </c>
    </row>
    <row r="66" spans="1:20" ht="15" x14ac:dyDescent="0.25">
      <c r="A66" s="38">
        <v>283</v>
      </c>
      <c r="B66" s="40" t="str">
        <f>Tablo16[[#This Row],[Bölüm]]</f>
        <v>BK</v>
      </c>
      <c r="C66" s="40">
        <f>Tablo16[[#This Row],[Sınıf]]</f>
        <v>4</v>
      </c>
      <c r="D66" s="40" t="str">
        <f>Tablo16[[#This Row],[Ders Kodu]]</f>
        <v>BTK-4005</v>
      </c>
      <c r="E66" s="40" t="str">
        <f>Tablo16[[#This Row],[Dersin Adı]]</f>
        <v>Bitki Klinikleri I</v>
      </c>
      <c r="F66" s="40" t="str">
        <f>Tablo16[[#This Row],[Dersi Veren Öğretim Üyesi]]</f>
        <v>Figen Mert</v>
      </c>
      <c r="G66" s="40" t="str">
        <f>Tablo16[[#This Row],[Dersi Veren. Öğr. Üyesi Bölmü.]]</f>
        <v>BK</v>
      </c>
      <c r="H66" s="40">
        <f>Tablo16[[#This Row],[Mevcut]]</f>
        <v>42</v>
      </c>
      <c r="I66" s="115">
        <f>Tablo16[[#This Row],[SINAV TARİHİ]]</f>
        <v>45664</v>
      </c>
      <c r="J66" s="116">
        <f>Tablo16[[#This Row],[SINAV SAATİ]]</f>
        <v>0.375</v>
      </c>
      <c r="K66" s="40" t="str">
        <f>Tablo16[[#This Row],[SINIF - I -ZF-….]]</f>
        <v>201</v>
      </c>
      <c r="L66" s="40">
        <f>Tablo16[[#This Row],[SINIF - II  ZF-….]]</f>
        <v>0</v>
      </c>
      <c r="M66" s="40">
        <f>Tablo16[[#This Row],[G1]]</f>
        <v>0</v>
      </c>
      <c r="N66" s="40">
        <f>Tablo16[[#This Row],[G2]]</f>
        <v>0</v>
      </c>
      <c r="O66" s="40">
        <f>Tablo16[[#This Row],[Gözetmen 1]]</f>
        <v>0</v>
      </c>
      <c r="P66" s="40">
        <f>Tablo16[[#This Row],[Gözetmen 2]]</f>
        <v>0</v>
      </c>
      <c r="Q66" s="40">
        <f>Tablo16[[#This Row],[TÜM SINAVLARIMI GÖSTER]]</f>
        <v>0</v>
      </c>
      <c r="R66" s="40">
        <f>Tablo16[[#This Row],[Aynı ders sayısı]]</f>
        <v>1</v>
      </c>
      <c r="S66" s="40">
        <f>Tablo16[[#This Row],[Hocası aynı, aynı ders sayısı]]</f>
        <v>1</v>
      </c>
      <c r="T66" s="40">
        <f>Tablo16[[#This Row],[Aynı saatteki Sınav Sayısı]]</f>
        <v>1</v>
      </c>
    </row>
    <row r="67" spans="1:20" ht="15" x14ac:dyDescent="0.25">
      <c r="A67" s="38">
        <v>284</v>
      </c>
      <c r="B67" s="40" t="str">
        <f>Tablo16[[#This Row],[Bölüm]]</f>
        <v>BK</v>
      </c>
      <c r="C67" s="40">
        <f>Tablo16[[#This Row],[Sınıf]]</f>
        <v>4</v>
      </c>
      <c r="D67" s="40" t="str">
        <f>Tablo16[[#This Row],[Ders Kodu]]</f>
        <v>BTK-4003</v>
      </c>
      <c r="E67" s="40" t="str">
        <f>Tablo16[[#This Row],[Dersin Adı]]</f>
        <v>Meyve ve Bağ Zararlıları</v>
      </c>
      <c r="F67" s="40" t="str">
        <f>Tablo16[[#This Row],[Dersi Veren Öğretim Üyesi]]</f>
        <v>Ali Özpınar</v>
      </c>
      <c r="G67" s="40" t="str">
        <f>Tablo16[[#This Row],[Dersi Veren. Öğr. Üyesi Bölmü.]]</f>
        <v>BK</v>
      </c>
      <c r="H67" s="40">
        <f>Tablo16[[#This Row],[Mevcut]]</f>
        <v>43</v>
      </c>
      <c r="I67" s="115">
        <f>Tablo16[[#This Row],[SINAV TARİHİ]]</f>
        <v>45664</v>
      </c>
      <c r="J67" s="116">
        <f>Tablo16[[#This Row],[SINAV SAATİ]]</f>
        <v>0.65277777777777779</v>
      </c>
      <c r="K67" s="40" t="str">
        <f>Tablo16[[#This Row],[SINIF - I -ZF-….]]</f>
        <v>Prof.Dr H. TURHAN</v>
      </c>
      <c r="L67" s="40">
        <f>Tablo16[[#This Row],[SINIF - II  ZF-….]]</f>
        <v>0</v>
      </c>
      <c r="M67" s="40">
        <f>Tablo16[[#This Row],[G1]]</f>
        <v>0</v>
      </c>
      <c r="N67" s="40">
        <f>Tablo16[[#This Row],[G2]]</f>
        <v>0</v>
      </c>
      <c r="O67" s="40">
        <f>Tablo16[[#This Row],[Gözetmen 1]]</f>
        <v>0</v>
      </c>
      <c r="P67" s="40">
        <f>Tablo16[[#This Row],[Gözetmen 2]]</f>
        <v>0</v>
      </c>
      <c r="Q67" s="40">
        <f>Tablo16[[#This Row],[TÜM SINAVLARIMI GÖSTER]]</f>
        <v>0</v>
      </c>
      <c r="R67" s="40">
        <f>Tablo16[[#This Row],[Aynı ders sayısı]]</f>
        <v>1</v>
      </c>
      <c r="S67" s="40">
        <f>Tablo16[[#This Row],[Hocası aynı, aynı ders sayısı]]</f>
        <v>1</v>
      </c>
      <c r="T67" s="40">
        <f>Tablo16[[#This Row],[Aynı saatteki Sınav Sayısı]]</f>
        <v>9</v>
      </c>
    </row>
    <row r="68" spans="1:20" ht="15" x14ac:dyDescent="0.25">
      <c r="A68" s="38">
        <v>7</v>
      </c>
      <c r="B68" s="40" t="str">
        <f>Tablo16[[#This Row],[Bölüm]]</f>
        <v>BK</v>
      </c>
      <c r="C68" s="40">
        <f>Tablo16[[#This Row],[Sınıf]]</f>
        <v>4</v>
      </c>
      <c r="D68" s="40" t="str">
        <f>Tablo16[[#This Row],[Ders Kodu]]</f>
        <v>BTK-4027</v>
      </c>
      <c r="E68" s="40" t="str">
        <f>Tablo16[[#This Row],[Dersin Adı]]</f>
        <v>Bitki Korumada Pestisit Uygulamaları</v>
      </c>
      <c r="F68" s="40" t="str">
        <f>Tablo16[[#This Row],[Dersi Veren Öğretim Üyesi]]</f>
        <v>Levent Efil</v>
      </c>
      <c r="G68" s="40" t="str">
        <f>Tablo16[[#This Row],[Dersi Veren. Öğr. Üyesi Bölmü.]]</f>
        <v>BK</v>
      </c>
      <c r="H68" s="40">
        <f>Tablo16[[#This Row],[Mevcut]]</f>
        <v>15</v>
      </c>
      <c r="I68" s="115">
        <f>Tablo16[[#This Row],[SINAV TARİHİ]]</f>
        <v>45665</v>
      </c>
      <c r="J68" s="116">
        <f>Tablo16[[#This Row],[SINAV SAATİ]]</f>
        <v>0.625</v>
      </c>
      <c r="K68" s="40" t="str">
        <f>Tablo16[[#This Row],[SINIF - I -ZF-….]]</f>
        <v>102</v>
      </c>
      <c r="L68" s="40">
        <f>Tablo16[[#This Row],[SINIF - II  ZF-….]]</f>
        <v>0</v>
      </c>
      <c r="M68" s="40">
        <f>Tablo16[[#This Row],[G1]]</f>
        <v>0</v>
      </c>
      <c r="N68" s="40">
        <f>Tablo16[[#This Row],[G2]]</f>
        <v>0</v>
      </c>
      <c r="O68" s="40">
        <f>Tablo16[[#This Row],[Gözetmen 1]]</f>
        <v>0</v>
      </c>
      <c r="P68" s="40">
        <f>Tablo16[[#This Row],[Gözetmen 2]]</f>
        <v>0</v>
      </c>
      <c r="Q68" s="40">
        <f>Tablo16[[#This Row],[TÜM SINAVLARIMI GÖSTER]]</f>
        <v>0</v>
      </c>
      <c r="R68" s="40">
        <f>Tablo16[[#This Row],[Aynı ders sayısı]]</f>
        <v>1</v>
      </c>
      <c r="S68" s="40">
        <f>Tablo16[[#This Row],[Hocası aynı, aynı ders sayısı]]</f>
        <v>1</v>
      </c>
      <c r="T68" s="40">
        <f>Tablo16[[#This Row],[Aynı saatteki Sınav Sayısı]]</f>
        <v>9</v>
      </c>
    </row>
    <row r="69" spans="1:20" ht="15" x14ac:dyDescent="0.25">
      <c r="A69" s="38">
        <v>24</v>
      </c>
      <c r="B69" s="40" t="str">
        <f>Tablo16[[#This Row],[Bölüm]]</f>
        <v>BK</v>
      </c>
      <c r="C69" s="40">
        <f>Tablo16[[#This Row],[Sınıf]]</f>
        <v>4</v>
      </c>
      <c r="D69" s="40" t="str">
        <f>Tablo16[[#This Row],[Ders Kodu]]</f>
        <v>BTK-4013</v>
      </c>
      <c r="E69" s="40" t="str">
        <f>Tablo16[[#This Row],[Dersin Adı]]</f>
        <v>Depolanmış Ürün Zararlıları</v>
      </c>
      <c r="F69" s="40" t="str">
        <f>Tablo16[[#This Row],[Dersi Veren Öğretim Üyesi]]</f>
        <v>İsmail Kasap</v>
      </c>
      <c r="G69" s="40" t="str">
        <f>Tablo16[[#This Row],[Dersi Veren. Öğr. Üyesi Bölmü.]]</f>
        <v>BK</v>
      </c>
      <c r="H69" s="40">
        <f>Tablo16[[#This Row],[Mevcut]]</f>
        <v>13</v>
      </c>
      <c r="I69" s="115">
        <f>Tablo16[[#This Row],[SINAV TARİHİ]]</f>
        <v>45666</v>
      </c>
      <c r="J69" s="116">
        <f>Tablo16[[#This Row],[SINAV SAATİ]]</f>
        <v>0.61458333333333337</v>
      </c>
      <c r="K69" s="40" t="str">
        <f>Tablo16[[#This Row],[SINIF - I -ZF-….]]</f>
        <v>204</v>
      </c>
      <c r="L69" s="40">
        <f>Tablo16[[#This Row],[SINIF - II  ZF-….]]</f>
        <v>0</v>
      </c>
      <c r="M69" s="40">
        <f>Tablo16[[#This Row],[G1]]</f>
        <v>0</v>
      </c>
      <c r="N69" s="40">
        <f>Tablo16[[#This Row],[G2]]</f>
        <v>0</v>
      </c>
      <c r="O69" s="40">
        <f>Tablo16[[#This Row],[Gözetmen 1]]</f>
        <v>0</v>
      </c>
      <c r="P69" s="40">
        <f>Tablo16[[#This Row],[Gözetmen 2]]</f>
        <v>0</v>
      </c>
      <c r="Q69" s="40">
        <f>Tablo16[[#This Row],[TÜM SINAVLARIMI GÖSTER]]</f>
        <v>0</v>
      </c>
      <c r="R69" s="40">
        <f>Tablo16[[#This Row],[Aynı ders sayısı]]</f>
        <v>1</v>
      </c>
      <c r="S69" s="40">
        <f>Tablo16[[#This Row],[Hocası aynı, aynı ders sayısı]]</f>
        <v>1</v>
      </c>
      <c r="T69" s="40">
        <f>Tablo16[[#This Row],[Aynı saatteki Sınav Sayısı]]</f>
        <v>9</v>
      </c>
    </row>
    <row r="70" spans="1:20" ht="15" x14ac:dyDescent="0.25">
      <c r="A70" s="38">
        <v>55</v>
      </c>
      <c r="B70" s="40" t="str">
        <f>Tablo16[[#This Row],[Bölüm]]</f>
        <v>BK</v>
      </c>
      <c r="C70" s="40">
        <f>Tablo16[[#This Row],[Sınıf]]</f>
        <v>4</v>
      </c>
      <c r="D70" s="40" t="str">
        <f>Tablo16[[#This Row],[Ders Kodu]]</f>
        <v>BTK-4007</v>
      </c>
      <c r="E70" s="40" t="str">
        <f>Tablo16[[#This Row],[Dersin Adı]]</f>
        <v>Tahıl ve Baklagil Hastalıkları</v>
      </c>
      <c r="F70" s="40" t="str">
        <f>Tablo16[[#This Row],[Dersi Veren Öğretim Üyesi]]</f>
        <v>Figen Mert</v>
      </c>
      <c r="G70" s="40" t="str">
        <f>Tablo16[[#This Row],[Dersi Veren. Öğr. Üyesi Bölmü.]]</f>
        <v>BK</v>
      </c>
      <c r="H70" s="40">
        <f>Tablo16[[#This Row],[Mevcut]]</f>
        <v>42</v>
      </c>
      <c r="I70" s="115">
        <f>Tablo16[[#This Row],[SINAV TARİHİ]]</f>
        <v>45666</v>
      </c>
      <c r="J70" s="116">
        <f>Tablo16[[#This Row],[SINAV SAATİ]]</f>
        <v>0.67708333333333337</v>
      </c>
      <c r="K70" s="40" t="str">
        <f>Tablo16[[#This Row],[SINIF - I -ZF-….]]</f>
        <v>Prof.Dr H. TURHAN</v>
      </c>
      <c r="L70" s="40">
        <f>Tablo16[[#This Row],[SINIF - II  ZF-….]]</f>
        <v>0</v>
      </c>
      <c r="M70" s="40">
        <f>Tablo16[[#This Row],[G1]]</f>
        <v>0</v>
      </c>
      <c r="N70" s="40">
        <f>Tablo16[[#This Row],[G2]]</f>
        <v>0</v>
      </c>
      <c r="O70" s="40">
        <f>Tablo16[[#This Row],[Gözetmen 1]]</f>
        <v>0</v>
      </c>
      <c r="P70" s="40">
        <f>Tablo16[[#This Row],[Gözetmen 2]]</f>
        <v>0</v>
      </c>
      <c r="Q70" s="40">
        <f>Tablo16[[#This Row],[TÜM SINAVLARIMI GÖSTER]]</f>
        <v>0</v>
      </c>
      <c r="R70" s="40">
        <f>Tablo16[[#This Row],[Aynı ders sayısı]]</f>
        <v>1</v>
      </c>
      <c r="S70" s="40">
        <f>Tablo16[[#This Row],[Hocası aynı, aynı ders sayısı]]</f>
        <v>1</v>
      </c>
      <c r="T70" s="40">
        <f>Tablo16[[#This Row],[Aynı saatteki Sınav Sayısı]]</f>
        <v>7</v>
      </c>
    </row>
    <row r="71" spans="1:20" ht="15" x14ac:dyDescent="0.25">
      <c r="A71" s="38">
        <v>46</v>
      </c>
      <c r="B71" s="40" t="str">
        <f>Tablo16[[#This Row],[Bölüm]]</f>
        <v>BK</v>
      </c>
      <c r="C71" s="40">
        <f>Tablo16[[#This Row],[Sınıf]]</f>
        <v>4</v>
      </c>
      <c r="D71" s="40" t="str">
        <f>Tablo16[[#This Row],[Ders Kodu]]</f>
        <v>BTK-4009</v>
      </c>
      <c r="E71" s="40" t="str">
        <f>Tablo16[[#This Row],[Dersin Adı]]</f>
        <v>Endüstri Bitkileri Hastalıkları</v>
      </c>
      <c r="F71" s="40" t="str">
        <f>Tablo16[[#This Row],[Dersi Veren Öğretim Üyesi]]</f>
        <v>Ali Karanfil</v>
      </c>
      <c r="G71" s="40" t="str">
        <f>Tablo16[[#This Row],[Dersi Veren. Öğr. Üyesi Bölmü.]]</f>
        <v>BK</v>
      </c>
      <c r="H71" s="40">
        <f>Tablo16[[#This Row],[Mevcut]]</f>
        <v>41</v>
      </c>
      <c r="I71" s="115">
        <f>Tablo16[[#This Row],[SINAV TARİHİ]]</f>
        <v>45670</v>
      </c>
      <c r="J71" s="116">
        <f>Tablo16[[#This Row],[SINAV SAATİ]]</f>
        <v>0.625</v>
      </c>
      <c r="K71" s="40" t="str">
        <f>Tablo16[[#This Row],[SINIF - I -ZF-….]]</f>
        <v>101</v>
      </c>
      <c r="L71" s="40">
        <f>Tablo16[[#This Row],[SINIF - II  ZF-….]]</f>
        <v>0</v>
      </c>
      <c r="M71" s="40">
        <f>Tablo16[[#This Row],[G1]]</f>
        <v>0</v>
      </c>
      <c r="N71" s="40">
        <f>Tablo16[[#This Row],[G2]]</f>
        <v>0</v>
      </c>
      <c r="O71" s="40">
        <f>Tablo16[[#This Row],[Gözetmen 1]]</f>
        <v>0</v>
      </c>
      <c r="P71" s="40">
        <f>Tablo16[[#This Row],[Gözetmen 2]]</f>
        <v>0</v>
      </c>
      <c r="Q71" s="40">
        <f>Tablo16[[#This Row],[TÜM SINAVLARIMI GÖSTER]]</f>
        <v>0</v>
      </c>
      <c r="R71" s="40">
        <f>Tablo16[[#This Row],[Aynı ders sayısı]]</f>
        <v>1</v>
      </c>
      <c r="S71" s="40">
        <f>Tablo16[[#This Row],[Hocası aynı, aynı ders sayısı]]</f>
        <v>1</v>
      </c>
      <c r="T71" s="40">
        <f>Tablo16[[#This Row],[Aynı saatteki Sınav Sayısı]]</f>
        <v>8</v>
      </c>
    </row>
    <row r="72" spans="1:20" ht="15" x14ac:dyDescent="0.25">
      <c r="A72" s="38">
        <v>60</v>
      </c>
      <c r="B72" s="40" t="str">
        <f>Tablo16[[#This Row],[Bölüm]]</f>
        <v>BK</v>
      </c>
      <c r="C72" s="40">
        <f>Tablo16[[#This Row],[Sınıf]]</f>
        <v>4</v>
      </c>
      <c r="D72" s="40" t="str">
        <f>Tablo16[[#This Row],[Ders Kodu]]</f>
        <v>BTK-4017</v>
      </c>
      <c r="E72" s="40" t="str">
        <f>Tablo16[[#This Row],[Dersin Adı]]</f>
        <v>Süs Bitkileri Hastalıkları</v>
      </c>
      <c r="F72" s="40" t="str">
        <f>Tablo16[[#This Row],[Dersi Veren Öğretim Üyesi]]</f>
        <v>Ali Karanfil</v>
      </c>
      <c r="G72" s="40" t="str">
        <f>Tablo16[[#This Row],[Dersi Veren. Öğr. Üyesi Bölmü.]]</f>
        <v>BK</v>
      </c>
      <c r="H72" s="40">
        <f>Tablo16[[#This Row],[Mevcut]]</f>
        <v>15</v>
      </c>
      <c r="I72" s="115">
        <f>Tablo16[[#This Row],[SINAV TARİHİ]]</f>
        <v>45671</v>
      </c>
      <c r="J72" s="116">
        <f>Tablo16[[#This Row],[SINAV SAATİ]]</f>
        <v>0.625</v>
      </c>
      <c r="K72" s="40" t="str">
        <f>Tablo16[[#This Row],[SINIF - I -ZF-….]]</f>
        <v>04</v>
      </c>
      <c r="L72" s="40">
        <f>Tablo16[[#This Row],[SINIF - II  ZF-….]]</f>
        <v>0</v>
      </c>
      <c r="M72" s="40">
        <f>Tablo16[[#This Row],[G1]]</f>
        <v>0</v>
      </c>
      <c r="N72" s="40">
        <f>Tablo16[[#This Row],[G2]]</f>
        <v>0</v>
      </c>
      <c r="O72" s="40">
        <f>Tablo16[[#This Row],[Gözetmen 1]]</f>
        <v>0</v>
      </c>
      <c r="P72" s="40">
        <f>Tablo16[[#This Row],[Gözetmen 2]]</f>
        <v>0</v>
      </c>
      <c r="Q72" s="40">
        <f>Tablo16[[#This Row],[TÜM SINAVLARIMI GÖSTER]]</f>
        <v>0</v>
      </c>
      <c r="R72" s="40">
        <f>Tablo16[[#This Row],[Aynı ders sayısı]]</f>
        <v>1</v>
      </c>
      <c r="S72" s="40">
        <f>Tablo16[[#This Row],[Hocası aynı, aynı ders sayısı]]</f>
        <v>1</v>
      </c>
      <c r="T72" s="40">
        <f>Tablo16[[#This Row],[Aynı saatteki Sınav Sayısı]]</f>
        <v>6</v>
      </c>
    </row>
    <row r="73" spans="1:20" ht="15" x14ac:dyDescent="0.25">
      <c r="A73" s="38">
        <v>84</v>
      </c>
      <c r="B73" s="40" t="str">
        <f>Tablo16[[#This Row],[Bölüm]]</f>
        <v>BK</v>
      </c>
      <c r="C73" s="40">
        <f>Tablo16[[#This Row],[Sınıf]]</f>
        <v>4</v>
      </c>
      <c r="D73" s="40" t="str">
        <f>Tablo16[[#This Row],[Ders Kodu]]</f>
        <v>BTK-4025</v>
      </c>
      <c r="E73" s="40" t="str">
        <f>Tablo16[[#This Row],[Dersin Adı]]</f>
        <v>Bitki Koruma Ürünlerinin Organizasyonu</v>
      </c>
      <c r="F73" s="40" t="str">
        <f>Tablo16[[#This Row],[Dersi Veren Öğretim Üyesi]]</f>
        <v>Burak Polat</v>
      </c>
      <c r="G73" s="40" t="str">
        <f>Tablo16[[#This Row],[Dersi Veren. Öğr. Üyesi Bölmü.]]</f>
        <v>BK</v>
      </c>
      <c r="H73" s="40">
        <f>Tablo16[[#This Row],[Mevcut]]</f>
        <v>15</v>
      </c>
      <c r="I73" s="115">
        <f>Tablo16[[#This Row],[SINAV TARİHİ]]</f>
        <v>45672</v>
      </c>
      <c r="J73" s="116">
        <f>Tablo16[[#This Row],[SINAV SAATİ]]</f>
        <v>0.625</v>
      </c>
      <c r="K73" s="40" t="str">
        <f>Tablo16[[#This Row],[SINIF - I -ZF-….]]</f>
        <v>105</v>
      </c>
      <c r="L73" s="40">
        <f>Tablo16[[#This Row],[SINIF - II  ZF-….]]</f>
        <v>0</v>
      </c>
      <c r="M73" s="40">
        <f>Tablo16[[#This Row],[G1]]</f>
        <v>0</v>
      </c>
      <c r="N73" s="40">
        <f>Tablo16[[#This Row],[G2]]</f>
        <v>0</v>
      </c>
      <c r="O73" s="40">
        <f>Tablo16[[#This Row],[Gözetmen 1]]</f>
        <v>0</v>
      </c>
      <c r="P73" s="40">
        <f>Tablo16[[#This Row],[Gözetmen 2]]</f>
        <v>0</v>
      </c>
      <c r="Q73" s="40">
        <f>Tablo16[[#This Row],[TÜM SINAVLARIMI GÖSTER]]</f>
        <v>0</v>
      </c>
      <c r="R73" s="40">
        <f>Tablo16[[#This Row],[Aynı ders sayısı]]</f>
        <v>1</v>
      </c>
      <c r="S73" s="40">
        <f>Tablo16[[#This Row],[Hocası aynı, aynı ders sayısı]]</f>
        <v>1</v>
      </c>
      <c r="T73" s="40">
        <f>Tablo16[[#This Row],[Aynı saatteki Sınav Sayısı]]</f>
        <v>7</v>
      </c>
    </row>
    <row r="74" spans="1:20" ht="15" x14ac:dyDescent="0.25">
      <c r="A74" s="38">
        <v>127</v>
      </c>
      <c r="B74" s="40" t="str">
        <f>Tablo16[[#This Row],[Bölüm]]</f>
        <v>BK</v>
      </c>
      <c r="C74" s="40">
        <f>Tablo16[[#This Row],[Sınıf]]</f>
        <v>4</v>
      </c>
      <c r="D74" s="40" t="str">
        <f>Tablo16[[#This Row],[Ders Kodu]]</f>
        <v>BTK-4021</v>
      </c>
      <c r="E74" s="40" t="str">
        <f>Tablo16[[#This Row],[Dersin Adı]]</f>
        <v>Depolanmış Ürün Hastalıkları</v>
      </c>
      <c r="F74" s="40" t="str">
        <f>Tablo16[[#This Row],[Dersi Veren Öğretim Üyesi]]</f>
        <v>Ahmet Uludağ</v>
      </c>
      <c r="G74" s="40" t="str">
        <f>Tablo16[[#This Row],[Dersi Veren. Öğr. Üyesi Bölmü.]]</f>
        <v>BK</v>
      </c>
      <c r="H74" s="40">
        <f>Tablo16[[#This Row],[Mevcut]]</f>
        <v>12</v>
      </c>
      <c r="I74" s="115">
        <f>Tablo16[[#This Row],[SINAV TARİHİ]]</f>
        <v>45673</v>
      </c>
      <c r="J74" s="116">
        <f>Tablo16[[#This Row],[SINAV SAATİ]]</f>
        <v>0.625</v>
      </c>
      <c r="K74" s="40" t="str">
        <f>Tablo16[[#This Row],[SINIF - I -ZF-….]]</f>
        <v>101</v>
      </c>
      <c r="L74" s="40">
        <f>Tablo16[[#This Row],[SINIF - II  ZF-….]]</f>
        <v>0</v>
      </c>
      <c r="M74" s="40">
        <f>Tablo16[[#This Row],[G1]]</f>
        <v>0</v>
      </c>
      <c r="N74" s="40">
        <f>Tablo16[[#This Row],[G2]]</f>
        <v>0</v>
      </c>
      <c r="O74" s="40">
        <f>Tablo16[[#This Row],[Gözetmen 1]]</f>
        <v>0</v>
      </c>
      <c r="P74" s="40">
        <f>Tablo16[[#This Row],[Gözetmen 2]]</f>
        <v>0</v>
      </c>
      <c r="Q74" s="40">
        <f>Tablo16[[#This Row],[TÜM SINAVLARIMI GÖSTER]]</f>
        <v>0</v>
      </c>
      <c r="R74" s="40">
        <f>Tablo16[[#This Row],[Aynı ders sayısı]]</f>
        <v>1</v>
      </c>
      <c r="S74" s="40">
        <f>Tablo16[[#This Row],[Hocası aynı, aynı ders sayısı]]</f>
        <v>1</v>
      </c>
      <c r="T74" s="40">
        <f>Tablo16[[#This Row],[Aynı saatteki Sınav Sayısı]]</f>
        <v>2</v>
      </c>
    </row>
    <row r="75" spans="1:20" ht="15" x14ac:dyDescent="0.25">
      <c r="A75" s="38">
        <v>184</v>
      </c>
      <c r="B75" s="40" t="str">
        <f>Tablo16[[#This Row],[Bölüm]]</f>
        <v>FİS</v>
      </c>
      <c r="C75" s="40">
        <f>Tablo16[[#This Row],[Sınıf]]</f>
        <v>3</v>
      </c>
      <c r="D75" s="40" t="str">
        <f>Tablo16[[#This Row],[Ders Kodu]]</f>
        <v>FSD-3015</v>
      </c>
      <c r="E75" s="40" t="str">
        <f>Tablo16[[#This Row],[Dersin Adı]]</f>
        <v>Bitki Hekimliği</v>
      </c>
      <c r="F75" s="40" t="str">
        <f>Tablo16[[#This Row],[Dersi Veren Öğretim Üyesi]]</f>
        <v>Savaş Korkmaz</v>
      </c>
      <c r="G75" s="40" t="str">
        <f>Tablo16[[#This Row],[Dersi Veren. Öğr. Üyesi Bölmü.]]</f>
        <v>BK</v>
      </c>
      <c r="H75" s="40">
        <f>Tablo16[[#This Row],[Mevcut]]</f>
        <v>11</v>
      </c>
      <c r="I75" s="115">
        <f>Tablo16[[#This Row],[SINAV TARİHİ]]</f>
        <v>45667</v>
      </c>
      <c r="J75" s="116">
        <f>Tablo16[[#This Row],[SINAV SAATİ]]</f>
        <v>0.625</v>
      </c>
      <c r="K75" s="40" t="str">
        <f>Tablo16[[#This Row],[SINIF - I -ZF-….]]</f>
        <v>203</v>
      </c>
      <c r="L75" s="40">
        <f>Tablo16[[#This Row],[SINIF - II  ZF-….]]</f>
        <v>0</v>
      </c>
      <c r="M75" s="40">
        <f>Tablo16[[#This Row],[G1]]</f>
        <v>0</v>
      </c>
      <c r="N75" s="40">
        <f>Tablo16[[#This Row],[G2]]</f>
        <v>0</v>
      </c>
      <c r="O75" s="40">
        <f>Tablo16[[#This Row],[Gözetmen 1]]</f>
        <v>0</v>
      </c>
      <c r="P75" s="40">
        <f>Tablo16[[#This Row],[Gözetmen 2]]</f>
        <v>0</v>
      </c>
      <c r="Q75" s="40">
        <f>Tablo16[[#This Row],[TÜM SINAVLARIMI GÖSTER]]</f>
        <v>0</v>
      </c>
      <c r="R75" s="40">
        <f>Tablo16[[#This Row],[Aynı ders sayısı]]</f>
        <v>1</v>
      </c>
      <c r="S75" s="40">
        <f>Tablo16[[#This Row],[Hocası aynı, aynı ders sayısı]]</f>
        <v>1</v>
      </c>
      <c r="T75" s="40">
        <f>Tablo16[[#This Row],[Aynı saatteki Sınav Sayısı]]</f>
        <v>12</v>
      </c>
    </row>
    <row r="76" spans="1:20" ht="15" x14ac:dyDescent="0.25">
      <c r="A76" s="38">
        <v>316</v>
      </c>
      <c r="B76" s="40" t="str">
        <f>Tablo16[[#This Row],[Bölüm]]</f>
        <v>FİS</v>
      </c>
      <c r="C76" s="40">
        <f>Tablo16[[#This Row],[Sınıf]]</f>
        <v>3</v>
      </c>
      <c r="D76" s="40" t="str">
        <f>Tablo16[[#This Row],[Ders Kodu]]</f>
        <v>FSD-3051</v>
      </c>
      <c r="E76" s="40" t="str">
        <f>Tablo16[[#This Row],[Dersin Adı]]</f>
        <v>Bitki Korumada Yeni Gelişmeler</v>
      </c>
      <c r="F76" s="40" t="str">
        <f>Tablo16[[#This Row],[Dersi Veren Öğretim Üyesi]]</f>
        <v>Levent Efil</v>
      </c>
      <c r="G76" s="40" t="str">
        <f>Tablo16[[#This Row],[Dersi Veren. Öğr. Üyesi Bölmü.]]</f>
        <v>BK</v>
      </c>
      <c r="H76" s="40">
        <f>Tablo16[[#This Row],[Mevcut]]</f>
        <v>20</v>
      </c>
      <c r="I76" s="115">
        <f>Tablo16[[#This Row],[SINAV TARİHİ]]</f>
        <v>45667</v>
      </c>
      <c r="J76" s="116">
        <f>Tablo16[[#This Row],[SINAV SAATİ]]</f>
        <v>0.625</v>
      </c>
      <c r="K76" s="40" t="str">
        <f>Tablo16[[#This Row],[SINIF - I -ZF-….]]</f>
        <v>102</v>
      </c>
      <c r="L76" s="40">
        <f>Tablo16[[#This Row],[SINIF - II  ZF-….]]</f>
        <v>0</v>
      </c>
      <c r="M76" s="40">
        <f>Tablo16[[#This Row],[G1]]</f>
        <v>0</v>
      </c>
      <c r="N76" s="40">
        <f>Tablo16[[#This Row],[G2]]</f>
        <v>0</v>
      </c>
      <c r="O76" s="40">
        <f>Tablo16[[#This Row],[Gözetmen 1]]</f>
        <v>0</v>
      </c>
      <c r="P76" s="40">
        <f>Tablo16[[#This Row],[Gözetmen 2]]</f>
        <v>0</v>
      </c>
      <c r="Q76" s="40">
        <f>Tablo16[[#This Row],[TÜM SINAVLARIMI GÖSTER]]</f>
        <v>0</v>
      </c>
      <c r="R76" s="40">
        <f>Tablo16[[#This Row],[Aynı ders sayısı]]</f>
        <v>1</v>
      </c>
      <c r="S76" s="40">
        <f>Tablo16[[#This Row],[Hocası aynı, aynı ders sayısı]]</f>
        <v>1</v>
      </c>
      <c r="T76" s="40">
        <f>Tablo16[[#This Row],[Aynı saatteki Sınav Sayısı]]</f>
        <v>12</v>
      </c>
    </row>
    <row r="77" spans="1:20" ht="15" x14ac:dyDescent="0.25">
      <c r="A77" s="38">
        <v>116</v>
      </c>
      <c r="B77" s="40" t="str">
        <f>Tablo16[[#This Row],[Bölüm]]</f>
        <v>FİS</v>
      </c>
      <c r="C77" s="40">
        <f>Tablo16[[#This Row],[Sınıf]]</f>
        <v>3</v>
      </c>
      <c r="D77" s="40" t="str">
        <f>Tablo16[[#This Row],[Ders Kodu]]</f>
        <v>FSD-3025</v>
      </c>
      <c r="E77" s="40" t="str">
        <f>Tablo16[[#This Row],[Dersin Adı]]</f>
        <v>Çevre Kirliliği</v>
      </c>
      <c r="F77" s="40" t="str">
        <f>Tablo16[[#This Row],[Dersi Veren Öğretim Üyesi]]</f>
        <v>Cafer Türkmen</v>
      </c>
      <c r="G77" s="40" t="str">
        <f>Tablo16[[#This Row],[Dersi Veren. Öğr. Üyesi Bölmü.]]</f>
        <v>TO</v>
      </c>
      <c r="H77" s="40">
        <f>Tablo16[[#This Row],[Mevcut]]</f>
        <v>8</v>
      </c>
      <c r="I77" s="115">
        <f>Tablo16[[#This Row],[SINAV TARİHİ]]</f>
        <v>45667</v>
      </c>
      <c r="J77" s="116">
        <f>Tablo16[[#This Row],[SINAV SAATİ]]</f>
        <v>0.625</v>
      </c>
      <c r="K77" s="40" t="str">
        <f>Tablo16[[#This Row],[SINIF - I -ZF-….]]</f>
        <v>103</v>
      </c>
      <c r="L77" s="40">
        <f>Tablo16[[#This Row],[SINIF - II  ZF-….]]</f>
        <v>0</v>
      </c>
      <c r="M77" s="40">
        <f>Tablo16[[#This Row],[G1]]</f>
        <v>0</v>
      </c>
      <c r="N77" s="40">
        <f>Tablo16[[#This Row],[G2]]</f>
        <v>0</v>
      </c>
      <c r="O77" s="40">
        <f>Tablo16[[#This Row],[Gözetmen 1]]</f>
        <v>0</v>
      </c>
      <c r="P77" s="40">
        <f>Tablo16[[#This Row],[Gözetmen 2]]</f>
        <v>0</v>
      </c>
      <c r="Q77" s="40">
        <f>Tablo16[[#This Row],[TÜM SINAVLARIMI GÖSTER]]</f>
        <v>0</v>
      </c>
      <c r="R77" s="40">
        <f>Tablo16[[#This Row],[Aynı ders sayısı]]</f>
        <v>1</v>
      </c>
      <c r="S77" s="40">
        <f>Tablo16[[#This Row],[Hocası aynı, aynı ders sayısı]]</f>
        <v>1</v>
      </c>
      <c r="T77" s="40">
        <f>Tablo16[[#This Row],[Aynı saatteki Sınav Sayısı]]</f>
        <v>12</v>
      </c>
    </row>
    <row r="78" spans="1:20" ht="15" x14ac:dyDescent="0.25">
      <c r="A78" s="38">
        <v>170</v>
      </c>
      <c r="B78" s="40" t="str">
        <f>Tablo16[[#This Row],[Bölüm]]</f>
        <v>FİS</v>
      </c>
      <c r="C78" s="40">
        <f>Tablo16[[#This Row],[Sınıf]]</f>
        <v>3</v>
      </c>
      <c r="D78" s="40" t="str">
        <f>Tablo16[[#This Row],[Ders Kodu]]</f>
        <v>FSD-3063</v>
      </c>
      <c r="E78" s="40" t="str">
        <f>Tablo16[[#This Row],[Dersin Adı]]</f>
        <v>Gübreler ve Gübreleme</v>
      </c>
      <c r="F78" s="40" t="str">
        <f>Tablo16[[#This Row],[Dersi Veren Öğretim Üyesi]]</f>
        <v>Yakup Çıkılı</v>
      </c>
      <c r="G78" s="40" t="str">
        <f>Tablo16[[#This Row],[Dersi Veren. Öğr. Üyesi Bölmü.]]</f>
        <v>TO</v>
      </c>
      <c r="H78" s="40">
        <f>Tablo16[[#This Row],[Mevcut]]</f>
        <v>6</v>
      </c>
      <c r="I78" s="115">
        <f>Tablo16[[#This Row],[SINAV TARİHİ]]</f>
        <v>45667</v>
      </c>
      <c r="J78" s="116">
        <f>Tablo16[[#This Row],[SINAV SAATİ]]</f>
        <v>0.625</v>
      </c>
      <c r="K78" s="40" t="str">
        <f>Tablo16[[#This Row],[SINIF - I -ZF-….]]</f>
        <v>104</v>
      </c>
      <c r="L78" s="40">
        <f>Tablo16[[#This Row],[SINIF - II  ZF-….]]</f>
        <v>0</v>
      </c>
      <c r="M78" s="40">
        <f>Tablo16[[#This Row],[G1]]</f>
        <v>0</v>
      </c>
      <c r="N78" s="40">
        <f>Tablo16[[#This Row],[G2]]</f>
        <v>0</v>
      </c>
      <c r="O78" s="40">
        <f>Tablo16[[#This Row],[Gözetmen 1]]</f>
        <v>0</v>
      </c>
      <c r="P78" s="40">
        <f>Tablo16[[#This Row],[Gözetmen 2]]</f>
        <v>0</v>
      </c>
      <c r="Q78" s="40">
        <f>Tablo16[[#This Row],[TÜM SINAVLARIMI GÖSTER]]</f>
        <v>0</v>
      </c>
      <c r="R78" s="40">
        <f>Tablo16[[#This Row],[Aynı ders sayısı]]</f>
        <v>1</v>
      </c>
      <c r="S78" s="40">
        <f>Tablo16[[#This Row],[Hocası aynı, aynı ders sayısı]]</f>
        <v>1</v>
      </c>
      <c r="T78" s="40">
        <f>Tablo16[[#This Row],[Aynı saatteki Sınav Sayısı]]</f>
        <v>12</v>
      </c>
    </row>
    <row r="79" spans="1:20" ht="15" x14ac:dyDescent="0.25">
      <c r="A79" s="38">
        <v>181</v>
      </c>
      <c r="B79" s="40" t="str">
        <f>Tablo16[[#This Row],[Bölüm]]</f>
        <v>FİS</v>
      </c>
      <c r="C79" s="40">
        <f>Tablo16[[#This Row],[Sınıf]]</f>
        <v>3</v>
      </c>
      <c r="D79" s="40" t="str">
        <f>Tablo16[[#This Row],[Ders Kodu]]</f>
        <v>FSD-3023</v>
      </c>
      <c r="E79" s="40" t="str">
        <f>Tablo16[[#This Row],[Dersin Adı]]</f>
        <v>İyi Tarım Uygulamaları</v>
      </c>
      <c r="F79" s="40" t="str">
        <f>Tablo16[[#This Row],[Dersi Veren Öğretim Üyesi]]</f>
        <v>Hakan Engin</v>
      </c>
      <c r="G79" s="40" t="str">
        <f>Tablo16[[#This Row],[Dersi Veren. Öğr. Üyesi Bölmü.]]</f>
        <v>BB</v>
      </c>
      <c r="H79" s="40">
        <f>Tablo16[[#This Row],[Mevcut]]</f>
        <v>21</v>
      </c>
      <c r="I79" s="115">
        <f>Tablo16[[#This Row],[SINAV TARİHİ]]</f>
        <v>45667</v>
      </c>
      <c r="J79" s="116">
        <f>Tablo16[[#This Row],[SINAV SAATİ]]</f>
        <v>0.625</v>
      </c>
      <c r="K79" s="40" t="str">
        <f>Tablo16[[#This Row],[SINIF - I -ZF-….]]</f>
        <v>201</v>
      </c>
      <c r="L79" s="40">
        <f>Tablo16[[#This Row],[SINIF - II  ZF-….]]</f>
        <v>0</v>
      </c>
      <c r="M79" s="40">
        <f>Tablo16[[#This Row],[G1]]</f>
        <v>0</v>
      </c>
      <c r="N79" s="40">
        <f>Tablo16[[#This Row],[G2]]</f>
        <v>0</v>
      </c>
      <c r="O79" s="40">
        <f>Tablo16[[#This Row],[Gözetmen 1]]</f>
        <v>0</v>
      </c>
      <c r="P79" s="40">
        <f>Tablo16[[#This Row],[Gözetmen 2]]</f>
        <v>0</v>
      </c>
      <c r="Q79" s="40">
        <f>Tablo16[[#This Row],[TÜM SINAVLARIMI GÖSTER]]</f>
        <v>0</v>
      </c>
      <c r="R79" s="40">
        <f>Tablo16[[#This Row],[Aynı ders sayısı]]</f>
        <v>1</v>
      </c>
      <c r="S79" s="40">
        <f>Tablo16[[#This Row],[Hocası aynı, aynı ders sayısı]]</f>
        <v>1</v>
      </c>
      <c r="T79" s="40">
        <f>Tablo16[[#This Row],[Aynı saatteki Sınav Sayısı]]</f>
        <v>12</v>
      </c>
    </row>
    <row r="80" spans="1:20" ht="15" x14ac:dyDescent="0.25">
      <c r="A80" s="38">
        <v>194</v>
      </c>
      <c r="B80" s="40" t="str">
        <f>Tablo16[[#This Row],[Bölüm]]</f>
        <v>FİS</v>
      </c>
      <c r="C80" s="40">
        <f>Tablo16[[#This Row],[Sınıf]]</f>
        <v>3</v>
      </c>
      <c r="D80" s="40" t="str">
        <f>Tablo16[[#This Row],[Ders Kodu]]</f>
        <v>FSD-3031</v>
      </c>
      <c r="E80" s="40" t="str">
        <f>Tablo16[[#This Row],[Dersin Adı]]</f>
        <v>Laboratuvar Tekniği</v>
      </c>
      <c r="F80" s="40" t="str">
        <f>Tablo16[[#This Row],[Dersi Veren Öğretim Üyesi]]</f>
        <v>Ali Sümer</v>
      </c>
      <c r="G80" s="40" t="str">
        <f>Tablo16[[#This Row],[Dersi Veren. Öğr. Üyesi Bölmü.]]</f>
        <v>TO</v>
      </c>
      <c r="H80" s="40">
        <f>Tablo16[[#This Row],[Mevcut]]</f>
        <v>20</v>
      </c>
      <c r="I80" s="115">
        <f>Tablo16[[#This Row],[SINAV TARİHİ]]</f>
        <v>45667</v>
      </c>
      <c r="J80" s="116">
        <f>Tablo16[[#This Row],[SINAV SAATİ]]</f>
        <v>0.625</v>
      </c>
      <c r="K80" s="40" t="str">
        <f>Tablo16[[#This Row],[SINIF - I -ZF-….]]</f>
        <v>202</v>
      </c>
      <c r="L80" s="40">
        <f>Tablo16[[#This Row],[SINIF - II  ZF-….]]</f>
        <v>0</v>
      </c>
      <c r="M80" s="40">
        <f>Tablo16[[#This Row],[G1]]</f>
        <v>0</v>
      </c>
      <c r="N80" s="40">
        <f>Tablo16[[#This Row],[G2]]</f>
        <v>0</v>
      </c>
      <c r="O80" s="40">
        <f>Tablo16[[#This Row],[Gözetmen 1]]</f>
        <v>0</v>
      </c>
      <c r="P80" s="40">
        <f>Tablo16[[#This Row],[Gözetmen 2]]</f>
        <v>0</v>
      </c>
      <c r="Q80" s="40">
        <f>Tablo16[[#This Row],[TÜM SINAVLARIMI GÖSTER]]</f>
        <v>0</v>
      </c>
      <c r="R80" s="40">
        <f>Tablo16[[#This Row],[Aynı ders sayısı]]</f>
        <v>1</v>
      </c>
      <c r="S80" s="40">
        <f>Tablo16[[#This Row],[Hocası aynı, aynı ders sayısı]]</f>
        <v>1</v>
      </c>
      <c r="T80" s="40">
        <f>Tablo16[[#This Row],[Aynı saatteki Sınav Sayısı]]</f>
        <v>12</v>
      </c>
    </row>
    <row r="81" spans="1:20" ht="15" x14ac:dyDescent="0.25">
      <c r="A81" s="38">
        <v>211</v>
      </c>
      <c r="B81" s="40" t="str">
        <f>Tablo16[[#This Row],[Bölüm]]</f>
        <v>FİS</v>
      </c>
      <c r="C81" s="40">
        <f>Tablo16[[#This Row],[Sınıf]]</f>
        <v>3</v>
      </c>
      <c r="D81" s="40" t="str">
        <f>Tablo16[[#This Row],[Ders Kodu]]</f>
        <v>FSD-3021</v>
      </c>
      <c r="E81" s="40" t="str">
        <f>Tablo16[[#This Row],[Dersin Adı]]</f>
        <v>Organik Tarımın Temel İlkeleri</v>
      </c>
      <c r="F81" s="40" t="str">
        <f>Tablo16[[#This Row],[Dersi Veren Öğretim Üyesi]]</f>
        <v>Seçkin Kaya</v>
      </c>
      <c r="G81" s="40" t="str">
        <f>Tablo16[[#This Row],[Dersi Veren. Öğr. Üyesi Bölmü.]]</f>
        <v>BB</v>
      </c>
      <c r="H81" s="40">
        <f>Tablo16[[#This Row],[Mevcut]]</f>
        <v>42</v>
      </c>
      <c r="I81" s="115">
        <f>Tablo16[[#This Row],[SINAV TARİHİ]]</f>
        <v>45667</v>
      </c>
      <c r="J81" s="116">
        <f>Tablo16[[#This Row],[SINAV SAATİ]]</f>
        <v>0.625</v>
      </c>
      <c r="K81" s="40" t="str">
        <f>Tablo16[[#This Row],[SINIF - I -ZF-….]]</f>
        <v>113</v>
      </c>
      <c r="L81" s="40">
        <f>Tablo16[[#This Row],[SINIF - II  ZF-….]]</f>
        <v>0</v>
      </c>
      <c r="M81" s="40">
        <f>Tablo16[[#This Row],[G1]]</f>
        <v>0</v>
      </c>
      <c r="N81" s="40">
        <f>Tablo16[[#This Row],[G2]]</f>
        <v>0</v>
      </c>
      <c r="O81" s="40">
        <f>Tablo16[[#This Row],[Gözetmen 1]]</f>
        <v>0</v>
      </c>
      <c r="P81" s="40">
        <f>Tablo16[[#This Row],[Gözetmen 2]]</f>
        <v>0</v>
      </c>
      <c r="Q81" s="40">
        <f>Tablo16[[#This Row],[TÜM SINAVLARIMI GÖSTER]]</f>
        <v>0</v>
      </c>
      <c r="R81" s="40">
        <f>Tablo16[[#This Row],[Aynı ders sayısı]]</f>
        <v>1</v>
      </c>
      <c r="S81" s="40">
        <f>Tablo16[[#This Row],[Hocası aynı, aynı ders sayısı]]</f>
        <v>1</v>
      </c>
      <c r="T81" s="40">
        <f>Tablo16[[#This Row],[Aynı saatteki Sınav Sayısı]]</f>
        <v>12</v>
      </c>
    </row>
    <row r="82" spans="1:20" ht="15" x14ac:dyDescent="0.25">
      <c r="A82" s="38">
        <v>226</v>
      </c>
      <c r="B82" s="40" t="str">
        <f>Tablo16[[#This Row],[Bölüm]]</f>
        <v>FİS</v>
      </c>
      <c r="C82" s="40">
        <f>Tablo16[[#This Row],[Sınıf]]</f>
        <v>3</v>
      </c>
      <c r="D82" s="40" t="str">
        <f>Tablo16[[#This Row],[Ders Kodu]]</f>
        <v>FSD-3031</v>
      </c>
      <c r="E82" s="40" t="str">
        <f>Tablo16[[#This Row],[Dersin Adı]]</f>
        <v>Tarımsal İngilizce</v>
      </c>
      <c r="F82" s="40" t="str">
        <f>Tablo16[[#This Row],[Dersi Veren Öğretim Üyesi]]</f>
        <v>Cem Ömer Egesel</v>
      </c>
      <c r="G82" s="40" t="str">
        <f>Tablo16[[#This Row],[Dersi Veren. Öğr. Üyesi Bölmü.]]</f>
        <v>TBT</v>
      </c>
      <c r="H82" s="40">
        <f>Tablo16[[#This Row],[Mevcut]]</f>
        <v>9</v>
      </c>
      <c r="I82" s="115">
        <f>Tablo16[[#This Row],[SINAV TARİHİ]]</f>
        <v>45667</v>
      </c>
      <c r="J82" s="116">
        <f>Tablo16[[#This Row],[SINAV SAATİ]]</f>
        <v>0.625</v>
      </c>
      <c r="K82" s="40" t="str">
        <f>Tablo16[[#This Row],[SINIF - I -ZF-….]]</f>
        <v>204</v>
      </c>
      <c r="L82" s="40">
        <f>Tablo16[[#This Row],[SINIF - II  ZF-….]]</f>
        <v>0</v>
      </c>
      <c r="M82" s="40">
        <f>Tablo16[[#This Row],[G1]]</f>
        <v>0</v>
      </c>
      <c r="N82" s="40">
        <f>Tablo16[[#This Row],[G2]]</f>
        <v>0</v>
      </c>
      <c r="O82" s="40">
        <f>Tablo16[[#This Row],[Gözetmen 1]]</f>
        <v>0</v>
      </c>
      <c r="P82" s="40">
        <f>Tablo16[[#This Row],[Gözetmen 2]]</f>
        <v>0</v>
      </c>
      <c r="Q82" s="40">
        <f>Tablo16[[#This Row],[TÜM SINAVLARIMI GÖSTER]]</f>
        <v>0</v>
      </c>
      <c r="R82" s="40">
        <f>Tablo16[[#This Row],[Aynı ders sayısı]]</f>
        <v>1</v>
      </c>
      <c r="S82" s="40">
        <f>Tablo16[[#This Row],[Hocası aynı, aynı ders sayısı]]</f>
        <v>1</v>
      </c>
      <c r="T82" s="40">
        <f>Tablo16[[#This Row],[Aynı saatteki Sınav Sayısı]]</f>
        <v>12</v>
      </c>
    </row>
    <row r="83" spans="1:20" ht="15" x14ac:dyDescent="0.25">
      <c r="A83" s="38">
        <v>271</v>
      </c>
      <c r="B83" s="40" t="str">
        <f>Tablo16[[#This Row],[Bölüm]]</f>
        <v>FİS</v>
      </c>
      <c r="C83" s="40">
        <f>Tablo16[[#This Row],[Sınıf]]</f>
        <v>3</v>
      </c>
      <c r="D83" s="40" t="str">
        <f>Tablo16[[#This Row],[Ders Kodu]]</f>
        <v>FSD-3035</v>
      </c>
      <c r="E83" s="40" t="str">
        <f>Tablo16[[#This Row],[Dersin Adı]]</f>
        <v>Tarımsal Savaş Mekanizasyonu</v>
      </c>
      <c r="F83" s="40" t="str">
        <f>Tablo16[[#This Row],[Dersi Veren Öğretim Üyesi]]</f>
        <v>Ünal Ürkmez</v>
      </c>
      <c r="G83" s="40" t="str">
        <f>Tablo16[[#This Row],[Dersi Veren. Öğr. Üyesi Bölmü.]]</f>
        <v>TM</v>
      </c>
      <c r="H83" s="40">
        <f>Tablo16[[#This Row],[Mevcut]]</f>
        <v>7</v>
      </c>
      <c r="I83" s="115">
        <f>Tablo16[[#This Row],[SINAV TARİHİ]]</f>
        <v>45667</v>
      </c>
      <c r="J83" s="116">
        <f>Tablo16[[#This Row],[SINAV SAATİ]]</f>
        <v>0.625</v>
      </c>
      <c r="K83" s="40" t="str">
        <f>Tablo16[[#This Row],[SINIF - I -ZF-….]]</f>
        <v>205</v>
      </c>
      <c r="L83" s="40">
        <f>Tablo16[[#This Row],[SINIF - II  ZF-….]]</f>
        <v>0</v>
      </c>
      <c r="M83" s="40">
        <f>Tablo16[[#This Row],[G1]]</f>
        <v>0</v>
      </c>
      <c r="N83" s="40">
        <f>Tablo16[[#This Row],[G2]]</f>
        <v>0</v>
      </c>
      <c r="O83" s="40">
        <f>Tablo16[[#This Row],[Gözetmen 1]]</f>
        <v>0</v>
      </c>
      <c r="P83" s="40">
        <f>Tablo16[[#This Row],[Gözetmen 2]]</f>
        <v>0</v>
      </c>
      <c r="Q83" s="40">
        <f>Tablo16[[#This Row],[TÜM SINAVLARIMI GÖSTER]]</f>
        <v>0</v>
      </c>
      <c r="R83" s="40">
        <f>Tablo16[[#This Row],[Aynı ders sayısı]]</f>
        <v>1</v>
      </c>
      <c r="S83" s="40">
        <f>Tablo16[[#This Row],[Hocası aynı, aynı ders sayısı]]</f>
        <v>1</v>
      </c>
      <c r="T83" s="40">
        <f>Tablo16[[#This Row],[Aynı saatteki Sınav Sayısı]]</f>
        <v>12</v>
      </c>
    </row>
    <row r="84" spans="1:20" ht="15" x14ac:dyDescent="0.25">
      <c r="A84" s="38">
        <v>304</v>
      </c>
      <c r="B84" s="40" t="str">
        <f>Tablo16[[#This Row],[Bölüm]]</f>
        <v>FİS</v>
      </c>
      <c r="C84" s="40">
        <f>Tablo16[[#This Row],[Sınıf]]</f>
        <v>3</v>
      </c>
      <c r="D84" s="40" t="str">
        <f>Tablo16[[#This Row],[Ders Kodu]]</f>
        <v>FSD-3061</v>
      </c>
      <c r="E84" s="40" t="str">
        <f>Tablo16[[#This Row],[Dersin Adı]]</f>
        <v>Toprak ve İnsan</v>
      </c>
      <c r="F84" s="40" t="str">
        <f>Tablo16[[#This Row],[Dersi Veren Öğretim Üyesi]]</f>
        <v>Ali Sungur</v>
      </c>
      <c r="G84" s="40" t="str">
        <f>Tablo16[[#This Row],[Dersi Veren. Öğr. Üyesi Bölmü.]]</f>
        <v>TO</v>
      </c>
      <c r="H84" s="40">
        <f>Tablo16[[#This Row],[Mevcut]]</f>
        <v>18</v>
      </c>
      <c r="I84" s="115">
        <f>Tablo16[[#This Row],[SINAV TARİHİ]]</f>
        <v>45667</v>
      </c>
      <c r="J84" s="116">
        <f>Tablo16[[#This Row],[SINAV SAATİ]]</f>
        <v>0.625</v>
      </c>
      <c r="K84" s="40" t="str">
        <f>Tablo16[[#This Row],[SINIF - I -ZF-….]]</f>
        <v>106</v>
      </c>
      <c r="L84" s="40">
        <f>Tablo16[[#This Row],[SINIF - II  ZF-….]]</f>
        <v>0</v>
      </c>
      <c r="M84" s="40">
        <f>Tablo16[[#This Row],[G1]]</f>
        <v>0</v>
      </c>
      <c r="N84" s="40">
        <f>Tablo16[[#This Row],[G2]]</f>
        <v>0</v>
      </c>
      <c r="O84" s="40">
        <f>Tablo16[[#This Row],[Gözetmen 1]]</f>
        <v>0</v>
      </c>
      <c r="P84" s="40">
        <f>Tablo16[[#This Row],[Gözetmen 2]]</f>
        <v>0</v>
      </c>
      <c r="Q84" s="40">
        <f>Tablo16[[#This Row],[TÜM SINAVLARIMI GÖSTER]]</f>
        <v>0</v>
      </c>
      <c r="R84" s="40">
        <f>Tablo16[[#This Row],[Aynı ders sayısı]]</f>
        <v>1</v>
      </c>
      <c r="S84" s="40">
        <f>Tablo16[[#This Row],[Hocası aynı, aynı ders sayısı]]</f>
        <v>1</v>
      </c>
      <c r="T84" s="40">
        <f>Tablo16[[#This Row],[Aynı saatteki Sınav Sayısı]]</f>
        <v>12</v>
      </c>
    </row>
    <row r="85" spans="1:20" ht="15" x14ac:dyDescent="0.25">
      <c r="A85" s="38">
        <v>364</v>
      </c>
      <c r="B85" s="40" t="str">
        <f>Tablo16[[#This Row],[Bölüm]]</f>
        <v>FİS</v>
      </c>
      <c r="C85" s="40">
        <f>Tablo16[[#This Row],[Sınıf]]</f>
        <v>3</v>
      </c>
      <c r="D85" s="40" t="str">
        <f>Tablo16[[#This Row],[Ders Kodu]]</f>
        <v>FSD-3059</v>
      </c>
      <c r="E85" s="40" t="str">
        <f>Tablo16[[#This Row],[Dersin Adı]]</f>
        <v>Zeytin ve Zeytinyağı Tadım ve Farkındalığı</v>
      </c>
      <c r="F85" s="40" t="str">
        <f>Tablo16[[#This Row],[Dersi Veren Öğretim Üyesi]]</f>
        <v>Mehmet Ali Gündoğdu</v>
      </c>
      <c r="G85" s="40" t="str">
        <f>Tablo16[[#This Row],[Dersi Veren. Öğr. Üyesi Bölmü.]]</f>
        <v>BB</v>
      </c>
      <c r="H85" s="40">
        <f>Tablo16[[#This Row],[Mevcut]]</f>
        <v>12</v>
      </c>
      <c r="I85" s="115">
        <f>Tablo16[[#This Row],[SINAV TARİHİ]]</f>
        <v>45667</v>
      </c>
      <c r="J85" s="116">
        <f>Tablo16[[#This Row],[SINAV SAATİ]]</f>
        <v>0.625</v>
      </c>
      <c r="K85" s="40" t="str">
        <f>Tablo16[[#This Row],[SINIF - I -ZF-….]]</f>
        <v>206</v>
      </c>
      <c r="L85" s="40">
        <f>Tablo16[[#This Row],[SINIF - II  ZF-….]]</f>
        <v>0</v>
      </c>
      <c r="M85" s="40">
        <f>Tablo16[[#This Row],[G1]]</f>
        <v>0</v>
      </c>
      <c r="N85" s="40">
        <f>Tablo16[[#This Row],[G2]]</f>
        <v>0</v>
      </c>
      <c r="O85" s="40">
        <f>Tablo16[[#This Row],[Gözetmen 1]]</f>
        <v>0</v>
      </c>
      <c r="P85" s="40">
        <f>Tablo16[[#This Row],[Gözetmen 2]]</f>
        <v>0</v>
      </c>
      <c r="Q85" s="40">
        <f>Tablo16[[#This Row],[TÜM SINAVLARIMI GÖSTER]]</f>
        <v>0</v>
      </c>
      <c r="R85" s="40">
        <f>Tablo16[[#This Row],[Aynı ders sayısı]]</f>
        <v>1</v>
      </c>
      <c r="S85" s="40">
        <f>Tablo16[[#This Row],[Hocası aynı, aynı ders sayısı]]</f>
        <v>1</v>
      </c>
      <c r="T85" s="40">
        <f>Tablo16[[#This Row],[Aynı saatteki Sınav Sayısı]]</f>
        <v>12</v>
      </c>
    </row>
    <row r="86" spans="1:20" ht="15" x14ac:dyDescent="0.25">
      <c r="A86" s="38">
        <v>97</v>
      </c>
      <c r="B86" s="40" t="str">
        <f>Tablo16[[#This Row],[Bölüm]]</f>
        <v>FİS</v>
      </c>
      <c r="C86" s="40">
        <f>Tablo16[[#This Row],[Sınıf]]</f>
        <v>3</v>
      </c>
      <c r="D86" s="40" t="str">
        <f>Tablo16[[#This Row],[Ders Kodu]]</f>
        <v>FSD-3065</v>
      </c>
      <c r="E86" s="40" t="str">
        <f>Tablo16[[#This Row],[Dersin Adı]]</f>
        <v>Topraksız Tarım Teknikleri</v>
      </c>
      <c r="F86" s="40" t="str">
        <f>Tablo16[[#This Row],[Dersi Veren Öğretim Üyesi]]</f>
        <v>Yakup Çıkılı</v>
      </c>
      <c r="G86" s="40" t="str">
        <f>Tablo16[[#This Row],[Dersi Veren. Öğr. Üyesi Bölmü.]]</f>
        <v>TO</v>
      </c>
      <c r="H86" s="40">
        <f>Tablo16[[#This Row],[Mevcut]]</f>
        <v>17</v>
      </c>
      <c r="I86" s="115">
        <f>Tablo16[[#This Row],[SINAV TARİHİ]]</f>
        <v>45667</v>
      </c>
      <c r="J86" s="116">
        <f>Tablo16[[#This Row],[SINAV SAATİ]]</f>
        <v>0.67361111111111116</v>
      </c>
      <c r="K86" s="40" t="str">
        <f>Tablo16[[#This Row],[SINIF - I -ZF-….]]</f>
        <v>105</v>
      </c>
      <c r="L86" s="40">
        <f>Tablo16[[#This Row],[SINIF - II  ZF-….]]</f>
        <v>0</v>
      </c>
      <c r="M86" s="40">
        <f>Tablo16[[#This Row],[G1]]</f>
        <v>0</v>
      </c>
      <c r="N86" s="40">
        <f>Tablo16[[#This Row],[G2]]</f>
        <v>0</v>
      </c>
      <c r="O86" s="40">
        <f>Tablo16[[#This Row],[Gözetmen 1]]</f>
        <v>0</v>
      </c>
      <c r="P86" s="40">
        <f>Tablo16[[#This Row],[Gözetmen 2]]</f>
        <v>0</v>
      </c>
      <c r="Q86" s="40">
        <f>Tablo16[[#This Row],[TÜM SINAVLARIMI GÖSTER]]</f>
        <v>0</v>
      </c>
      <c r="R86" s="40">
        <f>Tablo16[[#This Row],[Aynı ders sayısı]]</f>
        <v>1</v>
      </c>
      <c r="S86" s="40">
        <f>Tablo16[[#This Row],[Hocası aynı, aynı ders sayısı]]</f>
        <v>1</v>
      </c>
      <c r="T86" s="40">
        <f>Tablo16[[#This Row],[Aynı saatteki Sınav Sayısı]]</f>
        <v>2</v>
      </c>
    </row>
    <row r="87" spans="1:20" ht="15" x14ac:dyDescent="0.25">
      <c r="A87" s="38">
        <v>96</v>
      </c>
      <c r="B87" s="40" t="str">
        <f>Tablo16[[#This Row],[Bölüm]]</f>
        <v>SKS</v>
      </c>
      <c r="C87" s="40">
        <f>Tablo16[[#This Row],[Sınıf]]</f>
        <v>4</v>
      </c>
      <c r="D87" s="40" t="str">
        <f>Tablo16[[#This Row],[Ders Kodu]]</f>
        <v>SKS-4057</v>
      </c>
      <c r="E87" s="40" t="str">
        <f>Tablo16[[#This Row],[Dersin Adı]]</f>
        <v>Anadolu'da Beslenme Tarihi</v>
      </c>
      <c r="F87" s="40" t="str">
        <f>Tablo16[[#This Row],[Dersi Veren Öğretim Üyesi]]</f>
        <v>Çilem Yavşan</v>
      </c>
      <c r="G87" s="40" t="str">
        <f>Tablo16[[#This Row],[Dersi Veren. Öğr. Üyesi Bölmü.]]</f>
        <v>FD</v>
      </c>
      <c r="H87" s="40">
        <f>Tablo16[[#This Row],[Mevcut]]</f>
        <v>8</v>
      </c>
      <c r="I87" s="115">
        <f>Tablo16[[#This Row],[SINAV TARİHİ]]</f>
        <v>45674</v>
      </c>
      <c r="J87" s="116">
        <f>Tablo16[[#This Row],[SINAV SAATİ]]</f>
        <v>0.45833333333333331</v>
      </c>
      <c r="K87" s="40" t="str">
        <f>Tablo16[[#This Row],[SINIF - I -ZF-….]]</f>
        <v>103</v>
      </c>
      <c r="L87" s="40">
        <f>Tablo16[[#This Row],[SINIF - II  ZF-….]]</f>
        <v>0</v>
      </c>
      <c r="M87" s="40">
        <f>Tablo16[[#This Row],[G1]]</f>
        <v>0</v>
      </c>
      <c r="N87" s="40">
        <f>Tablo16[[#This Row],[G2]]</f>
        <v>0</v>
      </c>
      <c r="O87" s="40">
        <f>Tablo16[[#This Row],[Gözetmen 1]]</f>
        <v>0</v>
      </c>
      <c r="P87" s="40">
        <f>Tablo16[[#This Row],[Gözetmen 2]]</f>
        <v>0</v>
      </c>
      <c r="Q87" s="40">
        <f>Tablo16[[#This Row],[TÜM SINAVLARIMI GÖSTER]]</f>
        <v>0</v>
      </c>
      <c r="R87" s="40">
        <f>Tablo16[[#This Row],[Aynı ders sayısı]]</f>
        <v>1</v>
      </c>
      <c r="S87" s="40">
        <f>Tablo16[[#This Row],[Hocası aynı, aynı ders sayısı]]</f>
        <v>1</v>
      </c>
      <c r="T87" s="40">
        <f>Tablo16[[#This Row],[Aynı saatteki Sınav Sayısı]]</f>
        <v>8</v>
      </c>
    </row>
    <row r="88" spans="1:20" ht="15" x14ac:dyDescent="0.25">
      <c r="A88" s="38">
        <v>99</v>
      </c>
      <c r="B88" s="40" t="str">
        <f>Tablo16[[#This Row],[Bölüm]]</f>
        <v>SKS</v>
      </c>
      <c r="C88" s="40">
        <f>Tablo16[[#This Row],[Sınıf]]</f>
        <v>4</v>
      </c>
      <c r="D88" s="40" t="str">
        <f>Tablo16[[#This Row],[Ders Kodu]]</f>
        <v>SKS-4011</v>
      </c>
      <c r="E88" s="40" t="str">
        <f>Tablo16[[#This Row],[Dersin Adı]]</f>
        <v>Böceklerin Dünyası</v>
      </c>
      <c r="F88" s="40" t="str">
        <f>Tablo16[[#This Row],[Dersi Veren Öğretim Üyesi]]</f>
        <v>Çiğdem Güneş</v>
      </c>
      <c r="G88" s="40" t="str">
        <f>Tablo16[[#This Row],[Dersi Veren. Öğr. Üyesi Bölmü.]]</f>
        <v>BK</v>
      </c>
      <c r="H88" s="40">
        <f>Tablo16[[#This Row],[Mevcut]]</f>
        <v>17</v>
      </c>
      <c r="I88" s="115">
        <f>Tablo16[[#This Row],[SINAV TARİHİ]]</f>
        <v>45674</v>
      </c>
      <c r="J88" s="116">
        <f>Tablo16[[#This Row],[SINAV SAATİ]]</f>
        <v>0.45833333333333331</v>
      </c>
      <c r="K88" s="40" t="str">
        <f>Tablo16[[#This Row],[SINIF - I -ZF-….]]</f>
        <v>101</v>
      </c>
      <c r="L88" s="40">
        <f>Tablo16[[#This Row],[SINIF - II  ZF-….]]</f>
        <v>0</v>
      </c>
      <c r="M88" s="40">
        <f>Tablo16[[#This Row],[G1]]</f>
        <v>0</v>
      </c>
      <c r="N88" s="40">
        <f>Tablo16[[#This Row],[G2]]</f>
        <v>0</v>
      </c>
      <c r="O88" s="40">
        <f>Tablo16[[#This Row],[Gözetmen 1]]</f>
        <v>0</v>
      </c>
      <c r="P88" s="40">
        <f>Tablo16[[#This Row],[Gözetmen 2]]</f>
        <v>0</v>
      </c>
      <c r="Q88" s="40">
        <f>Tablo16[[#This Row],[TÜM SINAVLARIMI GÖSTER]]</f>
        <v>0</v>
      </c>
      <c r="R88" s="40">
        <f>Tablo16[[#This Row],[Aynı ders sayısı]]</f>
        <v>1</v>
      </c>
      <c r="S88" s="40">
        <f>Tablo16[[#This Row],[Hocası aynı, aynı ders sayısı]]</f>
        <v>1</v>
      </c>
      <c r="T88" s="40">
        <f>Tablo16[[#This Row],[Aynı saatteki Sınav Sayısı]]</f>
        <v>8</v>
      </c>
    </row>
    <row r="89" spans="1:20" ht="15" x14ac:dyDescent="0.25">
      <c r="A89" s="38">
        <v>100</v>
      </c>
      <c r="B89" s="40" t="str">
        <f>Tablo16[[#This Row],[Bölüm]]</f>
        <v>SKS</v>
      </c>
      <c r="C89" s="40">
        <f>Tablo16[[#This Row],[Sınıf]]</f>
        <v>4</v>
      </c>
      <c r="D89" s="40" t="str">
        <f>Tablo16[[#This Row],[Ders Kodu]]</f>
        <v>SKS-4047</v>
      </c>
      <c r="E89" s="40" t="str">
        <f>Tablo16[[#This Row],[Dersin Adı]]</f>
        <v>Finansal Okuryazarlık</v>
      </c>
      <c r="F89" s="40" t="str">
        <f>Tablo16[[#This Row],[Dersi Veren Öğretim Üyesi]]</f>
        <v>Senil Ketenciler</v>
      </c>
      <c r="G89" s="40" t="str">
        <f>Tablo16[[#This Row],[Dersi Veren. Öğr. Üyesi Bölmü.]]</f>
        <v>FD</v>
      </c>
      <c r="H89" s="40">
        <f>Tablo16[[#This Row],[Mevcut]]</f>
        <v>8</v>
      </c>
      <c r="I89" s="115">
        <f>Tablo16[[#This Row],[SINAV TARİHİ]]</f>
        <v>45674</v>
      </c>
      <c r="J89" s="116">
        <f>Tablo16[[#This Row],[SINAV SAATİ]]</f>
        <v>0.45833333333333331</v>
      </c>
      <c r="K89" s="40" t="str">
        <f>Tablo16[[#This Row],[SINIF - I -ZF-….]]</f>
        <v>205</v>
      </c>
      <c r="L89" s="40">
        <f>Tablo16[[#This Row],[SINIF - II  ZF-….]]</f>
        <v>0</v>
      </c>
      <c r="M89" s="40">
        <f>Tablo16[[#This Row],[G1]]</f>
        <v>0</v>
      </c>
      <c r="N89" s="40">
        <f>Tablo16[[#This Row],[G2]]</f>
        <v>0</v>
      </c>
      <c r="O89" s="40">
        <f>Tablo16[[#This Row],[Gözetmen 1]]</f>
        <v>0</v>
      </c>
      <c r="P89" s="40">
        <f>Tablo16[[#This Row],[Gözetmen 2]]</f>
        <v>0</v>
      </c>
      <c r="Q89" s="40">
        <f>Tablo16[[#This Row],[TÜM SINAVLARIMI GÖSTER]]</f>
        <v>0</v>
      </c>
      <c r="R89" s="40">
        <f>Tablo16[[#This Row],[Aynı ders sayısı]]</f>
        <v>1</v>
      </c>
      <c r="S89" s="40">
        <f>Tablo16[[#This Row],[Hocası aynı, aynı ders sayısı]]</f>
        <v>1</v>
      </c>
      <c r="T89" s="40">
        <f>Tablo16[[#This Row],[Aynı saatteki Sınav Sayısı]]</f>
        <v>8</v>
      </c>
    </row>
    <row r="90" spans="1:20" ht="15" x14ac:dyDescent="0.25">
      <c r="A90" s="38">
        <v>101</v>
      </c>
      <c r="B90" s="40" t="str">
        <f>Tablo16[[#This Row],[Bölüm]]</f>
        <v>SKS</v>
      </c>
      <c r="C90" s="40">
        <f>Tablo16[[#This Row],[Sınıf]]</f>
        <v>4</v>
      </c>
      <c r="D90" s="40" t="str">
        <f>Tablo16[[#This Row],[Ders Kodu]]</f>
        <v>SKS-4005</v>
      </c>
      <c r="E90" s="40" t="str">
        <f>Tablo16[[#This Row],[Dersin Adı]]</f>
        <v>Meyve ve Sebzelerin İnsan Besin Sağlığı Açısından Önemi</v>
      </c>
      <c r="F90" s="40" t="str">
        <f>Tablo16[[#This Row],[Dersi Veren Öğretim Üyesi]]</f>
        <v>Hakan Engin</v>
      </c>
      <c r="G90" s="40" t="str">
        <f>Tablo16[[#This Row],[Dersi Veren. Öğr. Üyesi Bölmü.]]</f>
        <v>BB</v>
      </c>
      <c r="H90" s="40">
        <f>Tablo16[[#This Row],[Mevcut]]</f>
        <v>27</v>
      </c>
      <c r="I90" s="115">
        <f>Tablo16[[#This Row],[SINAV TARİHİ]]</f>
        <v>45674</v>
      </c>
      <c r="J90" s="116">
        <f>Tablo16[[#This Row],[SINAV SAATİ]]</f>
        <v>0.45833333333333331</v>
      </c>
      <c r="K90" s="40" t="str">
        <f>Tablo16[[#This Row],[SINIF - I -ZF-….]]</f>
        <v>201</v>
      </c>
      <c r="L90" s="40">
        <f>Tablo16[[#This Row],[SINIF - II  ZF-….]]</f>
        <v>0</v>
      </c>
      <c r="M90" s="40">
        <f>Tablo16[[#This Row],[G1]]</f>
        <v>0</v>
      </c>
      <c r="N90" s="40">
        <f>Tablo16[[#This Row],[G2]]</f>
        <v>0</v>
      </c>
      <c r="O90" s="40">
        <f>Tablo16[[#This Row],[Gözetmen 1]]</f>
        <v>0</v>
      </c>
      <c r="P90" s="40">
        <f>Tablo16[[#This Row],[Gözetmen 2]]</f>
        <v>0</v>
      </c>
      <c r="Q90" s="40">
        <f>Tablo16[[#This Row],[TÜM SINAVLARIMI GÖSTER]]</f>
        <v>0</v>
      </c>
      <c r="R90" s="40">
        <f>Tablo16[[#This Row],[Aynı ders sayısı]]</f>
        <v>1</v>
      </c>
      <c r="S90" s="40">
        <f>Tablo16[[#This Row],[Hocası aynı, aynı ders sayısı]]</f>
        <v>1</v>
      </c>
      <c r="T90" s="40">
        <f>Tablo16[[#This Row],[Aynı saatteki Sınav Sayısı]]</f>
        <v>8</v>
      </c>
    </row>
    <row r="91" spans="1:20" ht="15" x14ac:dyDescent="0.25">
      <c r="A91" s="38">
        <v>102</v>
      </c>
      <c r="B91" s="40" t="str">
        <f>Tablo16[[#This Row],[Bölüm]]</f>
        <v>SKS</v>
      </c>
      <c r="C91" s="40">
        <f>Tablo16[[#This Row],[Sınıf]]</f>
        <v>4</v>
      </c>
      <c r="D91" s="40" t="str">
        <f>Tablo16[[#This Row],[Ders Kodu]]</f>
        <v>SKS-4019</v>
      </c>
      <c r="E91" s="40" t="str">
        <f>Tablo16[[#This Row],[Dersin Adı]]</f>
        <v>Spor ve İletişim</v>
      </c>
      <c r="F91" s="40" t="str">
        <f>Tablo16[[#This Row],[Dersi Veren Öğretim Üyesi]]</f>
        <v>Güner GÜNAY</v>
      </c>
      <c r="G91" s="40" t="str">
        <f>Tablo16[[#This Row],[Dersi Veren. Öğr. Üyesi Bölmü.]]</f>
        <v>FD</v>
      </c>
      <c r="H91" s="40">
        <f>Tablo16[[#This Row],[Mevcut]]</f>
        <v>48</v>
      </c>
      <c r="I91" s="115">
        <f>Tablo16[[#This Row],[SINAV TARİHİ]]</f>
        <v>45674</v>
      </c>
      <c r="J91" s="116">
        <f>Tablo16[[#This Row],[SINAV SAATİ]]</f>
        <v>0.45833333333333331</v>
      </c>
      <c r="K91" s="40" t="str">
        <f>Tablo16[[#This Row],[SINIF - I -ZF-….]]</f>
        <v>Hasan Mefsuf Spor Salonu</v>
      </c>
      <c r="L91" s="40">
        <f>Tablo16[[#This Row],[SINIF - II  ZF-….]]</f>
        <v>0</v>
      </c>
      <c r="M91" s="40">
        <f>Tablo16[[#This Row],[G1]]</f>
        <v>0</v>
      </c>
      <c r="N91" s="40">
        <f>Tablo16[[#This Row],[G2]]</f>
        <v>0</v>
      </c>
      <c r="O91" s="40">
        <f>Tablo16[[#This Row],[Gözetmen 1]]</f>
        <v>0</v>
      </c>
      <c r="P91" s="40">
        <f>Tablo16[[#This Row],[Gözetmen 2]]</f>
        <v>0</v>
      </c>
      <c r="Q91" s="40">
        <f>Tablo16[[#This Row],[TÜM SINAVLARIMI GÖSTER]]</f>
        <v>0</v>
      </c>
      <c r="R91" s="40">
        <f>Tablo16[[#This Row],[Aynı ders sayısı]]</f>
        <v>1</v>
      </c>
      <c r="S91" s="40">
        <f>Tablo16[[#This Row],[Hocası aynı, aynı ders sayısı]]</f>
        <v>1</v>
      </c>
      <c r="T91" s="40">
        <f>Tablo16[[#This Row],[Aynı saatteki Sınav Sayısı]]</f>
        <v>8</v>
      </c>
    </row>
    <row r="92" spans="1:20" ht="15" x14ac:dyDescent="0.25">
      <c r="A92" s="38">
        <v>178</v>
      </c>
      <c r="B92" s="40" t="str">
        <f>Tablo16[[#This Row],[Bölüm]]</f>
        <v>SKS</v>
      </c>
      <c r="C92" s="40">
        <f>Tablo16[[#This Row],[Sınıf]]</f>
        <v>4</v>
      </c>
      <c r="D92" s="40" t="str">
        <f>Tablo16[[#This Row],[Ders Kodu]]</f>
        <v>SKS-4051</v>
      </c>
      <c r="E92" s="40" t="str">
        <f>Tablo16[[#This Row],[Dersin Adı]]</f>
        <v>Sportif Balıkçılık</v>
      </c>
      <c r="F92" s="40" t="str">
        <f>Tablo16[[#This Row],[Dersi Veren Öğretim Üyesi]]</f>
        <v>Ali İşmen</v>
      </c>
      <c r="G92" s="40" t="str">
        <f>Tablo16[[#This Row],[Dersi Veren. Öğr. Üyesi Bölmü.]]</f>
        <v>FD</v>
      </c>
      <c r="H92" s="40">
        <f>Tablo16[[#This Row],[Mevcut]]</f>
        <v>14</v>
      </c>
      <c r="I92" s="115">
        <f>Tablo16[[#This Row],[SINAV TARİHİ]]</f>
        <v>45674</v>
      </c>
      <c r="J92" s="116">
        <f>Tablo16[[#This Row],[SINAV SAATİ]]</f>
        <v>0.45833333333333331</v>
      </c>
      <c r="K92" s="40" t="str">
        <f>Tablo16[[#This Row],[SINIF - I -ZF-….]]</f>
        <v>102</v>
      </c>
      <c r="L92" s="40">
        <f>Tablo16[[#This Row],[SINIF - II  ZF-….]]</f>
        <v>0</v>
      </c>
      <c r="M92" s="40">
        <f>Tablo16[[#This Row],[G1]]</f>
        <v>0</v>
      </c>
      <c r="N92" s="40">
        <f>Tablo16[[#This Row],[G2]]</f>
        <v>0</v>
      </c>
      <c r="O92" s="40">
        <f>Tablo16[[#This Row],[Gözetmen 1]]</f>
        <v>0</v>
      </c>
      <c r="P92" s="40">
        <f>Tablo16[[#This Row],[Gözetmen 2]]</f>
        <v>0</v>
      </c>
      <c r="Q92" s="40">
        <f>Tablo16[[#This Row],[TÜM SINAVLARIMI GÖSTER]]</f>
        <v>0</v>
      </c>
      <c r="R92" s="40">
        <f>Tablo16[[#This Row],[Aynı ders sayısı]]</f>
        <v>1</v>
      </c>
      <c r="S92" s="40">
        <f>Tablo16[[#This Row],[Hocası aynı, aynı ders sayısı]]</f>
        <v>1</v>
      </c>
      <c r="T92" s="40">
        <f>Tablo16[[#This Row],[Aynı saatteki Sınav Sayısı]]</f>
        <v>8</v>
      </c>
    </row>
    <row r="93" spans="1:20" ht="15" x14ac:dyDescent="0.25">
      <c r="A93" s="38">
        <v>245</v>
      </c>
      <c r="B93" s="40" t="str">
        <f>Tablo16[[#This Row],[Bölüm]]</f>
        <v>SKS</v>
      </c>
      <c r="C93" s="40">
        <f>Tablo16[[#This Row],[Sınıf]]</f>
        <v>4</v>
      </c>
      <c r="D93" s="40" t="str">
        <f>Tablo16[[#This Row],[Ders Kodu]]</f>
        <v>SKS-4059</v>
      </c>
      <c r="E93" s="40" t="str">
        <f>Tablo16[[#This Row],[Dersin Adı]]</f>
        <v>Tarımın Tarihsel Süreçleri</v>
      </c>
      <c r="F93" s="40" t="str">
        <f>Tablo16[[#This Row],[Dersi Veren Öğretim Üyesi]]</f>
        <v>Öznur Şahin</v>
      </c>
      <c r="G93" s="40" t="str">
        <f>Tablo16[[#This Row],[Dersi Veren. Öğr. Üyesi Bölmü.]]</f>
        <v>FD</v>
      </c>
      <c r="H93" s="40">
        <f>Tablo16[[#This Row],[Mevcut]]</f>
        <v>1</v>
      </c>
      <c r="I93" s="115">
        <f>Tablo16[[#This Row],[SINAV TARİHİ]]</f>
        <v>45674</v>
      </c>
      <c r="J93" s="116">
        <f>Tablo16[[#This Row],[SINAV SAATİ]]</f>
        <v>0.45833333333333331</v>
      </c>
      <c r="K93" s="40" t="str">
        <f>Tablo16[[#This Row],[SINIF - I -ZF-….]]</f>
        <v>06</v>
      </c>
      <c r="L93" s="40">
        <f>Tablo16[[#This Row],[SINIF - II  ZF-….]]</f>
        <v>0</v>
      </c>
      <c r="M93" s="40">
        <f>Tablo16[[#This Row],[G1]]</f>
        <v>0</v>
      </c>
      <c r="N93" s="40">
        <f>Tablo16[[#This Row],[G2]]</f>
        <v>0</v>
      </c>
      <c r="O93" s="40">
        <f>Tablo16[[#This Row],[Gözetmen 1]]</f>
        <v>0</v>
      </c>
      <c r="P93" s="40">
        <f>Tablo16[[#This Row],[Gözetmen 2]]</f>
        <v>0</v>
      </c>
      <c r="Q93" s="40">
        <f>Tablo16[[#This Row],[TÜM SINAVLARIMI GÖSTER]]</f>
        <v>0</v>
      </c>
      <c r="R93" s="40">
        <f>Tablo16[[#This Row],[Aynı ders sayısı]]</f>
        <v>1</v>
      </c>
      <c r="S93" s="40">
        <f>Tablo16[[#This Row],[Hocası aynı, aynı ders sayısı]]</f>
        <v>1</v>
      </c>
      <c r="T93" s="40">
        <f>Tablo16[[#This Row],[Aynı saatteki Sınav Sayısı]]</f>
        <v>8</v>
      </c>
    </row>
    <row r="94" spans="1:20" ht="15" x14ac:dyDescent="0.25">
      <c r="A94" s="38">
        <v>324</v>
      </c>
      <c r="B94" s="40" t="str">
        <f>Tablo16[[#This Row],[Bölüm]]</f>
        <v>SKS</v>
      </c>
      <c r="C94" s="40">
        <f>Tablo16[[#This Row],[Sınıf]]</f>
        <v>4</v>
      </c>
      <c r="D94" s="40" t="str">
        <f>Tablo16[[#This Row],[Ders Kodu]]</f>
        <v>SKS-4055</v>
      </c>
      <c r="E94" s="40" t="str">
        <f>Tablo16[[#This Row],[Dersin Adı]]</f>
        <v>Temel ve İleri Fotoğrafçılık Teknikleri</v>
      </c>
      <c r="F94" s="40" t="str">
        <f>Tablo16[[#This Row],[Dersi Veren Öğretim Üyesi]]</f>
        <v>Zayde Ayvaz</v>
      </c>
      <c r="G94" s="40" t="str">
        <f>Tablo16[[#This Row],[Dersi Veren. Öğr. Üyesi Bölmü.]]</f>
        <v>FD</v>
      </c>
      <c r="H94" s="40">
        <f>Tablo16[[#This Row],[Mevcut]]</f>
        <v>11</v>
      </c>
      <c r="I94" s="115">
        <f>Tablo16[[#This Row],[SINAV TARİHİ]]</f>
        <v>45674</v>
      </c>
      <c r="J94" s="116">
        <f>Tablo16[[#This Row],[SINAV SAATİ]]</f>
        <v>0.45833333333333331</v>
      </c>
      <c r="K94" s="40" t="str">
        <f>Tablo16[[#This Row],[SINIF - I -ZF-….]]</f>
        <v>104</v>
      </c>
      <c r="L94" s="40">
        <f>Tablo16[[#This Row],[SINIF - II  ZF-….]]</f>
        <v>0</v>
      </c>
      <c r="M94" s="40">
        <f>Tablo16[[#This Row],[G1]]</f>
        <v>0</v>
      </c>
      <c r="N94" s="40">
        <f>Tablo16[[#This Row],[G2]]</f>
        <v>0</v>
      </c>
      <c r="O94" s="40">
        <f>Tablo16[[#This Row],[Gözetmen 1]]</f>
        <v>0</v>
      </c>
      <c r="P94" s="40">
        <f>Tablo16[[#This Row],[Gözetmen 2]]</f>
        <v>0</v>
      </c>
      <c r="Q94" s="40">
        <f>Tablo16[[#This Row],[TÜM SINAVLARIMI GÖSTER]]</f>
        <v>0</v>
      </c>
      <c r="R94" s="40">
        <f>Tablo16[[#This Row],[Aynı ders sayısı]]</f>
        <v>1</v>
      </c>
      <c r="S94" s="40">
        <f>Tablo16[[#This Row],[Hocası aynı, aynı ders sayısı]]</f>
        <v>1</v>
      </c>
      <c r="T94" s="40">
        <f>Tablo16[[#This Row],[Aynı saatteki Sınav Sayısı]]</f>
        <v>8</v>
      </c>
    </row>
    <row r="95" spans="1:20" ht="15" x14ac:dyDescent="0.25">
      <c r="A95" s="38">
        <v>57</v>
      </c>
      <c r="B95" s="40" t="str">
        <f>Tablo16[[#This Row],[Bölüm]]</f>
        <v>TB</v>
      </c>
      <c r="C95" s="40">
        <f>Tablo16[[#This Row],[Sınıf]]</f>
        <v>1</v>
      </c>
      <c r="D95" s="40" t="str">
        <f>Tablo16[[#This Row],[Ders Kodu]]</f>
        <v>ZTB-1007</v>
      </c>
      <c r="E95" s="40" t="str">
        <f>Tablo16[[#This Row],[Dersin Adı]]</f>
        <v>Kariyer Planlama</v>
      </c>
      <c r="F95" s="40" t="str">
        <f>Tablo16[[#This Row],[Dersi Veren Öğretim Üyesi]]</f>
        <v>Onur Hocaoğlu</v>
      </c>
      <c r="G95" s="40" t="str">
        <f>Tablo16[[#This Row],[Dersi Veren. Öğr. Üyesi Bölmü.]]</f>
        <v>TB</v>
      </c>
      <c r="H95" s="40">
        <f>Tablo16[[#This Row],[Mevcut]]</f>
        <v>46</v>
      </c>
      <c r="I95" s="115">
        <f>Tablo16[[#This Row],[SINAV TARİHİ]]</f>
        <v>45663</v>
      </c>
      <c r="J95" s="116">
        <f>Tablo16[[#This Row],[SINAV SAATİ]]</f>
        <v>0.375</v>
      </c>
      <c r="K95" s="40" t="str">
        <f>Tablo16[[#This Row],[SINIF - I -ZF-….]]</f>
        <v>Prof.Dr H. TURHAN</v>
      </c>
      <c r="L95" s="40">
        <f>Tablo16[[#This Row],[SINIF - II  ZF-….]]</f>
        <v>0</v>
      </c>
      <c r="M95" s="40">
        <f>Tablo16[[#This Row],[G1]]</f>
        <v>0</v>
      </c>
      <c r="N95" s="40">
        <f>Tablo16[[#This Row],[G2]]</f>
        <v>0</v>
      </c>
      <c r="O95" s="40">
        <f>Tablo16[[#This Row],[Gözetmen 1]]</f>
        <v>0</v>
      </c>
      <c r="P95" s="40">
        <f>Tablo16[[#This Row],[Gözetmen 2]]</f>
        <v>0</v>
      </c>
      <c r="Q95" s="40">
        <f>Tablo16[[#This Row],[TÜM SINAVLARIMI GÖSTER]]</f>
        <v>0</v>
      </c>
      <c r="R95" s="40">
        <f>Tablo16[[#This Row],[Aynı ders sayısı]]</f>
        <v>7</v>
      </c>
      <c r="S95" s="40">
        <f>Tablo16[[#This Row],[Hocası aynı, aynı ders sayısı]]</f>
        <v>1</v>
      </c>
      <c r="T95" s="40">
        <f>Tablo16[[#This Row],[Aynı saatteki Sınav Sayısı]]</f>
        <v>9</v>
      </c>
    </row>
    <row r="96" spans="1:20" ht="15" x14ac:dyDescent="0.25">
      <c r="A96" s="38">
        <v>121</v>
      </c>
      <c r="B96" s="40" t="str">
        <f>Tablo16[[#This Row],[Bölüm]]</f>
        <v>TB</v>
      </c>
      <c r="C96" s="40">
        <f>Tablo16[[#This Row],[Sınıf]]</f>
        <v>1</v>
      </c>
      <c r="D96" s="40" t="str">
        <f>Tablo16[[#This Row],[Ders Kodu]]</f>
        <v>TDİ-1101</v>
      </c>
      <c r="E96" s="40" t="str">
        <f>Tablo16[[#This Row],[Dersin Adı]]</f>
        <v>Türk Dili I</v>
      </c>
      <c r="F96" s="40" t="str">
        <f>Tablo16[[#This Row],[Dersi Veren Öğretim Üyesi]]</f>
        <v>Özgür ÜSTÜN</v>
      </c>
      <c r="G96" s="40" t="str">
        <f>Tablo16[[#This Row],[Dersi Veren. Öğr. Üyesi Bölmü.]]</f>
        <v>FD</v>
      </c>
      <c r="H96" s="40">
        <f>Tablo16[[#This Row],[Mevcut]]</f>
        <v>40</v>
      </c>
      <c r="I96" s="115">
        <f>Tablo16[[#This Row],[SINAV TARİHİ]]</f>
        <v>45664</v>
      </c>
      <c r="J96" s="116">
        <f>Tablo16[[#This Row],[SINAV SAATİ]]</f>
        <v>0.41666666666666669</v>
      </c>
      <c r="K96" s="40" t="str">
        <f>Tablo16[[#This Row],[SINIF - I -ZF-….]]</f>
        <v>Amfi</v>
      </c>
      <c r="L96" s="40">
        <f>Tablo16[[#This Row],[SINIF - II  ZF-….]]</f>
        <v>0</v>
      </c>
      <c r="M96" s="40">
        <f>Tablo16[[#This Row],[G1]]</f>
        <v>12</v>
      </c>
      <c r="N96" s="40">
        <f>Tablo16[[#This Row],[G2]]</f>
        <v>0</v>
      </c>
      <c r="O96" s="40" t="str">
        <f>Tablo16[[#This Row],[Gözetmen 1]]</f>
        <v>Çağrı KINIK</v>
      </c>
      <c r="P96" s="40">
        <f>Tablo16[[#This Row],[Gözetmen 2]]</f>
        <v>0</v>
      </c>
      <c r="Q96" s="40">
        <f>Tablo16[[#This Row],[TÜM SINAVLARIMI GÖSTER]]</f>
        <v>0</v>
      </c>
      <c r="R96" s="40">
        <f>Tablo16[[#This Row],[Aynı ders sayısı]]</f>
        <v>9</v>
      </c>
      <c r="S96" s="40">
        <f>Tablo16[[#This Row],[Hocası aynı, aynı ders sayısı]]</f>
        <v>9</v>
      </c>
      <c r="T96" s="40">
        <f>Tablo16[[#This Row],[Aynı saatteki Sınav Sayısı]]</f>
        <v>9</v>
      </c>
    </row>
    <row r="97" spans="1:20" ht="15" x14ac:dyDescent="0.25">
      <c r="A97" s="38">
        <v>122</v>
      </c>
      <c r="B97" s="40" t="str">
        <f>Tablo16[[#This Row],[Bölüm]]</f>
        <v>TB</v>
      </c>
      <c r="C97" s="40">
        <f>Tablo16[[#This Row],[Sınıf]]</f>
        <v>1</v>
      </c>
      <c r="D97" s="40" t="str">
        <f>Tablo16[[#This Row],[Ders Kodu]]</f>
        <v>ATA-1101</v>
      </c>
      <c r="E97" s="40" t="str">
        <f>Tablo16[[#This Row],[Dersin Adı]]</f>
        <v>Atatürk İlkeleri ve İnkılap Tarihi I</v>
      </c>
      <c r="F97" s="40" t="str">
        <f>Tablo16[[#This Row],[Dersi Veren Öğretim Üyesi]]</f>
        <v>Gökhan BAYRAM</v>
      </c>
      <c r="G97" s="40" t="str">
        <f>Tablo16[[#This Row],[Dersi Veren. Öğr. Üyesi Bölmü.]]</f>
        <v>FD</v>
      </c>
      <c r="H97" s="40">
        <f>Tablo16[[#This Row],[Mevcut]]</f>
        <v>261</v>
      </c>
      <c r="I97" s="115">
        <f>Tablo16[[#This Row],[SINAV TARİHİ]]</f>
        <v>45664</v>
      </c>
      <c r="J97" s="116">
        <f>Tablo16[[#This Row],[SINAV SAATİ]]</f>
        <v>0.45833333333333331</v>
      </c>
      <c r="K97" s="40" t="str">
        <f>Tablo16[[#This Row],[SINIF - I -ZF-….]]</f>
        <v>Amfi</v>
      </c>
      <c r="L97" s="40">
        <f>Tablo16[[#This Row],[SINIF - II  ZF-….]]</f>
        <v>0</v>
      </c>
      <c r="M97" s="40">
        <f>Tablo16[[#This Row],[G1]]</f>
        <v>5</v>
      </c>
      <c r="N97" s="40">
        <f>Tablo16[[#This Row],[G2]]</f>
        <v>0</v>
      </c>
      <c r="O97" s="40" t="str">
        <f>Tablo16[[#This Row],[Gözetmen 1]]</f>
        <v>İrem POYRAZ</v>
      </c>
      <c r="P97" s="40">
        <f>Tablo16[[#This Row],[Gözetmen 2]]</f>
        <v>0</v>
      </c>
      <c r="Q97" s="40">
        <f>Tablo16[[#This Row],[TÜM SINAVLARIMI GÖSTER]]</f>
        <v>0</v>
      </c>
      <c r="R97" s="40">
        <f>Tablo16[[#This Row],[Aynı ders sayısı]]</f>
        <v>9</v>
      </c>
      <c r="S97" s="40">
        <f>Tablo16[[#This Row],[Hocası aynı, aynı ders sayısı]]</f>
        <v>6</v>
      </c>
      <c r="T97" s="40">
        <f>Tablo16[[#This Row],[Aynı saatteki Sınav Sayısı]]</f>
        <v>9</v>
      </c>
    </row>
    <row r="98" spans="1:20" ht="15" x14ac:dyDescent="0.25">
      <c r="A98" s="38">
        <v>118</v>
      </c>
      <c r="B98" s="40" t="str">
        <f>Tablo16[[#This Row],[Bölüm]]</f>
        <v>TB</v>
      </c>
      <c r="C98" s="40">
        <f>Tablo16[[#This Row],[Sınıf]]</f>
        <v>1</v>
      </c>
      <c r="D98" s="40" t="str">
        <f>Tablo16[[#This Row],[Ders Kodu]]</f>
        <v>TBİ-1001</v>
      </c>
      <c r="E98" s="40" t="str">
        <f>Tablo16[[#This Row],[Dersin Adı]]</f>
        <v>Fizik</v>
      </c>
      <c r="F98" s="40" t="str">
        <f>Tablo16[[#This Row],[Dersi Veren Öğretim Üyesi]]</f>
        <v>Oğuz Öztürk</v>
      </c>
      <c r="G98" s="40" t="str">
        <f>Tablo16[[#This Row],[Dersi Veren. Öğr. Üyesi Bölmü.]]</f>
        <v>FD</v>
      </c>
      <c r="H98" s="40">
        <f>Tablo16[[#This Row],[Mevcut]]</f>
        <v>49</v>
      </c>
      <c r="I98" s="115">
        <f>Tablo16[[#This Row],[SINAV TARİHİ]]</f>
        <v>45665</v>
      </c>
      <c r="J98" s="116">
        <f>Tablo16[[#This Row],[SINAV SAATİ]]</f>
        <v>0.375</v>
      </c>
      <c r="K98" s="40" t="str">
        <f>Tablo16[[#This Row],[SINIF - I -ZF-….]]</f>
        <v>Prof.Dr H. TURHAN</v>
      </c>
      <c r="L98" s="40">
        <f>Tablo16[[#This Row],[SINIF - II  ZF-….]]</f>
        <v>0</v>
      </c>
      <c r="M98" s="40">
        <f>Tablo16[[#This Row],[G1]]</f>
        <v>0</v>
      </c>
      <c r="N98" s="40">
        <f>Tablo16[[#This Row],[G2]]</f>
        <v>0</v>
      </c>
      <c r="O98" s="40">
        <f>Tablo16[[#This Row],[Gözetmen 1]]</f>
        <v>0</v>
      </c>
      <c r="P98" s="40">
        <f>Tablo16[[#This Row],[Gözetmen 2]]</f>
        <v>0</v>
      </c>
      <c r="Q98" s="40">
        <f>Tablo16[[#This Row],[TÜM SINAVLARIMI GÖSTER]]</f>
        <v>0</v>
      </c>
      <c r="R98" s="40">
        <f>Tablo16[[#This Row],[Aynı ders sayısı]]</f>
        <v>9</v>
      </c>
      <c r="S98" s="40">
        <f>Tablo16[[#This Row],[Hocası aynı, aynı ders sayısı]]</f>
        <v>1</v>
      </c>
      <c r="T98" s="40">
        <f>Tablo16[[#This Row],[Aynı saatteki Sınav Sayısı]]</f>
        <v>9</v>
      </c>
    </row>
    <row r="99" spans="1:20" ht="15" x14ac:dyDescent="0.25">
      <c r="A99" s="38">
        <v>119</v>
      </c>
      <c r="B99" s="40" t="str">
        <f>Tablo16[[#This Row],[Bölüm]]</f>
        <v>TB</v>
      </c>
      <c r="C99" s="40">
        <f>Tablo16[[#This Row],[Sınıf]]</f>
        <v>1</v>
      </c>
      <c r="D99" s="40" t="str">
        <f>Tablo16[[#This Row],[Ders Kodu]]</f>
        <v>ZTB-1009</v>
      </c>
      <c r="E99" s="40" t="str">
        <f>Tablo16[[#This Row],[Dersin Adı]]</f>
        <v>Matematik</v>
      </c>
      <c r="F99" s="40" t="str">
        <f>Tablo16[[#This Row],[Dersi Veren Öğretim Üyesi]]</f>
        <v>Selin Türkmen</v>
      </c>
      <c r="G99" s="40" t="str">
        <f>Tablo16[[#This Row],[Dersi Veren. Öğr. Üyesi Bölmü.]]</f>
        <v>FD</v>
      </c>
      <c r="H99" s="40">
        <f>Tablo16[[#This Row],[Mevcut]]</f>
        <v>61</v>
      </c>
      <c r="I99" s="115">
        <f>Tablo16[[#This Row],[SINAV TARİHİ]]</f>
        <v>45666</v>
      </c>
      <c r="J99" s="116">
        <f>Tablo16[[#This Row],[SINAV SAATİ]]</f>
        <v>0.67708333333333337</v>
      </c>
      <c r="K99" s="40" t="str">
        <f>Tablo16[[#This Row],[SINIF - I -ZF-….]]</f>
        <v>101</v>
      </c>
      <c r="L99" s="40" t="str">
        <f>Tablo16[[#This Row],[SINIF - II  ZF-….]]</f>
        <v>104</v>
      </c>
      <c r="M99" s="40">
        <f>Tablo16[[#This Row],[G1]]</f>
        <v>8</v>
      </c>
      <c r="N99" s="40">
        <f>Tablo16[[#This Row],[G2]]</f>
        <v>11</v>
      </c>
      <c r="O99" s="40" t="str">
        <f>Tablo16[[#This Row],[Gözetmen 1]]</f>
        <v>Sema Ezgi YÜCEER</v>
      </c>
      <c r="P99" s="40" t="str">
        <f>Tablo16[[#This Row],[Gözetmen 2]]</f>
        <v>Serkan ÖZDEMİR</v>
      </c>
      <c r="Q99" s="40" t="e">
        <f>Tablo16[[#This Row],[TÜM SINAVLARIMI GÖSTER]]</f>
        <v>#N/A</v>
      </c>
      <c r="R99" s="40">
        <f>Tablo16[[#This Row],[Aynı ders sayısı]]</f>
        <v>9</v>
      </c>
      <c r="S99" s="40">
        <f>Tablo16[[#This Row],[Hocası aynı, aynı ders sayısı]]</f>
        <v>1</v>
      </c>
      <c r="T99" s="40">
        <f>Tablo16[[#This Row],[Aynı saatteki Sınav Sayısı]]</f>
        <v>7</v>
      </c>
    </row>
    <row r="100" spans="1:20" ht="15" x14ac:dyDescent="0.25">
      <c r="A100" s="38">
        <v>120</v>
      </c>
      <c r="B100" s="40" t="str">
        <f>Tablo16[[#This Row],[Bölüm]]</f>
        <v>TB</v>
      </c>
      <c r="C100" s="40">
        <f>Tablo16[[#This Row],[Sınıf]]</f>
        <v>1</v>
      </c>
      <c r="D100" s="40" t="str">
        <f>Tablo16[[#This Row],[Ders Kodu]]</f>
        <v>ZTB-1003</v>
      </c>
      <c r="E100" s="40" t="str">
        <f>Tablo16[[#This Row],[Dersin Adı]]</f>
        <v>Kimya I</v>
      </c>
      <c r="F100" s="40" t="str">
        <f>Tablo16[[#This Row],[Dersi Veren Öğretim Üyesi]]</f>
        <v>Serkan Karakaya</v>
      </c>
      <c r="G100" s="40" t="str">
        <f>Tablo16[[#This Row],[Dersi Veren. Öğr. Üyesi Bölmü.]]</f>
        <v>FD</v>
      </c>
      <c r="H100" s="40">
        <f>Tablo16[[#This Row],[Mevcut]]</f>
        <v>62</v>
      </c>
      <c r="I100" s="115">
        <f>Tablo16[[#This Row],[SINAV TARİHİ]]</f>
        <v>45667</v>
      </c>
      <c r="J100" s="116">
        <f>Tablo16[[#This Row],[SINAV SAATİ]]</f>
        <v>0.375</v>
      </c>
      <c r="K100" s="40" t="str">
        <f>Tablo16[[#This Row],[SINIF - I -ZF-….]]</f>
        <v>201</v>
      </c>
      <c r="L100" s="40" t="str">
        <f>Tablo16[[#This Row],[SINIF - II  ZF-….]]</f>
        <v>202</v>
      </c>
      <c r="M100" s="40">
        <f>Tablo16[[#This Row],[G1]]</f>
        <v>9</v>
      </c>
      <c r="N100" s="40">
        <f>Tablo16[[#This Row],[G2]]</f>
        <v>2</v>
      </c>
      <c r="O100" s="40" t="str">
        <f>Tablo16[[#This Row],[Gözetmen 1]]</f>
        <v>Eylem DURMUŞ</v>
      </c>
      <c r="P100" s="40" t="str">
        <f>Tablo16[[#This Row],[Gözetmen 2]]</f>
        <v>Esra ŞAHİN</v>
      </c>
      <c r="Q100" s="40" t="e">
        <f>Tablo16[[#This Row],[TÜM SINAVLARIMI GÖSTER]]</f>
        <v>#N/A</v>
      </c>
      <c r="R100" s="40">
        <f>Tablo16[[#This Row],[Aynı ders sayısı]]</f>
        <v>8</v>
      </c>
      <c r="S100" s="40">
        <f>Tablo16[[#This Row],[Hocası aynı, aynı ders sayısı]]</f>
        <v>1</v>
      </c>
      <c r="T100" s="40">
        <f>Tablo16[[#This Row],[Aynı saatteki Sınav Sayısı]]</f>
        <v>2</v>
      </c>
    </row>
    <row r="101" spans="1:20" ht="15" x14ac:dyDescent="0.25">
      <c r="A101" s="38">
        <v>201</v>
      </c>
      <c r="B101" s="40" t="str">
        <f>Tablo16[[#This Row],[Bölüm]]</f>
        <v>TB</v>
      </c>
      <c r="C101" s="40">
        <f>Tablo16[[#This Row],[Sınıf]]</f>
        <v>1</v>
      </c>
      <c r="D101" s="40" t="str">
        <f>Tablo16[[#This Row],[Ders Kodu]]</f>
        <v>TBİ-1007</v>
      </c>
      <c r="E101" s="40" t="str">
        <f>Tablo16[[#This Row],[Dersin Adı]]</f>
        <v>Botanik</v>
      </c>
      <c r="F101" s="40" t="str">
        <f>Tablo16[[#This Row],[Dersi Veren Öğretim Üyesi]]</f>
        <v>Tülay Tütenocaklı</v>
      </c>
      <c r="G101" s="40" t="str">
        <f>Tablo16[[#This Row],[Dersi Veren. Öğr. Üyesi Bölmü.]]</f>
        <v>FD</v>
      </c>
      <c r="H101" s="40">
        <f>Tablo16[[#This Row],[Mevcut]]</f>
        <v>42</v>
      </c>
      <c r="I101" s="115">
        <f>Tablo16[[#This Row],[SINAV TARİHİ]]</f>
        <v>45670</v>
      </c>
      <c r="J101" s="116">
        <f>Tablo16[[#This Row],[SINAV SAATİ]]</f>
        <v>0.375</v>
      </c>
      <c r="K101" s="40" t="str">
        <f>Tablo16[[#This Row],[SINIF - I -ZF-….]]</f>
        <v>Amfi</v>
      </c>
      <c r="L101" s="40">
        <f>Tablo16[[#This Row],[SINIF - II  ZF-….]]</f>
        <v>0</v>
      </c>
      <c r="M101" s="40">
        <f>Tablo16[[#This Row],[G1]]</f>
        <v>4</v>
      </c>
      <c r="N101" s="40">
        <f>Tablo16[[#This Row],[G2]]</f>
        <v>0</v>
      </c>
      <c r="O101" s="40" t="str">
        <f>Tablo16[[#This Row],[Gözetmen 1]]</f>
        <v>İpek YAŞAR</v>
      </c>
      <c r="P101" s="40">
        <f>Tablo16[[#This Row],[Gözetmen 2]]</f>
        <v>0</v>
      </c>
      <c r="Q101" s="40">
        <f>Tablo16[[#This Row],[TÜM SINAVLARIMI GÖSTER]]</f>
        <v>0</v>
      </c>
      <c r="R101" s="40">
        <f>Tablo16[[#This Row],[Aynı ders sayısı]]</f>
        <v>8</v>
      </c>
      <c r="S101" s="40">
        <f>Tablo16[[#This Row],[Hocası aynı, aynı ders sayısı]]</f>
        <v>3</v>
      </c>
      <c r="T101" s="40">
        <f>Tablo16[[#This Row],[Aynı saatteki Sınav Sayısı]]</f>
        <v>9</v>
      </c>
    </row>
    <row r="102" spans="1:20" ht="15" x14ac:dyDescent="0.25">
      <c r="A102" s="38">
        <v>298</v>
      </c>
      <c r="B102" s="40" t="str">
        <f>Tablo16[[#This Row],[Bölüm]]</f>
        <v>TB</v>
      </c>
      <c r="C102" s="40">
        <f>Tablo16[[#This Row],[Sınıf]]</f>
        <v>1</v>
      </c>
      <c r="D102" s="40" t="str">
        <f>Tablo16[[#This Row],[Ders Kodu]]</f>
        <v>ZTB-1011</v>
      </c>
      <c r="E102" s="40" t="str">
        <f>Tablo16[[#This Row],[Dersin Adı]]</f>
        <v>Tarım Hukuku</v>
      </c>
      <c r="F102" s="40" t="str">
        <f>Tablo16[[#This Row],[Dersi Veren Öğretim Üyesi]]</f>
        <v>İlker Karaönder</v>
      </c>
      <c r="G102" s="40" t="str">
        <f>Tablo16[[#This Row],[Dersi Veren. Öğr. Üyesi Bölmü.]]</f>
        <v>FD</v>
      </c>
      <c r="H102" s="40">
        <f>Tablo16[[#This Row],[Mevcut]]</f>
        <v>32</v>
      </c>
      <c r="I102" s="115">
        <f>Tablo16[[#This Row],[SINAV TARİHİ]]</f>
        <v>45672</v>
      </c>
      <c r="J102" s="116">
        <f>Tablo16[[#This Row],[SINAV SAATİ]]</f>
        <v>0.375</v>
      </c>
      <c r="K102" s="40" t="str">
        <f>Tablo16[[#This Row],[SINIF - I -ZF-….]]</f>
        <v>201</v>
      </c>
      <c r="L102" s="40">
        <f>Tablo16[[#This Row],[SINIF - II  ZF-….]]</f>
        <v>0</v>
      </c>
      <c r="M102" s="40">
        <f>Tablo16[[#This Row],[G1]]</f>
        <v>0</v>
      </c>
      <c r="N102" s="40">
        <f>Tablo16[[#This Row],[G2]]</f>
        <v>0</v>
      </c>
      <c r="O102" s="40">
        <f>Tablo16[[#This Row],[Gözetmen 1]]</f>
        <v>0</v>
      </c>
      <c r="P102" s="40">
        <f>Tablo16[[#This Row],[Gözetmen 2]]</f>
        <v>0</v>
      </c>
      <c r="Q102" s="40">
        <f>Tablo16[[#This Row],[TÜM SINAVLARIMI GÖSTER]]</f>
        <v>0</v>
      </c>
      <c r="R102" s="40">
        <f>Tablo16[[#This Row],[Aynı ders sayısı]]</f>
        <v>1</v>
      </c>
      <c r="S102" s="40">
        <f>Tablo16[[#This Row],[Hocası aynı, aynı ders sayısı]]</f>
        <v>1</v>
      </c>
      <c r="T102" s="40">
        <f>Tablo16[[#This Row],[Aynı saatteki Sınav Sayısı]]</f>
        <v>9</v>
      </c>
    </row>
    <row r="103" spans="1:20" ht="15" x14ac:dyDescent="0.25">
      <c r="A103" s="38">
        <v>299</v>
      </c>
      <c r="B103" s="40" t="str">
        <f>Tablo16[[#This Row],[Bölüm]]</f>
        <v>TB</v>
      </c>
      <c r="C103" s="40">
        <f>Tablo16[[#This Row],[Sınıf]]</f>
        <v>1</v>
      </c>
      <c r="D103" s="40" t="str">
        <f>Tablo16[[#This Row],[Ders Kodu]]</f>
        <v>İSG-1001</v>
      </c>
      <c r="E103" s="40" t="str">
        <f>Tablo16[[#This Row],[Dersin Adı]]</f>
        <v>İş Sağlığı ve Güvenliği I</v>
      </c>
      <c r="F103" s="40" t="str">
        <f>Tablo16[[#This Row],[Dersi Veren Öğretim Üyesi]]</f>
        <v>Ulaş Çınar</v>
      </c>
      <c r="G103" s="40" t="str">
        <f>Tablo16[[#This Row],[Dersi Veren. Öğr. Üyesi Bölmü.]]</f>
        <v>FD</v>
      </c>
      <c r="H103" s="40">
        <f>Tablo16[[#This Row],[Mevcut]]</f>
        <v>41</v>
      </c>
      <c r="I103" s="115">
        <f>Tablo16[[#This Row],[SINAV TARİHİ]]</f>
        <v>45673</v>
      </c>
      <c r="J103" s="116">
        <f>Tablo16[[#This Row],[SINAV SAATİ]]</f>
        <v>0.375</v>
      </c>
      <c r="K103" s="40" t="str">
        <f>Tablo16[[#This Row],[SINIF - I -ZF-….]]</f>
        <v>Amfi</v>
      </c>
      <c r="L103" s="40">
        <f>Tablo16[[#This Row],[SINIF - II  ZF-….]]</f>
        <v>0</v>
      </c>
      <c r="M103" s="40">
        <f>Tablo16[[#This Row],[G1]]</f>
        <v>12</v>
      </c>
      <c r="N103" s="40">
        <f>Tablo16[[#This Row],[G2]]</f>
        <v>0</v>
      </c>
      <c r="O103" s="40" t="str">
        <f>Tablo16[[#This Row],[Gözetmen 1]]</f>
        <v>Çağrı KINIK</v>
      </c>
      <c r="P103" s="40">
        <f>Tablo16[[#This Row],[Gözetmen 2]]</f>
        <v>0</v>
      </c>
      <c r="Q103" s="40">
        <f>Tablo16[[#This Row],[TÜM SINAVLARIMI GÖSTER]]</f>
        <v>0</v>
      </c>
      <c r="R103" s="40">
        <f>Tablo16[[#This Row],[Aynı ders sayısı]]</f>
        <v>9</v>
      </c>
      <c r="S103" s="40">
        <f>Tablo16[[#This Row],[Hocası aynı, aynı ders sayısı]]</f>
        <v>8</v>
      </c>
      <c r="T103" s="40">
        <f>Tablo16[[#This Row],[Aynı saatteki Sınav Sayısı]]</f>
        <v>9</v>
      </c>
    </row>
    <row r="104" spans="1:20" ht="15" x14ac:dyDescent="0.25">
      <c r="A104" s="38">
        <v>37</v>
      </c>
      <c r="B104" s="40" t="str">
        <f>Tablo16[[#This Row],[Bölüm]]</f>
        <v>TB</v>
      </c>
      <c r="C104" s="40">
        <f>Tablo16[[#This Row],[Sınıf]]</f>
        <v>1</v>
      </c>
      <c r="D104" s="40" t="str">
        <f>Tablo16[[#This Row],[Ders Kodu]]</f>
        <v>TDİ-1101</v>
      </c>
      <c r="E104" s="40" t="str">
        <f>Tablo16[[#This Row],[Dersin Adı]]</f>
        <v>Yabancı Dil (ingilizce)</v>
      </c>
      <c r="F104" s="40" t="str">
        <f>Tablo16[[#This Row],[Dersi Veren Öğretim Üyesi]]</f>
        <v>Gökhan HINIZ</v>
      </c>
      <c r="G104" s="40" t="str">
        <f>Tablo16[[#This Row],[Dersi Veren. Öğr. Üyesi Bölmü.]]</f>
        <v>FD</v>
      </c>
      <c r="H104" s="40">
        <f>Tablo16[[#This Row],[Mevcut]]</f>
        <v>19</v>
      </c>
      <c r="I104" s="115">
        <f>Tablo16[[#This Row],[SINAV TARİHİ]]</f>
        <v>45674</v>
      </c>
      <c r="J104" s="116">
        <f>Tablo16[[#This Row],[SINAV SAATİ]]</f>
        <v>0.625</v>
      </c>
      <c r="K104" s="40" t="str">
        <f>Tablo16[[#This Row],[SINIF - I -ZF-….]]</f>
        <v>Amfi</v>
      </c>
      <c r="L104" s="40">
        <f>Tablo16[[#This Row],[SINIF - II  ZF-….]]</f>
        <v>0</v>
      </c>
      <c r="M104" s="40">
        <f>Tablo16[[#This Row],[G1]]</f>
        <v>5</v>
      </c>
      <c r="N104" s="40">
        <f>Tablo16[[#This Row],[G2]]</f>
        <v>0</v>
      </c>
      <c r="O104" s="40" t="str">
        <f>Tablo16[[#This Row],[Gözetmen 1]]</f>
        <v>İrem POYRAZ</v>
      </c>
      <c r="P104" s="40">
        <f>Tablo16[[#This Row],[Gözetmen 2]]</f>
        <v>0</v>
      </c>
      <c r="Q104" s="40">
        <f>Tablo16[[#This Row],[TÜM SINAVLARIMI GÖSTER]]</f>
        <v>0</v>
      </c>
      <c r="R104" s="40">
        <f>Tablo16[[#This Row],[Aynı ders sayısı]]</f>
        <v>0</v>
      </c>
      <c r="S104" s="40">
        <f>Tablo16[[#This Row],[Hocası aynı, aynı ders sayısı]]</f>
        <v>9</v>
      </c>
      <c r="T104" s="40">
        <f>Tablo16[[#This Row],[Aynı saatteki Sınav Sayısı]]</f>
        <v>9</v>
      </c>
    </row>
    <row r="105" spans="1:20" ht="15" x14ac:dyDescent="0.25">
      <c r="A105" s="38">
        <v>400</v>
      </c>
      <c r="B105" s="40" t="str">
        <f>Tablo16[[#This Row],[Bölüm]]</f>
        <v>TB</v>
      </c>
      <c r="C105" s="40">
        <f>Tablo16[[#This Row],[Sınıf]]</f>
        <v>2</v>
      </c>
      <c r="D105" s="40" t="str">
        <f>Tablo16[[#This Row],[Ders Kodu]]</f>
        <v>TBİ-2005</v>
      </c>
      <c r="E105" s="40" t="str">
        <f>Tablo16[[#This Row],[Dersin Adı]]</f>
        <v>Tarım Ekonomisi</v>
      </c>
      <c r="F105" s="40" t="str">
        <f>Tablo16[[#This Row],[Dersi Veren Öğretim Üyesi]]</f>
        <v>Özge Can Niyaz Altınok</v>
      </c>
      <c r="G105" s="40" t="str">
        <f>Tablo16[[#This Row],[Dersi Veren. Öğr. Üyesi Bölmü.]]</f>
        <v>TE</v>
      </c>
      <c r="H105" s="40">
        <f>Tablo16[[#This Row],[Mevcut]]</f>
        <v>50</v>
      </c>
      <c r="I105" s="115">
        <f>Tablo16[[#This Row],[SINAV TARİHİ]]</f>
        <v>45663</v>
      </c>
      <c r="J105" s="116">
        <f>Tablo16[[#This Row],[SINAV SAATİ]]</f>
        <v>0.45833333333333331</v>
      </c>
      <c r="K105" s="40" t="str">
        <f>Tablo16[[#This Row],[SINIF - I -ZF-….]]</f>
        <v>Prof.Dr H. TURHAN</v>
      </c>
      <c r="L105" s="40">
        <f>Tablo16[[#This Row],[SINIF - II  ZF-….]]</f>
        <v>0</v>
      </c>
      <c r="M105" s="40">
        <f>Tablo16[[#This Row],[G1]]</f>
        <v>0</v>
      </c>
      <c r="N105" s="40">
        <f>Tablo16[[#This Row],[G2]]</f>
        <v>0</v>
      </c>
      <c r="O105" s="40">
        <f>Tablo16[[#This Row],[Gözetmen 1]]</f>
        <v>0</v>
      </c>
      <c r="P105" s="40">
        <f>Tablo16[[#This Row],[Gözetmen 2]]</f>
        <v>0</v>
      </c>
      <c r="Q105" s="40">
        <f>Tablo16[[#This Row],[TÜM SINAVLARIMI GÖSTER]]</f>
        <v>0</v>
      </c>
      <c r="R105" s="40">
        <f>Tablo16[[#This Row],[Aynı ders sayısı]]</f>
        <v>6</v>
      </c>
      <c r="S105" s="40">
        <f>Tablo16[[#This Row],[Hocası aynı, aynı ders sayısı]]</f>
        <v>1</v>
      </c>
      <c r="T105" s="40">
        <f>Tablo16[[#This Row],[Aynı saatteki Sınav Sayısı]]</f>
        <v>9</v>
      </c>
    </row>
    <row r="106" spans="1:20" ht="15" x14ac:dyDescent="0.25">
      <c r="A106" s="38">
        <v>158</v>
      </c>
      <c r="B106" s="40" t="str">
        <f>Tablo16[[#This Row],[Bölüm]]</f>
        <v>TB</v>
      </c>
      <c r="C106" s="40">
        <f>Tablo16[[#This Row],[Sınıf]]</f>
        <v>2</v>
      </c>
      <c r="D106" s="40" t="str">
        <f>Tablo16[[#This Row],[Ders Kodu]]</f>
        <v>TBİ-2001</v>
      </c>
      <c r="E106" s="40" t="str">
        <f>Tablo16[[#This Row],[Dersin Adı]]</f>
        <v>Bitki Fizyolojisi</v>
      </c>
      <c r="F106" s="40" t="str">
        <f>Tablo16[[#This Row],[Dersi Veren Öğretim Üyesi]]</f>
        <v>Fatih Kahrıman</v>
      </c>
      <c r="G106" s="40" t="str">
        <f>Tablo16[[#This Row],[Dersi Veren. Öğr. Üyesi Bölmü.]]</f>
        <v>TB</v>
      </c>
      <c r="H106" s="40">
        <f>Tablo16[[#This Row],[Mevcut]]</f>
        <v>73</v>
      </c>
      <c r="I106" s="115">
        <f>Tablo16[[#This Row],[SINAV TARİHİ]]</f>
        <v>45664</v>
      </c>
      <c r="J106" s="116">
        <f>Tablo16[[#This Row],[SINAV SAATİ]]</f>
        <v>0.4861111111111111</v>
      </c>
      <c r="K106" s="40" t="str">
        <f>Tablo16[[#This Row],[SINIF - I -ZF-….]]</f>
        <v>Amfi</v>
      </c>
      <c r="L106" s="40" t="str">
        <f>Tablo16[[#This Row],[SINIF - II  ZF-….]]</f>
        <v>Amfi</v>
      </c>
      <c r="M106" s="40">
        <f>Tablo16[[#This Row],[G1]]</f>
        <v>11</v>
      </c>
      <c r="N106" s="40">
        <f>Tablo16[[#This Row],[G2]]</f>
        <v>0</v>
      </c>
      <c r="O106" s="40" t="str">
        <f>Tablo16[[#This Row],[Gözetmen 1]]</f>
        <v>Serkan ÖZDEMİR</v>
      </c>
      <c r="P106" s="40">
        <f>Tablo16[[#This Row],[Gözetmen 2]]</f>
        <v>0</v>
      </c>
      <c r="Q106" s="40">
        <f>Tablo16[[#This Row],[TÜM SINAVLARIMI GÖSTER]]</f>
        <v>0</v>
      </c>
      <c r="R106" s="40">
        <f>Tablo16[[#This Row],[Aynı ders sayısı]]</f>
        <v>7</v>
      </c>
      <c r="S106" s="40">
        <f>Tablo16[[#This Row],[Hocası aynı, aynı ders sayısı]]</f>
        <v>2</v>
      </c>
      <c r="T106" s="40">
        <f>Tablo16[[#This Row],[Aynı saatteki Sınav Sayısı]]</f>
        <v>9</v>
      </c>
    </row>
    <row r="107" spans="1:20" ht="15" x14ac:dyDescent="0.25">
      <c r="A107" s="38">
        <v>175</v>
      </c>
      <c r="B107" s="40" t="str">
        <f>Tablo16[[#This Row],[Bölüm]]</f>
        <v>TB</v>
      </c>
      <c r="C107" s="40">
        <f>Tablo16[[#This Row],[Sınıf]]</f>
        <v>2</v>
      </c>
      <c r="D107" s="40" t="str">
        <f>Tablo16[[#This Row],[Ders Kodu]]</f>
        <v>TBİ-2007</v>
      </c>
      <c r="E107" s="40" t="str">
        <f>Tablo16[[#This Row],[Dersin Adı]]</f>
        <v>Gıda Bilimi ve Güvenliği</v>
      </c>
      <c r="F107" s="40" t="str">
        <f>Tablo16[[#This Row],[Dersi Veren Öğretim Üyesi]]</f>
        <v>Murat Zorba</v>
      </c>
      <c r="G107" s="40" t="str">
        <f>Tablo16[[#This Row],[Dersi Veren. Öğr. Üyesi Bölmü.]]</f>
        <v>FD</v>
      </c>
      <c r="H107" s="40">
        <f>Tablo16[[#This Row],[Mevcut]]</f>
        <v>49</v>
      </c>
      <c r="I107" s="115">
        <f>Tablo16[[#This Row],[SINAV TARİHİ]]</f>
        <v>45665</v>
      </c>
      <c r="J107" s="116">
        <f>Tablo16[[#This Row],[SINAV SAATİ]]</f>
        <v>0.45833333333333331</v>
      </c>
      <c r="K107" s="40" t="str">
        <f>Tablo16[[#This Row],[SINIF - I -ZF-….]]</f>
        <v>Amfi</v>
      </c>
      <c r="L107" s="40">
        <f>Tablo16[[#This Row],[SINIF - II  ZF-….]]</f>
        <v>0</v>
      </c>
      <c r="M107" s="40">
        <f>Tablo16[[#This Row],[G1]]</f>
        <v>12</v>
      </c>
      <c r="N107" s="40">
        <f>Tablo16[[#This Row],[G2]]</f>
        <v>0</v>
      </c>
      <c r="O107" s="40" t="str">
        <f>Tablo16[[#This Row],[Gözetmen 1]]</f>
        <v>Çağrı KINIK</v>
      </c>
      <c r="P107" s="40">
        <f>Tablo16[[#This Row],[Gözetmen 2]]</f>
        <v>0</v>
      </c>
      <c r="Q107" s="40">
        <f>Tablo16[[#This Row],[TÜM SINAVLARIMI GÖSTER]]</f>
        <v>0</v>
      </c>
      <c r="R107" s="40">
        <f>Tablo16[[#This Row],[Aynı ders sayısı]]</f>
        <v>6</v>
      </c>
      <c r="S107" s="40">
        <f>Tablo16[[#This Row],[Hocası aynı, aynı ders sayısı]]</f>
        <v>5</v>
      </c>
      <c r="T107" s="40">
        <f>Tablo16[[#This Row],[Aynı saatteki Sınav Sayısı]]</f>
        <v>9</v>
      </c>
    </row>
    <row r="108" spans="1:20" ht="15" x14ac:dyDescent="0.25">
      <c r="A108" s="38">
        <v>199</v>
      </c>
      <c r="B108" s="40" t="str">
        <f>Tablo16[[#This Row],[Bölüm]]</f>
        <v>TB</v>
      </c>
      <c r="C108" s="40">
        <f>Tablo16[[#This Row],[Sınıf]]</f>
        <v>2</v>
      </c>
      <c r="D108" s="40" t="str">
        <f>Tablo16[[#This Row],[Ders Kodu]]</f>
        <v>TBİ-2013</v>
      </c>
      <c r="E108" s="40" t="str">
        <f>Tablo16[[#This Row],[Dersin Adı]]</f>
        <v>Genel Sebzecilik</v>
      </c>
      <c r="F108" s="40" t="str">
        <f>Tablo16[[#This Row],[Dersi Veren Öğretim Üyesi]]</f>
        <v>Seçkin Kaya</v>
      </c>
      <c r="G108" s="40" t="str">
        <f>Tablo16[[#This Row],[Dersi Veren. Öğr. Üyesi Bölmü.]]</f>
        <v>BB</v>
      </c>
      <c r="H108" s="40">
        <f>Tablo16[[#This Row],[Mevcut]]</f>
        <v>48</v>
      </c>
      <c r="I108" s="115">
        <f>Tablo16[[#This Row],[SINAV TARİHİ]]</f>
        <v>45666</v>
      </c>
      <c r="J108" s="116">
        <f>Tablo16[[#This Row],[SINAV SAATİ]]</f>
        <v>0.45833333333333331</v>
      </c>
      <c r="K108" s="40" t="str">
        <f>Tablo16[[#This Row],[SINIF - I -ZF-….]]</f>
        <v>201</v>
      </c>
      <c r="L108" s="40">
        <f>Tablo16[[#This Row],[SINIF - II  ZF-….]]</f>
        <v>0</v>
      </c>
      <c r="M108" s="40">
        <f>Tablo16[[#This Row],[G1]]</f>
        <v>1</v>
      </c>
      <c r="N108" s="40">
        <f>Tablo16[[#This Row],[G2]]</f>
        <v>0</v>
      </c>
      <c r="O108" s="40" t="str">
        <f>Tablo16[[#This Row],[Gözetmen 1]]</f>
        <v>Tolga SARIYER</v>
      </c>
      <c r="P108" s="40">
        <f>Tablo16[[#This Row],[Gözetmen 2]]</f>
        <v>0</v>
      </c>
      <c r="Q108" s="40">
        <f>Tablo16[[#This Row],[TÜM SINAVLARIMI GÖSTER]]</f>
        <v>0</v>
      </c>
      <c r="R108" s="40">
        <f>Tablo16[[#This Row],[Aynı ders sayısı]]</f>
        <v>3</v>
      </c>
      <c r="S108" s="40">
        <f>Tablo16[[#This Row],[Hocası aynı, aynı ders sayısı]]</f>
        <v>2</v>
      </c>
      <c r="T108" s="40">
        <f>Tablo16[[#This Row],[Aynı saatteki Sınav Sayısı]]</f>
        <v>9</v>
      </c>
    </row>
    <row r="109" spans="1:20" ht="15" x14ac:dyDescent="0.25">
      <c r="A109" s="38">
        <v>278</v>
      </c>
      <c r="B109" s="40" t="str">
        <f>Tablo16[[#This Row],[Bölüm]]</f>
        <v>TB</v>
      </c>
      <c r="C109" s="40">
        <f>Tablo16[[#This Row],[Sınıf]]</f>
        <v>2</v>
      </c>
      <c r="D109" s="40" t="str">
        <f>Tablo16[[#This Row],[Ders Kodu]]</f>
        <v>TBİ-2009</v>
      </c>
      <c r="E109" s="40" t="str">
        <f>Tablo16[[#This Row],[Dersin Adı]]</f>
        <v>Tarımsal Yapılar ve Sulama</v>
      </c>
      <c r="F109" s="40" t="str">
        <f>Tablo16[[#This Row],[Dersi Veren Öğretim Üyesi]]</f>
        <v>İsmail Taş</v>
      </c>
      <c r="G109" s="40" t="str">
        <f>Tablo16[[#This Row],[Dersi Veren. Öğr. Üyesi Bölmü.]]</f>
        <v>TYS</v>
      </c>
      <c r="H109" s="40">
        <f>Tablo16[[#This Row],[Mevcut]]</f>
        <v>49</v>
      </c>
      <c r="I109" s="115">
        <f>Tablo16[[#This Row],[SINAV TARİHİ]]</f>
        <v>45667</v>
      </c>
      <c r="J109" s="116">
        <f>Tablo16[[#This Row],[SINAV SAATİ]]</f>
        <v>0.67361111111111116</v>
      </c>
      <c r="K109" s="40" t="str">
        <f>Tablo16[[#This Row],[SINIF - I -ZF-….]]</f>
        <v>04</v>
      </c>
      <c r="L109" s="40" t="str">
        <f>Tablo16[[#This Row],[SINIF - II  ZF-….]]</f>
        <v>03</v>
      </c>
      <c r="M109" s="40">
        <f>Tablo16[[#This Row],[G1]]</f>
        <v>4</v>
      </c>
      <c r="N109" s="40">
        <f>Tablo16[[#This Row],[G2]]</f>
        <v>5</v>
      </c>
      <c r="O109" s="40" t="str">
        <f>Tablo16[[#This Row],[Gözetmen 1]]</f>
        <v>İpek YAŞAR</v>
      </c>
      <c r="P109" s="40" t="str">
        <f>Tablo16[[#This Row],[Gözetmen 2]]</f>
        <v>İrem POYRAZ</v>
      </c>
      <c r="Q109" s="40" t="e">
        <f>Tablo16[[#This Row],[TÜM SINAVLARIMI GÖSTER]]</f>
        <v>#N/A</v>
      </c>
      <c r="R109" s="40">
        <f>Tablo16[[#This Row],[Aynı ders sayısı]]</f>
        <v>6</v>
      </c>
      <c r="S109" s="40">
        <f>Tablo16[[#This Row],[Hocası aynı, aynı ders sayısı]]</f>
        <v>1</v>
      </c>
      <c r="T109" s="40">
        <f>Tablo16[[#This Row],[Aynı saatteki Sınav Sayısı]]</f>
        <v>2</v>
      </c>
    </row>
    <row r="110" spans="1:20" ht="15" x14ac:dyDescent="0.25">
      <c r="A110" s="38">
        <v>291</v>
      </c>
      <c r="B110" s="40" t="str">
        <f>Tablo16[[#This Row],[Bölüm]]</f>
        <v>TB</v>
      </c>
      <c r="C110" s="40">
        <f>Tablo16[[#This Row],[Sınıf]]</f>
        <v>2</v>
      </c>
      <c r="D110" s="40" t="str">
        <f>Tablo16[[#This Row],[Ders Kodu]]</f>
        <v>TBİ-2003</v>
      </c>
      <c r="E110" s="40" t="str">
        <f>Tablo16[[#This Row],[Dersin Adı]]</f>
        <v>İstatistik</v>
      </c>
      <c r="F110" s="40" t="str">
        <f>Tablo16[[#This Row],[Dersi Veren Öğretim Üyesi]]</f>
        <v>Fatih Kahrıman</v>
      </c>
      <c r="G110" s="40" t="str">
        <f>Tablo16[[#This Row],[Dersi Veren. Öğr. Üyesi Bölmü.]]</f>
        <v>TB</v>
      </c>
      <c r="H110" s="40">
        <f>Tablo16[[#This Row],[Mevcut]]</f>
        <v>66</v>
      </c>
      <c r="I110" s="115">
        <f>Tablo16[[#This Row],[SINAV TARİHİ]]</f>
        <v>45670</v>
      </c>
      <c r="J110" s="116">
        <f>Tablo16[[#This Row],[SINAV SAATİ]]</f>
        <v>0.45833333333333331</v>
      </c>
      <c r="K110" s="40" t="str">
        <f>Tablo16[[#This Row],[SINIF - I -ZF-….]]</f>
        <v>102</v>
      </c>
      <c r="L110" s="40" t="str">
        <f>Tablo16[[#This Row],[SINIF - II  ZF-….]]</f>
        <v>103</v>
      </c>
      <c r="M110" s="40">
        <f>Tablo16[[#This Row],[G1]]</f>
        <v>0</v>
      </c>
      <c r="N110" s="40">
        <f>Tablo16[[#This Row],[G2]]</f>
        <v>0</v>
      </c>
      <c r="O110" s="40">
        <f>Tablo16[[#This Row],[Gözetmen 1]]</f>
        <v>0</v>
      </c>
      <c r="P110" s="40">
        <f>Tablo16[[#This Row],[Gözetmen 2]]</f>
        <v>0</v>
      </c>
      <c r="Q110" s="40">
        <f>Tablo16[[#This Row],[TÜM SINAVLARIMI GÖSTER]]</f>
        <v>0</v>
      </c>
      <c r="R110" s="40">
        <f>Tablo16[[#This Row],[Aynı ders sayısı]]</f>
        <v>3</v>
      </c>
      <c r="S110" s="40">
        <f>Tablo16[[#This Row],[Hocası aynı, aynı ders sayısı]]</f>
        <v>1</v>
      </c>
      <c r="T110" s="40">
        <f>Tablo16[[#This Row],[Aynı saatteki Sınav Sayısı]]</f>
        <v>8</v>
      </c>
    </row>
    <row r="111" spans="1:20" ht="15" x14ac:dyDescent="0.25">
      <c r="A111" s="38">
        <v>335</v>
      </c>
      <c r="B111" s="40" t="str">
        <f>Tablo16[[#This Row],[Bölüm]]</f>
        <v>TB</v>
      </c>
      <c r="C111" s="40">
        <f>Tablo16[[#This Row],[Sınıf]]</f>
        <v>2</v>
      </c>
      <c r="D111" s="40" t="str">
        <f>Tablo16[[#This Row],[Ders Kodu]]</f>
        <v>TBİ-2011</v>
      </c>
      <c r="E111" s="40" t="str">
        <f>Tablo16[[#This Row],[Dersin Adı]]</f>
        <v>Tarımsal Mekanizasyon</v>
      </c>
      <c r="F111" s="40" t="str">
        <f>Tablo16[[#This Row],[Dersi Veren Öğretim Üyesi]]</f>
        <v>Mehmet Burak Büyükcan</v>
      </c>
      <c r="G111" s="40" t="str">
        <f>Tablo16[[#This Row],[Dersi Veren. Öğr. Üyesi Bölmü.]]</f>
        <v>TM</v>
      </c>
      <c r="H111" s="40">
        <f>Tablo16[[#This Row],[Mevcut]]</f>
        <v>52</v>
      </c>
      <c r="I111" s="115">
        <f>Tablo16[[#This Row],[SINAV TARİHİ]]</f>
        <v>45672</v>
      </c>
      <c r="J111" s="116">
        <f>Tablo16[[#This Row],[SINAV SAATİ]]</f>
        <v>0.45833333333333331</v>
      </c>
      <c r="K111" s="40" t="str">
        <f>Tablo16[[#This Row],[SINIF - I -ZF-….]]</f>
        <v>102</v>
      </c>
      <c r="L111" s="40" t="str">
        <f>Tablo16[[#This Row],[SINIF - II  ZF-….]]</f>
        <v>103</v>
      </c>
      <c r="M111" s="40">
        <f>Tablo16[[#This Row],[G1]]</f>
        <v>10</v>
      </c>
      <c r="N111" s="40">
        <f>Tablo16[[#This Row],[G2]]</f>
        <v>7</v>
      </c>
      <c r="O111" s="40" t="str">
        <f>Tablo16[[#This Row],[Gözetmen 1]]</f>
        <v>Ünal ÜRKMEZ</v>
      </c>
      <c r="P111" s="40" t="str">
        <f>Tablo16[[#This Row],[Gözetmen 2]]</f>
        <v>C. Erdem BÜLBÜL</v>
      </c>
      <c r="Q111" s="40" t="e">
        <f>Tablo16[[#This Row],[TÜM SINAVLARIMI GÖSTER]]</f>
        <v>#N/A</v>
      </c>
      <c r="R111" s="40">
        <f>Tablo16[[#This Row],[Aynı ders sayısı]]</f>
        <v>5</v>
      </c>
      <c r="S111" s="40">
        <f>Tablo16[[#This Row],[Hocası aynı, aynı ders sayısı]]</f>
        <v>1</v>
      </c>
      <c r="T111" s="40">
        <f>Tablo16[[#This Row],[Aynı saatteki Sınav Sayısı]]</f>
        <v>3</v>
      </c>
    </row>
    <row r="112" spans="1:20" ht="15" x14ac:dyDescent="0.25">
      <c r="A112" s="38">
        <v>366</v>
      </c>
      <c r="B112" s="40" t="str">
        <f>Tablo16[[#This Row],[Bölüm]]</f>
        <v>TB</v>
      </c>
      <c r="C112" s="40">
        <f>Tablo16[[#This Row],[Sınıf]]</f>
        <v>3</v>
      </c>
      <c r="D112" s="40" t="str">
        <f>Tablo16[[#This Row],[Ders Kodu]]</f>
        <v>TBİ-3007</v>
      </c>
      <c r="E112" s="40" t="str">
        <f>Tablo16[[#This Row],[Dersin Adı]]</f>
        <v>Araştırma ve Deneme Yöntemleri</v>
      </c>
      <c r="F112" s="40" t="str">
        <f>Tablo16[[#This Row],[Dersi Veren Öğretim Üyesi]]</f>
        <v>Mevlüt Akçura</v>
      </c>
      <c r="G112" s="40" t="str">
        <f>Tablo16[[#This Row],[Dersi Veren. Öğr. Üyesi Bölmü.]]</f>
        <v>TB</v>
      </c>
      <c r="H112" s="40">
        <f>Tablo16[[#This Row],[Mevcut]]</f>
        <v>40</v>
      </c>
      <c r="I112" s="115">
        <f>Tablo16[[#This Row],[SINAV TARİHİ]]</f>
        <v>45663</v>
      </c>
      <c r="J112" s="116">
        <f>Tablo16[[#This Row],[SINAV SAATİ]]</f>
        <v>0.54166666666666663</v>
      </c>
      <c r="K112" s="40" t="str">
        <f>Tablo16[[#This Row],[SINIF - I -ZF-….]]</f>
        <v>Amfi</v>
      </c>
      <c r="L112" s="40">
        <f>Tablo16[[#This Row],[SINIF - II  ZF-….]]</f>
        <v>0</v>
      </c>
      <c r="M112" s="40">
        <f>Tablo16[[#This Row],[G1]]</f>
        <v>0</v>
      </c>
      <c r="N112" s="40">
        <f>Tablo16[[#This Row],[G2]]</f>
        <v>0</v>
      </c>
      <c r="O112" s="40">
        <f>Tablo16[[#This Row],[Gözetmen 1]]</f>
        <v>0</v>
      </c>
      <c r="P112" s="40">
        <f>Tablo16[[#This Row],[Gözetmen 2]]</f>
        <v>0</v>
      </c>
      <c r="Q112" s="40">
        <f>Tablo16[[#This Row],[TÜM SINAVLARIMI GÖSTER]]</f>
        <v>0</v>
      </c>
      <c r="R112" s="40">
        <f>Tablo16[[#This Row],[Aynı ders sayısı]]</f>
        <v>2</v>
      </c>
      <c r="S112" s="40">
        <f>Tablo16[[#This Row],[Hocası aynı, aynı ders sayısı]]</f>
        <v>1</v>
      </c>
      <c r="T112" s="40">
        <f>Tablo16[[#This Row],[Aynı saatteki Sınav Sayısı]]</f>
        <v>9</v>
      </c>
    </row>
    <row r="113" spans="1:20" ht="15" x14ac:dyDescent="0.25">
      <c r="A113" s="38">
        <v>369</v>
      </c>
      <c r="B113" s="40" t="str">
        <f>Tablo16[[#This Row],[Bölüm]]</f>
        <v>TB</v>
      </c>
      <c r="C113" s="40">
        <f>Tablo16[[#This Row],[Sınıf]]</f>
        <v>3</v>
      </c>
      <c r="D113" s="40" t="str">
        <f>Tablo16[[#This Row],[Ders Kodu]]</f>
        <v>TBİ-3005</v>
      </c>
      <c r="E113" s="40" t="str">
        <f>Tablo16[[#This Row],[Dersin Adı]]</f>
        <v>Tarımsal Yayım ve Haberleşme</v>
      </c>
      <c r="F113" s="40" t="str">
        <f>Tablo16[[#This Row],[Dersi Veren Öğretim Üyesi]]</f>
        <v>Özge Can Niyaz Altınok</v>
      </c>
      <c r="G113" s="40" t="str">
        <f>Tablo16[[#This Row],[Dersi Veren. Öğr. Üyesi Bölmü.]]</f>
        <v>TE</v>
      </c>
      <c r="H113" s="40">
        <f>Tablo16[[#This Row],[Mevcut]]</f>
        <v>27</v>
      </c>
      <c r="I113" s="115">
        <f>Tablo16[[#This Row],[SINAV TARİHİ]]</f>
        <v>45664</v>
      </c>
      <c r="J113" s="116">
        <f>Tablo16[[#This Row],[SINAV SAATİ]]</f>
        <v>0.56944444444444442</v>
      </c>
      <c r="K113" s="40" t="str">
        <f>Tablo16[[#This Row],[SINIF - I -ZF-….]]</f>
        <v>202</v>
      </c>
      <c r="L113" s="40">
        <f>Tablo16[[#This Row],[SINIF - II  ZF-….]]</f>
        <v>0</v>
      </c>
      <c r="M113" s="40">
        <f>Tablo16[[#This Row],[G1]]</f>
        <v>0</v>
      </c>
      <c r="N113" s="40">
        <f>Tablo16[[#This Row],[G2]]</f>
        <v>0</v>
      </c>
      <c r="O113" s="40">
        <f>Tablo16[[#This Row],[Gözetmen 1]]</f>
        <v>0</v>
      </c>
      <c r="P113" s="40">
        <f>Tablo16[[#This Row],[Gözetmen 2]]</f>
        <v>0</v>
      </c>
      <c r="Q113" s="40">
        <f>Tablo16[[#This Row],[TÜM SINAVLARIMI GÖSTER]]</f>
        <v>0</v>
      </c>
      <c r="R113" s="40">
        <f>Tablo16[[#This Row],[Aynı ders sayısı]]</f>
        <v>1</v>
      </c>
      <c r="S113" s="40">
        <f>Tablo16[[#This Row],[Hocası aynı, aynı ders sayısı]]</f>
        <v>1</v>
      </c>
      <c r="T113" s="40">
        <f>Tablo16[[#This Row],[Aynı saatteki Sınav Sayısı]]</f>
        <v>9</v>
      </c>
    </row>
    <row r="114" spans="1:20" ht="15" x14ac:dyDescent="0.25">
      <c r="A114" s="38">
        <v>361</v>
      </c>
      <c r="B114" s="40" t="str">
        <f>Tablo16[[#This Row],[Bölüm]]</f>
        <v>TB</v>
      </c>
      <c r="C114" s="40">
        <f>Tablo16[[#This Row],[Sınıf]]</f>
        <v>3</v>
      </c>
      <c r="D114" s="40" t="str">
        <f>Tablo16[[#This Row],[Ders Kodu]]</f>
        <v>TBİ-3001</v>
      </c>
      <c r="E114" s="40" t="str">
        <f>Tablo16[[#This Row],[Dersin Adı]]</f>
        <v>Tahıllar</v>
      </c>
      <c r="F114" s="40" t="str">
        <f>Tablo16[[#This Row],[Dersi Veren Öğretim Üyesi]]</f>
        <v>Mevlüt Akçura</v>
      </c>
      <c r="G114" s="40" t="str">
        <f>Tablo16[[#This Row],[Dersi Veren. Öğr. Üyesi Bölmü.]]</f>
        <v>TB</v>
      </c>
      <c r="H114" s="40">
        <f>Tablo16[[#This Row],[Mevcut]]</f>
        <v>37</v>
      </c>
      <c r="I114" s="115">
        <f>Tablo16[[#This Row],[SINAV TARİHİ]]</f>
        <v>45665</v>
      </c>
      <c r="J114" s="116">
        <f>Tablo16[[#This Row],[SINAV SAATİ]]</f>
        <v>0.54166666666666663</v>
      </c>
      <c r="K114" s="40" t="str">
        <f>Tablo16[[#This Row],[SINIF - I -ZF-….]]</f>
        <v>202</v>
      </c>
      <c r="L114" s="40">
        <f>Tablo16[[#This Row],[SINIF - II  ZF-….]]</f>
        <v>0</v>
      </c>
      <c r="M114" s="40">
        <f>Tablo16[[#This Row],[G1]]</f>
        <v>0</v>
      </c>
      <c r="N114" s="40">
        <f>Tablo16[[#This Row],[G2]]</f>
        <v>0</v>
      </c>
      <c r="O114" s="40">
        <f>Tablo16[[#This Row],[Gözetmen 1]]</f>
        <v>0</v>
      </c>
      <c r="P114" s="40">
        <f>Tablo16[[#This Row],[Gözetmen 2]]</f>
        <v>0</v>
      </c>
      <c r="Q114" s="40">
        <f>Tablo16[[#This Row],[TÜM SINAVLARIMI GÖSTER]]</f>
        <v>0</v>
      </c>
      <c r="R114" s="40">
        <f>Tablo16[[#This Row],[Aynı ders sayısı]]</f>
        <v>1</v>
      </c>
      <c r="S114" s="40">
        <f>Tablo16[[#This Row],[Hocası aynı, aynı ders sayısı]]</f>
        <v>1</v>
      </c>
      <c r="T114" s="40">
        <f>Tablo16[[#This Row],[Aynı saatteki Sınav Sayısı]]</f>
        <v>10</v>
      </c>
    </row>
    <row r="115" spans="1:20" ht="15" x14ac:dyDescent="0.25">
      <c r="A115" s="38">
        <v>12</v>
      </c>
      <c r="B115" s="40" t="str">
        <f>Tablo16[[#This Row],[Bölüm]]</f>
        <v>TB</v>
      </c>
      <c r="C115" s="40">
        <f>Tablo16[[#This Row],[Sınıf]]</f>
        <v>3</v>
      </c>
      <c r="D115" s="40" t="str">
        <f>Tablo16[[#This Row],[Ders Kodu]]</f>
        <v>TBİ-3011</v>
      </c>
      <c r="E115" s="40" t="str">
        <f>Tablo16[[#This Row],[Dersin Adı]]</f>
        <v>Endüstri Bitkileri I</v>
      </c>
      <c r="F115" s="40" t="str">
        <f>Tablo16[[#This Row],[Dersi Veren Öğretim Üyesi]]</f>
        <v>Ramazan Çakmakçı</v>
      </c>
      <c r="G115" s="40" t="str">
        <f>Tablo16[[#This Row],[Dersi Veren. Öğr. Üyesi Bölmü.]]</f>
        <v>TB</v>
      </c>
      <c r="H115" s="40">
        <f>Tablo16[[#This Row],[Mevcut]]</f>
        <v>29</v>
      </c>
      <c r="I115" s="115">
        <f>Tablo16[[#This Row],[SINAV TARİHİ]]</f>
        <v>45670</v>
      </c>
      <c r="J115" s="116">
        <f>Tablo16[[#This Row],[SINAV SAATİ]]</f>
        <v>0.54166666666666663</v>
      </c>
      <c r="K115" s="40" t="str">
        <f>Tablo16[[#This Row],[SINIF - I -ZF-….]]</f>
        <v>202</v>
      </c>
      <c r="L115" s="40">
        <f>Tablo16[[#This Row],[SINIF - II  ZF-….]]</f>
        <v>0</v>
      </c>
      <c r="M115" s="40">
        <f>Tablo16[[#This Row],[G1]]</f>
        <v>0</v>
      </c>
      <c r="N115" s="40">
        <f>Tablo16[[#This Row],[G2]]</f>
        <v>0</v>
      </c>
      <c r="O115" s="40">
        <f>Tablo16[[#This Row],[Gözetmen 1]]</f>
        <v>0</v>
      </c>
      <c r="P115" s="40">
        <f>Tablo16[[#This Row],[Gözetmen 2]]</f>
        <v>0</v>
      </c>
      <c r="Q115" s="40">
        <f>Tablo16[[#This Row],[TÜM SINAVLARIMI GÖSTER]]</f>
        <v>0</v>
      </c>
      <c r="R115" s="40">
        <f>Tablo16[[#This Row],[Aynı ders sayısı]]</f>
        <v>1</v>
      </c>
      <c r="S115" s="40">
        <f>Tablo16[[#This Row],[Hocası aynı, aynı ders sayısı]]</f>
        <v>1</v>
      </c>
      <c r="T115" s="40">
        <f>Tablo16[[#This Row],[Aynı saatteki Sınav Sayısı]]</f>
        <v>7</v>
      </c>
    </row>
    <row r="116" spans="1:20" ht="15" x14ac:dyDescent="0.25">
      <c r="A116" s="38">
        <v>38</v>
      </c>
      <c r="B116" s="40" t="str">
        <f>Tablo16[[#This Row],[Bölüm]]</f>
        <v>TB</v>
      </c>
      <c r="C116" s="40">
        <f>Tablo16[[#This Row],[Sınıf]]</f>
        <v>3</v>
      </c>
      <c r="D116" s="40" t="str">
        <f>Tablo16[[#This Row],[Ders Kodu]]</f>
        <v>TBİ-3009</v>
      </c>
      <c r="E116" s="40" t="str">
        <f>Tablo16[[#This Row],[Dersin Adı]]</f>
        <v>Mesleki Uygulama I</v>
      </c>
      <c r="F116" s="40" t="str">
        <f>Tablo16[[#This Row],[Dersi Veren Öğretim Üyesi]]</f>
        <v>Mevlüt Akçura</v>
      </c>
      <c r="G116" s="40" t="str">
        <f>Tablo16[[#This Row],[Dersi Veren. Öğr. Üyesi Bölmü.]]</f>
        <v>TB</v>
      </c>
      <c r="H116" s="40">
        <f>Tablo16[[#This Row],[Mevcut]]</f>
        <v>27</v>
      </c>
      <c r="I116" s="115">
        <f>Tablo16[[#This Row],[SINAV TARİHİ]]</f>
        <v>45671</v>
      </c>
      <c r="J116" s="116">
        <f>Tablo16[[#This Row],[SINAV SAATİ]]</f>
        <v>0.54166666666666663</v>
      </c>
      <c r="K116" s="40" t="str">
        <f>Tablo16[[#This Row],[SINIF - I -ZF-….]]</f>
        <v>02</v>
      </c>
      <c r="L116" s="40">
        <f>Tablo16[[#This Row],[SINIF - II  ZF-….]]</f>
        <v>0</v>
      </c>
      <c r="M116" s="40">
        <f>Tablo16[[#This Row],[G1]]</f>
        <v>0</v>
      </c>
      <c r="N116" s="40">
        <f>Tablo16[[#This Row],[G2]]</f>
        <v>0</v>
      </c>
      <c r="O116" s="40">
        <f>Tablo16[[#This Row],[Gözetmen 1]]</f>
        <v>0</v>
      </c>
      <c r="P116" s="40">
        <f>Tablo16[[#This Row],[Gözetmen 2]]</f>
        <v>0</v>
      </c>
      <c r="Q116" s="40">
        <f>Tablo16[[#This Row],[TÜM SINAVLARIMI GÖSTER]]</f>
        <v>0</v>
      </c>
      <c r="R116" s="40">
        <f>Tablo16[[#This Row],[Aynı ders sayısı]]</f>
        <v>7</v>
      </c>
      <c r="S116" s="40">
        <f>Tablo16[[#This Row],[Hocası aynı, aynı ders sayısı]]</f>
        <v>1</v>
      </c>
      <c r="T116" s="40">
        <f>Tablo16[[#This Row],[Aynı saatteki Sınav Sayısı]]</f>
        <v>8</v>
      </c>
    </row>
    <row r="117" spans="1:20" ht="15" x14ac:dyDescent="0.25">
      <c r="A117" s="38">
        <v>53</v>
      </c>
      <c r="B117" s="40" t="str">
        <f>Tablo16[[#This Row],[Bölüm]]</f>
        <v>TB</v>
      </c>
      <c r="C117" s="40">
        <f>Tablo16[[#This Row],[Sınıf]]</f>
        <v>3</v>
      </c>
      <c r="D117" s="40" t="str">
        <f>Tablo16[[#This Row],[Ders Kodu]]</f>
        <v>TBİ-3003</v>
      </c>
      <c r="E117" s="40" t="str">
        <f>Tablo16[[#This Row],[Dersin Adı]]</f>
        <v>Biyoteknoloji</v>
      </c>
      <c r="F117" s="40" t="str">
        <f>Tablo16[[#This Row],[Dersi Veren Öğretim Üyesi]]</f>
        <v>Onur Sinan Türkmen</v>
      </c>
      <c r="G117" s="40" t="str">
        <f>Tablo16[[#This Row],[Dersi Veren. Öğr. Üyesi Bölmü.]]</f>
        <v>TB</v>
      </c>
      <c r="H117" s="40">
        <f>Tablo16[[#This Row],[Mevcut]]</f>
        <v>32</v>
      </c>
      <c r="I117" s="115">
        <f>Tablo16[[#This Row],[SINAV TARİHİ]]</f>
        <v>45672</v>
      </c>
      <c r="J117" s="116">
        <f>Tablo16[[#This Row],[SINAV SAATİ]]</f>
        <v>0.54166666666666663</v>
      </c>
      <c r="K117" s="40" t="str">
        <f>Tablo16[[#This Row],[SINIF - I -ZF-….]]</f>
        <v>02</v>
      </c>
      <c r="L117" s="40">
        <f>Tablo16[[#This Row],[SINIF - II  ZF-….]]</f>
        <v>0</v>
      </c>
      <c r="M117" s="40">
        <f>Tablo16[[#This Row],[G1]]</f>
        <v>0</v>
      </c>
      <c r="N117" s="40">
        <f>Tablo16[[#This Row],[G2]]</f>
        <v>0</v>
      </c>
      <c r="O117" s="40">
        <f>Tablo16[[#This Row],[Gözetmen 1]]</f>
        <v>0</v>
      </c>
      <c r="P117" s="40">
        <f>Tablo16[[#This Row],[Gözetmen 2]]</f>
        <v>0</v>
      </c>
      <c r="Q117" s="40">
        <f>Tablo16[[#This Row],[TÜM SINAVLARIMI GÖSTER]]</f>
        <v>0</v>
      </c>
      <c r="R117" s="40">
        <f>Tablo16[[#This Row],[Aynı ders sayısı]]</f>
        <v>1</v>
      </c>
      <c r="S117" s="40">
        <f>Tablo16[[#This Row],[Hocası aynı, aynı ders sayısı]]</f>
        <v>1</v>
      </c>
      <c r="T117" s="40">
        <f>Tablo16[[#This Row],[Aynı saatteki Sınav Sayısı]]</f>
        <v>3</v>
      </c>
    </row>
    <row r="118" spans="1:20" ht="15" x14ac:dyDescent="0.25">
      <c r="A118" s="38">
        <v>78</v>
      </c>
      <c r="B118" s="40" t="str">
        <f>Tablo16[[#This Row],[Bölüm]]</f>
        <v>TB</v>
      </c>
      <c r="C118" s="40">
        <f>Tablo16[[#This Row],[Sınıf]]</f>
        <v>4</v>
      </c>
      <c r="D118" s="40" t="str">
        <f>Tablo16[[#This Row],[Ders Kodu]]</f>
        <v>TBİ-4001</v>
      </c>
      <c r="E118" s="40" t="str">
        <f>Tablo16[[#This Row],[Dersin Adı]]</f>
        <v>Çayır Mera Yönetimi</v>
      </c>
      <c r="F118" s="40" t="str">
        <f>Tablo16[[#This Row],[Dersi Veren Öğretim Üyesi]]</f>
        <v>Fırat Alatürk</v>
      </c>
      <c r="G118" s="40" t="str">
        <f>Tablo16[[#This Row],[Dersi Veren. Öğr. Üyesi Bölmü.]]</f>
        <v>TB</v>
      </c>
      <c r="H118" s="40">
        <f>Tablo16[[#This Row],[Mevcut]]</f>
        <v>16</v>
      </c>
      <c r="I118" s="115">
        <f>Tablo16[[#This Row],[SINAV TARİHİ]]</f>
        <v>45663</v>
      </c>
      <c r="J118" s="116">
        <f>Tablo16[[#This Row],[SINAV SAATİ]]</f>
        <v>0.61458333333333337</v>
      </c>
      <c r="K118" s="40" t="str">
        <f>Tablo16[[#This Row],[SINIF - I -ZF-….]]</f>
        <v>204</v>
      </c>
      <c r="L118" s="40">
        <f>Tablo16[[#This Row],[SINIF - II  ZF-….]]</f>
        <v>0</v>
      </c>
      <c r="M118" s="40">
        <f>Tablo16[[#This Row],[G1]]</f>
        <v>0</v>
      </c>
      <c r="N118" s="40">
        <f>Tablo16[[#This Row],[G2]]</f>
        <v>0</v>
      </c>
      <c r="O118" s="40">
        <f>Tablo16[[#This Row],[Gözetmen 1]]</f>
        <v>0</v>
      </c>
      <c r="P118" s="40">
        <f>Tablo16[[#This Row],[Gözetmen 2]]</f>
        <v>0</v>
      </c>
      <c r="Q118" s="40">
        <f>Tablo16[[#This Row],[TÜM SINAVLARIMI GÖSTER]]</f>
        <v>0</v>
      </c>
      <c r="R118" s="40">
        <f>Tablo16[[#This Row],[Aynı ders sayısı]]</f>
        <v>1</v>
      </c>
      <c r="S118" s="40">
        <f>Tablo16[[#This Row],[Hocası aynı, aynı ders sayısı]]</f>
        <v>1</v>
      </c>
      <c r="T118" s="40">
        <f>Tablo16[[#This Row],[Aynı saatteki Sınav Sayısı]]</f>
        <v>9</v>
      </c>
    </row>
    <row r="119" spans="1:20" ht="15" x14ac:dyDescent="0.25">
      <c r="A119" s="38">
        <v>85</v>
      </c>
      <c r="B119" s="40" t="str">
        <f>Tablo16[[#This Row],[Bölüm]]</f>
        <v>TB</v>
      </c>
      <c r="C119" s="40">
        <f>Tablo16[[#This Row],[Sınıf]]</f>
        <v>4</v>
      </c>
      <c r="D119" s="40" t="str">
        <f>Tablo16[[#This Row],[Ders Kodu]]</f>
        <v>TBİ-4009</v>
      </c>
      <c r="E119" s="40" t="str">
        <f>Tablo16[[#This Row],[Dersin Adı]]</f>
        <v>Sürdürülebilir Tarım</v>
      </c>
      <c r="F119" s="40" t="str">
        <f>Tablo16[[#This Row],[Dersi Veren Öğretim Üyesi]]</f>
        <v>Harun Baytekin</v>
      </c>
      <c r="G119" s="40" t="str">
        <f>Tablo16[[#This Row],[Dersi Veren. Öğr. Üyesi Bölmü.]]</f>
        <v>TB</v>
      </c>
      <c r="H119" s="40">
        <f>Tablo16[[#This Row],[Mevcut]]</f>
        <v>11</v>
      </c>
      <c r="I119" s="115">
        <f>Tablo16[[#This Row],[SINAV TARİHİ]]</f>
        <v>45664</v>
      </c>
      <c r="J119" s="116">
        <f>Tablo16[[#This Row],[SINAV SAATİ]]</f>
        <v>0.65277777777777779</v>
      </c>
      <c r="K119" s="40" t="str">
        <f>Tablo16[[#This Row],[SINIF - I -ZF-….]]</f>
        <v>103</v>
      </c>
      <c r="L119" s="40">
        <f>Tablo16[[#This Row],[SINIF - II  ZF-….]]</f>
        <v>0</v>
      </c>
      <c r="M119" s="40">
        <f>Tablo16[[#This Row],[G1]]</f>
        <v>0</v>
      </c>
      <c r="N119" s="40">
        <f>Tablo16[[#This Row],[G2]]</f>
        <v>0</v>
      </c>
      <c r="O119" s="40">
        <f>Tablo16[[#This Row],[Gözetmen 1]]</f>
        <v>0</v>
      </c>
      <c r="P119" s="40">
        <f>Tablo16[[#This Row],[Gözetmen 2]]</f>
        <v>0</v>
      </c>
      <c r="Q119" s="40">
        <f>Tablo16[[#This Row],[TÜM SINAVLARIMI GÖSTER]]</f>
        <v>0</v>
      </c>
      <c r="R119" s="40">
        <f>Tablo16[[#This Row],[Aynı ders sayısı]]</f>
        <v>1</v>
      </c>
      <c r="S119" s="40">
        <f>Tablo16[[#This Row],[Hocası aynı, aynı ders sayısı]]</f>
        <v>1</v>
      </c>
      <c r="T119" s="40">
        <f>Tablo16[[#This Row],[Aynı saatteki Sınav Sayısı]]</f>
        <v>9</v>
      </c>
    </row>
    <row r="120" spans="1:20" ht="15" x14ac:dyDescent="0.25">
      <c r="A120" s="38">
        <v>132</v>
      </c>
      <c r="B120" s="40" t="str">
        <f>Tablo16[[#This Row],[Bölüm]]</f>
        <v>TB</v>
      </c>
      <c r="C120" s="40">
        <f>Tablo16[[#This Row],[Sınıf]]</f>
        <v>4</v>
      </c>
      <c r="D120" s="40" t="str">
        <f>Tablo16[[#This Row],[Ders Kodu]]</f>
        <v>TBİ-4011</v>
      </c>
      <c r="E120" s="40" t="str">
        <f>Tablo16[[#This Row],[Dersin Adı]]</f>
        <v>Çim Tekniği</v>
      </c>
      <c r="F120" s="40" t="str">
        <f>Tablo16[[#This Row],[Dersi Veren Öğretim Üyesi]]</f>
        <v>Harun Baytekin</v>
      </c>
      <c r="G120" s="40" t="str">
        <f>Tablo16[[#This Row],[Dersi Veren. Öğr. Üyesi Bölmü.]]</f>
        <v>TB</v>
      </c>
      <c r="H120" s="40">
        <f>Tablo16[[#This Row],[Mevcut]]</f>
        <v>13</v>
      </c>
      <c r="I120" s="115">
        <f>Tablo16[[#This Row],[SINAV TARİHİ]]</f>
        <v>45665</v>
      </c>
      <c r="J120" s="116">
        <f>Tablo16[[#This Row],[SINAV SAATİ]]</f>
        <v>0.625</v>
      </c>
      <c r="K120" s="40" t="str">
        <f>Tablo16[[#This Row],[SINIF - I -ZF-….]]</f>
        <v>04</v>
      </c>
      <c r="L120" s="40">
        <f>Tablo16[[#This Row],[SINIF - II  ZF-….]]</f>
        <v>0</v>
      </c>
      <c r="M120" s="40">
        <f>Tablo16[[#This Row],[G1]]</f>
        <v>0</v>
      </c>
      <c r="N120" s="40">
        <f>Tablo16[[#This Row],[G2]]</f>
        <v>0</v>
      </c>
      <c r="O120" s="40">
        <f>Tablo16[[#This Row],[Gözetmen 1]]</f>
        <v>0</v>
      </c>
      <c r="P120" s="40">
        <f>Tablo16[[#This Row],[Gözetmen 2]]</f>
        <v>0</v>
      </c>
      <c r="Q120" s="40">
        <f>Tablo16[[#This Row],[TÜM SINAVLARIMI GÖSTER]]</f>
        <v>0</v>
      </c>
      <c r="R120" s="40">
        <f>Tablo16[[#This Row],[Aynı ders sayısı]]</f>
        <v>1</v>
      </c>
      <c r="S120" s="40">
        <f>Tablo16[[#This Row],[Hocası aynı, aynı ders sayısı]]</f>
        <v>1</v>
      </c>
      <c r="T120" s="40">
        <f>Tablo16[[#This Row],[Aynı saatteki Sınav Sayısı]]</f>
        <v>9</v>
      </c>
    </row>
    <row r="121" spans="1:20" ht="15" x14ac:dyDescent="0.25">
      <c r="A121" s="38">
        <v>143</v>
      </c>
      <c r="B121" s="40" t="str">
        <f>Tablo16[[#This Row],[Bölüm]]</f>
        <v>TB</v>
      </c>
      <c r="C121" s="40">
        <f>Tablo16[[#This Row],[Sınıf]]</f>
        <v>4</v>
      </c>
      <c r="D121" s="40" t="str">
        <f>Tablo16[[#This Row],[Ders Kodu]]</f>
        <v>TBİ-4015</v>
      </c>
      <c r="E121" s="40" t="str">
        <f>Tablo16[[#This Row],[Dersin Adı]]</f>
        <v>Yemeklik Tane Baklagiller</v>
      </c>
      <c r="F121" s="40" t="str">
        <f>Tablo16[[#This Row],[Dersi Veren Öğretim Üyesi]]</f>
        <v>Altıngül Özaslan Parlak</v>
      </c>
      <c r="G121" s="40" t="str">
        <f>Tablo16[[#This Row],[Dersi Veren. Öğr. Üyesi Bölmü.]]</f>
        <v>TB</v>
      </c>
      <c r="H121" s="40">
        <f>Tablo16[[#This Row],[Mevcut]]</f>
        <v>11</v>
      </c>
      <c r="I121" s="115">
        <f>Tablo16[[#This Row],[SINAV TARİHİ]]</f>
        <v>45666</v>
      </c>
      <c r="J121" s="116">
        <f>Tablo16[[#This Row],[SINAV SAATİ]]</f>
        <v>0.61458333333333337</v>
      </c>
      <c r="K121" s="40" t="str">
        <f>Tablo16[[#This Row],[SINIF - I -ZF-….]]</f>
        <v>103</v>
      </c>
      <c r="L121" s="40">
        <f>Tablo16[[#This Row],[SINIF - II  ZF-….]]</f>
        <v>0</v>
      </c>
      <c r="M121" s="40">
        <f>Tablo16[[#This Row],[G1]]</f>
        <v>0</v>
      </c>
      <c r="N121" s="40">
        <f>Tablo16[[#This Row],[G2]]</f>
        <v>0</v>
      </c>
      <c r="O121" s="40">
        <f>Tablo16[[#This Row],[Gözetmen 1]]</f>
        <v>0</v>
      </c>
      <c r="P121" s="40">
        <f>Tablo16[[#This Row],[Gözetmen 2]]</f>
        <v>0</v>
      </c>
      <c r="Q121" s="40">
        <f>Tablo16[[#This Row],[TÜM SINAVLARIMI GÖSTER]]</f>
        <v>0</v>
      </c>
      <c r="R121" s="40">
        <f>Tablo16[[#This Row],[Aynı ders sayısı]]</f>
        <v>1</v>
      </c>
      <c r="S121" s="40">
        <f>Tablo16[[#This Row],[Hocası aynı, aynı ders sayısı]]</f>
        <v>1</v>
      </c>
      <c r="T121" s="40">
        <f>Tablo16[[#This Row],[Aynı saatteki Sınav Sayısı]]</f>
        <v>9</v>
      </c>
    </row>
    <row r="122" spans="1:20" ht="15" x14ac:dyDescent="0.25">
      <c r="A122" s="38">
        <v>234</v>
      </c>
      <c r="B122" s="40" t="str">
        <f>Tablo16[[#This Row],[Bölüm]]</f>
        <v>TB</v>
      </c>
      <c r="C122" s="40">
        <f>Tablo16[[#This Row],[Sınıf]]</f>
        <v>4</v>
      </c>
      <c r="D122" s="40" t="str">
        <f>Tablo16[[#This Row],[Ders Kodu]]</f>
        <v>TBİ-4013</v>
      </c>
      <c r="E122" s="40" t="str">
        <f>Tablo16[[#This Row],[Dersin Adı]]</f>
        <v>Tahıl Baklagil ve Yem Bitkileri Hastalıkları</v>
      </c>
      <c r="F122" s="40" t="str">
        <f>Tablo16[[#This Row],[Dersi Veren Öğretim Üyesi]]</f>
        <v>Figen Mert</v>
      </c>
      <c r="G122" s="40" t="str">
        <f>Tablo16[[#This Row],[Dersi Veren. Öğr. Üyesi Bölmü.]]</f>
        <v>BK</v>
      </c>
      <c r="H122" s="40">
        <f>Tablo16[[#This Row],[Mevcut]]</f>
        <v>19</v>
      </c>
      <c r="I122" s="115">
        <f>Tablo16[[#This Row],[SINAV TARİHİ]]</f>
        <v>45670</v>
      </c>
      <c r="J122" s="116">
        <f>Tablo16[[#This Row],[SINAV SAATİ]]</f>
        <v>0.625</v>
      </c>
      <c r="K122" s="40" t="str">
        <f>Tablo16[[#This Row],[SINIF - I -ZF-….]]</f>
        <v>05</v>
      </c>
      <c r="L122" s="40">
        <f>Tablo16[[#This Row],[SINIF - II  ZF-….]]</f>
        <v>0</v>
      </c>
      <c r="M122" s="40">
        <f>Tablo16[[#This Row],[G1]]</f>
        <v>0</v>
      </c>
      <c r="N122" s="40">
        <f>Tablo16[[#This Row],[G2]]</f>
        <v>0</v>
      </c>
      <c r="O122" s="40">
        <f>Tablo16[[#This Row],[Gözetmen 1]]</f>
        <v>0</v>
      </c>
      <c r="P122" s="40">
        <f>Tablo16[[#This Row],[Gözetmen 2]]</f>
        <v>0</v>
      </c>
      <c r="Q122" s="40">
        <f>Tablo16[[#This Row],[TÜM SINAVLARIMI GÖSTER]]</f>
        <v>0</v>
      </c>
      <c r="R122" s="40">
        <f>Tablo16[[#This Row],[Aynı ders sayısı]]</f>
        <v>1</v>
      </c>
      <c r="S122" s="40">
        <f>Tablo16[[#This Row],[Hocası aynı, aynı ders sayısı]]</f>
        <v>1</v>
      </c>
      <c r="T122" s="40">
        <f>Tablo16[[#This Row],[Aynı saatteki Sınav Sayısı]]</f>
        <v>8</v>
      </c>
    </row>
    <row r="123" spans="1:20" ht="15" x14ac:dyDescent="0.25">
      <c r="A123" s="38">
        <v>360</v>
      </c>
      <c r="B123" s="40" t="str">
        <f>Tablo16[[#This Row],[Bölüm]]</f>
        <v>TB</v>
      </c>
      <c r="C123" s="40">
        <f>Tablo16[[#This Row],[Sınıf]]</f>
        <v>4</v>
      </c>
      <c r="D123" s="40" t="str">
        <f>Tablo16[[#This Row],[Ders Kodu]]</f>
        <v>TBİ-4005</v>
      </c>
      <c r="E123" s="40" t="str">
        <f>Tablo16[[#This Row],[Dersin Adı]]</f>
        <v>Tohumluk Bilimi ve Teknolojisi</v>
      </c>
      <c r="F123" s="40" t="str">
        <f>Tablo16[[#This Row],[Dersi Veren Öğretim Üyesi]]</f>
        <v>Bahri İzci</v>
      </c>
      <c r="G123" s="40" t="str">
        <f>Tablo16[[#This Row],[Dersi Veren. Öğr. Üyesi Bölmü.]]</f>
        <v>TB</v>
      </c>
      <c r="H123" s="40">
        <f>Tablo16[[#This Row],[Mevcut]]</f>
        <v>12</v>
      </c>
      <c r="I123" s="115">
        <f>Tablo16[[#This Row],[SINAV TARİHİ]]</f>
        <v>45671</v>
      </c>
      <c r="J123" s="116">
        <f>Tablo16[[#This Row],[SINAV SAATİ]]</f>
        <v>0.625</v>
      </c>
      <c r="K123" s="40" t="str">
        <f>Tablo16[[#This Row],[SINIF - I -ZF-….]]</f>
        <v>05</v>
      </c>
      <c r="L123" s="40">
        <f>Tablo16[[#This Row],[SINIF - II  ZF-….]]</f>
        <v>0</v>
      </c>
      <c r="M123" s="40">
        <f>Tablo16[[#This Row],[G1]]</f>
        <v>0</v>
      </c>
      <c r="N123" s="40">
        <f>Tablo16[[#This Row],[G2]]</f>
        <v>0</v>
      </c>
      <c r="O123" s="40">
        <f>Tablo16[[#This Row],[Gözetmen 1]]</f>
        <v>0</v>
      </c>
      <c r="P123" s="40">
        <f>Tablo16[[#This Row],[Gözetmen 2]]</f>
        <v>0</v>
      </c>
      <c r="Q123" s="40">
        <f>Tablo16[[#This Row],[TÜM SINAVLARIMI GÖSTER]]</f>
        <v>0</v>
      </c>
      <c r="R123" s="40">
        <f>Tablo16[[#This Row],[Aynı ders sayısı]]</f>
        <v>1</v>
      </c>
      <c r="S123" s="40">
        <f>Tablo16[[#This Row],[Hocası aynı, aynı ders sayısı]]</f>
        <v>1</v>
      </c>
      <c r="T123" s="40">
        <f>Tablo16[[#This Row],[Aynı saatteki Sınav Sayısı]]</f>
        <v>6</v>
      </c>
    </row>
    <row r="124" spans="1:20" ht="15" x14ac:dyDescent="0.25">
      <c r="A124" s="38">
        <v>98</v>
      </c>
      <c r="B124" s="40" t="str">
        <f>Tablo16[[#This Row],[Bölüm]]</f>
        <v>TBT</v>
      </c>
      <c r="C124" s="40">
        <f>Tablo16[[#This Row],[Sınıf]]</f>
        <v>1</v>
      </c>
      <c r="D124" s="40" t="str">
        <f>Tablo16[[#This Row],[Ders Kodu]]</f>
        <v>TRB-1109</v>
      </c>
      <c r="E124" s="40" t="str">
        <f>Tablo16[[#This Row],[Dersin Adı]]</f>
        <v>Botanik</v>
      </c>
      <c r="F124" s="40" t="str">
        <f>Tablo16[[#This Row],[Dersi Veren Öğretim Üyesi]]</f>
        <v>Okan Acar</v>
      </c>
      <c r="G124" s="40" t="str">
        <f>Tablo16[[#This Row],[Dersi Veren. Öğr. Üyesi Bölmü.]]</f>
        <v>FD</v>
      </c>
      <c r="H124" s="40">
        <f>Tablo16[[#This Row],[Mevcut]]</f>
        <v>32</v>
      </c>
      <c r="I124" s="115">
        <f>Tablo16[[#This Row],[SINAV TARİHİ]]</f>
        <v>45663</v>
      </c>
      <c r="J124" s="116">
        <f>Tablo16[[#This Row],[SINAV SAATİ]]</f>
        <v>0.375</v>
      </c>
      <c r="K124" s="40" t="str">
        <f>Tablo16[[#This Row],[SINIF - I -ZF-….]]</f>
        <v>101</v>
      </c>
      <c r="L124" s="40">
        <f>Tablo16[[#This Row],[SINIF - II  ZF-….]]</f>
        <v>0</v>
      </c>
      <c r="M124" s="40">
        <f>Tablo16[[#This Row],[G1]]</f>
        <v>9</v>
      </c>
      <c r="N124" s="40">
        <f>Tablo16[[#This Row],[G2]]</f>
        <v>0</v>
      </c>
      <c r="O124" s="40" t="str">
        <f>Tablo16[[#This Row],[Gözetmen 1]]</f>
        <v>Eylem DURMUŞ</v>
      </c>
      <c r="P124" s="40">
        <f>Tablo16[[#This Row],[Gözetmen 2]]</f>
        <v>0</v>
      </c>
      <c r="Q124" s="40">
        <f>Tablo16[[#This Row],[TÜM SINAVLARIMI GÖSTER]]</f>
        <v>0</v>
      </c>
      <c r="R124" s="40">
        <f>Tablo16[[#This Row],[Aynı ders sayısı]]</f>
        <v>8</v>
      </c>
      <c r="S124" s="40">
        <f>Tablo16[[#This Row],[Hocası aynı, aynı ders sayısı]]</f>
        <v>2</v>
      </c>
      <c r="T124" s="40">
        <f>Tablo16[[#This Row],[Aynı saatteki Sınav Sayısı]]</f>
        <v>9</v>
      </c>
    </row>
    <row r="125" spans="1:20" ht="15" x14ac:dyDescent="0.25">
      <c r="A125" s="38">
        <v>104</v>
      </c>
      <c r="B125" s="40" t="str">
        <f>Tablo16[[#This Row],[Bölüm]]</f>
        <v>TBT</v>
      </c>
      <c r="C125" s="40">
        <f>Tablo16[[#This Row],[Sınıf]]</f>
        <v>1</v>
      </c>
      <c r="D125" s="40" t="str">
        <f>Tablo16[[#This Row],[Ders Kodu]]</f>
        <v>TDİ-1101</v>
      </c>
      <c r="E125" s="40" t="str">
        <f>Tablo16[[#This Row],[Dersin Adı]]</f>
        <v>Türk Dili I</v>
      </c>
      <c r="F125" s="40" t="str">
        <f>Tablo16[[#This Row],[Dersi Veren Öğretim Üyesi]]</f>
        <v>Özgür ÜSTÜN</v>
      </c>
      <c r="G125" s="40" t="str">
        <f>Tablo16[[#This Row],[Dersi Veren. Öğr. Üyesi Bölmü.]]</f>
        <v>FD</v>
      </c>
      <c r="H125" s="40">
        <f>Tablo16[[#This Row],[Mevcut]]</f>
        <v>27</v>
      </c>
      <c r="I125" s="115">
        <f>Tablo16[[#This Row],[SINAV TARİHİ]]</f>
        <v>45664</v>
      </c>
      <c r="J125" s="116">
        <f>Tablo16[[#This Row],[SINAV SAATİ]]</f>
        <v>0.41666666666666669</v>
      </c>
      <c r="K125" s="40" t="str">
        <f>Tablo16[[#This Row],[SINIF - I -ZF-….]]</f>
        <v>Amfi</v>
      </c>
      <c r="L125" s="40">
        <f>Tablo16[[#This Row],[SINIF - II  ZF-….]]</f>
        <v>0</v>
      </c>
      <c r="M125" s="40">
        <f>Tablo16[[#This Row],[G1]]</f>
        <v>8</v>
      </c>
      <c r="N125" s="40">
        <f>Tablo16[[#This Row],[G2]]</f>
        <v>0</v>
      </c>
      <c r="O125" s="40" t="str">
        <f>Tablo16[[#This Row],[Gözetmen 1]]</f>
        <v>Sema Ezgi YÜCEER</v>
      </c>
      <c r="P125" s="40">
        <f>Tablo16[[#This Row],[Gözetmen 2]]</f>
        <v>0</v>
      </c>
      <c r="Q125" s="40">
        <f>Tablo16[[#This Row],[TÜM SINAVLARIMI GÖSTER]]</f>
        <v>0</v>
      </c>
      <c r="R125" s="40">
        <f>Tablo16[[#This Row],[Aynı ders sayısı]]</f>
        <v>9</v>
      </c>
      <c r="S125" s="40">
        <f>Tablo16[[#This Row],[Hocası aynı, aynı ders sayısı]]</f>
        <v>9</v>
      </c>
      <c r="T125" s="40">
        <f>Tablo16[[#This Row],[Aynı saatteki Sınav Sayısı]]</f>
        <v>9</v>
      </c>
    </row>
    <row r="126" spans="1:20" ht="15" x14ac:dyDescent="0.25">
      <c r="A126" s="38">
        <v>103</v>
      </c>
      <c r="B126" s="40" t="str">
        <f>Tablo16[[#This Row],[Bölüm]]</f>
        <v>TBT</v>
      </c>
      <c r="C126" s="40">
        <f>Tablo16[[#This Row],[Sınıf]]</f>
        <v>1</v>
      </c>
      <c r="D126" s="40" t="str">
        <f>Tablo16[[#This Row],[Ders Kodu]]</f>
        <v>ATA-1101</v>
      </c>
      <c r="E126" s="40" t="str">
        <f>Tablo16[[#This Row],[Dersin Adı]]</f>
        <v>Atatürk İlkeleri ve İnkılap Tarihi I</v>
      </c>
      <c r="F126" s="40" t="str">
        <f>Tablo16[[#This Row],[Dersi Veren Öğretim Üyesi]]</f>
        <v>Ümmügülsüm Taylı</v>
      </c>
      <c r="G126" s="40" t="str">
        <f>Tablo16[[#This Row],[Dersi Veren. Öğr. Üyesi Bölmü.]]</f>
        <v>FD</v>
      </c>
      <c r="H126" s="40">
        <f>Tablo16[[#This Row],[Mevcut]]</f>
        <v>261</v>
      </c>
      <c r="I126" s="115">
        <f>Tablo16[[#This Row],[SINAV TARİHİ]]</f>
        <v>45664</v>
      </c>
      <c r="J126" s="116">
        <f>Tablo16[[#This Row],[SINAV SAATİ]]</f>
        <v>0.45833333333333331</v>
      </c>
      <c r="K126" s="40" t="str">
        <f>Tablo16[[#This Row],[SINIF - I -ZF-….]]</f>
        <v>113</v>
      </c>
      <c r="L126" s="40">
        <f>Tablo16[[#This Row],[SINIF - II  ZF-….]]</f>
        <v>0</v>
      </c>
      <c r="M126" s="40">
        <f>Tablo16[[#This Row],[G1]]</f>
        <v>0</v>
      </c>
      <c r="N126" s="40">
        <f>Tablo16[[#This Row],[G2]]</f>
        <v>0</v>
      </c>
      <c r="O126" s="40">
        <f>Tablo16[[#This Row],[Gözetmen 1]]</f>
        <v>0</v>
      </c>
      <c r="P126" s="40">
        <f>Tablo16[[#This Row],[Gözetmen 2]]</f>
        <v>0</v>
      </c>
      <c r="Q126" s="40">
        <f>Tablo16[[#This Row],[TÜM SINAVLARIMI GÖSTER]]</f>
        <v>0</v>
      </c>
      <c r="R126" s="40">
        <f>Tablo16[[#This Row],[Aynı ders sayısı]]</f>
        <v>9</v>
      </c>
      <c r="S126" s="40">
        <f>Tablo16[[#This Row],[Hocası aynı, aynı ders sayısı]]</f>
        <v>3</v>
      </c>
      <c r="T126" s="40">
        <f>Tablo16[[#This Row],[Aynı saatteki Sınav Sayısı]]</f>
        <v>9</v>
      </c>
    </row>
    <row r="127" spans="1:20" ht="15" x14ac:dyDescent="0.25">
      <c r="A127" s="38">
        <v>371</v>
      </c>
      <c r="B127" s="40" t="str">
        <f>Tablo16[[#This Row],[Bölüm]]</f>
        <v>TBT</v>
      </c>
      <c r="C127" s="40">
        <f>Tablo16[[#This Row],[Sınıf]]</f>
        <v>1</v>
      </c>
      <c r="D127" s="40" t="str">
        <f>Tablo16[[#This Row],[Ders Kodu]]</f>
        <v>TRB-1001</v>
      </c>
      <c r="E127" s="40" t="str">
        <f>Tablo16[[#This Row],[Dersin Adı]]</f>
        <v>Fizik</v>
      </c>
      <c r="F127" s="40" t="str">
        <f>Tablo16[[#This Row],[Dersi Veren Öğretim Üyesi]]</f>
        <v>Esin Soydugan</v>
      </c>
      <c r="G127" s="40" t="str">
        <f>Tablo16[[#This Row],[Dersi Veren. Öğr. Üyesi Bölmü.]]</f>
        <v>FD</v>
      </c>
      <c r="H127" s="40">
        <f>Tablo16[[#This Row],[Mevcut]]</f>
        <v>30</v>
      </c>
      <c r="I127" s="115">
        <f>Tablo16[[#This Row],[SINAV TARİHİ]]</f>
        <v>45665</v>
      </c>
      <c r="J127" s="116">
        <f>Tablo16[[#This Row],[SINAV SAATİ]]</f>
        <v>0.375</v>
      </c>
      <c r="K127" s="40" t="str">
        <f>Tablo16[[#This Row],[SINIF - I -ZF-….]]</f>
        <v>102</v>
      </c>
      <c r="L127" s="40">
        <f>Tablo16[[#This Row],[SINIF - II  ZF-….]]</f>
        <v>0</v>
      </c>
      <c r="M127" s="40">
        <f>Tablo16[[#This Row],[G1]]</f>
        <v>8</v>
      </c>
      <c r="N127" s="40">
        <f>Tablo16[[#This Row],[G2]]</f>
        <v>0</v>
      </c>
      <c r="O127" s="40" t="str">
        <f>Tablo16[[#This Row],[Gözetmen 1]]</f>
        <v>Sema Ezgi YÜCEER</v>
      </c>
      <c r="P127" s="40">
        <f>Tablo16[[#This Row],[Gözetmen 2]]</f>
        <v>0</v>
      </c>
      <c r="Q127" s="40">
        <f>Tablo16[[#This Row],[TÜM SINAVLARIMI GÖSTER]]</f>
        <v>0</v>
      </c>
      <c r="R127" s="40">
        <f>Tablo16[[#This Row],[Aynı ders sayısı]]</f>
        <v>9</v>
      </c>
      <c r="S127" s="40">
        <f>Tablo16[[#This Row],[Hocası aynı, aynı ders sayısı]]</f>
        <v>2</v>
      </c>
      <c r="T127" s="40">
        <f>Tablo16[[#This Row],[Aynı saatteki Sınav Sayısı]]</f>
        <v>9</v>
      </c>
    </row>
    <row r="128" spans="1:20" ht="15" x14ac:dyDescent="0.25">
      <c r="A128" s="38">
        <v>177</v>
      </c>
      <c r="B128" s="40" t="str">
        <f>Tablo16[[#This Row],[Bölüm]]</f>
        <v>TBT</v>
      </c>
      <c r="C128" s="40">
        <f>Tablo16[[#This Row],[Sınıf]]</f>
        <v>1</v>
      </c>
      <c r="D128" s="40" t="str">
        <f>Tablo16[[#This Row],[Ders Kodu]]</f>
        <v>ZBY-1003</v>
      </c>
      <c r="E128" s="40" t="str">
        <f>Tablo16[[#This Row],[Dersin Adı]]</f>
        <v>Genel Kimya I</v>
      </c>
      <c r="F128" s="40" t="str">
        <f>Tablo16[[#This Row],[Dersi Veren Öğretim Üyesi]]</f>
        <v>Diğdem Erdener Çıralı</v>
      </c>
      <c r="G128" s="40" t="str">
        <f>Tablo16[[#This Row],[Dersi Veren. Öğr. Üyesi Bölmü.]]</f>
        <v>FD</v>
      </c>
      <c r="H128" s="40">
        <f>Tablo16[[#This Row],[Mevcut]]</f>
        <v>23</v>
      </c>
      <c r="I128" s="115">
        <f>Tablo16[[#This Row],[SINAV TARİHİ]]</f>
        <v>45666</v>
      </c>
      <c r="J128" s="116">
        <f>Tablo16[[#This Row],[SINAV SAATİ]]</f>
        <v>0.375</v>
      </c>
      <c r="K128" s="40" t="str">
        <f>Tablo16[[#This Row],[SINIF - I -ZF-….]]</f>
        <v>05</v>
      </c>
      <c r="L128" s="40">
        <f>Tablo16[[#This Row],[SINIF - II  ZF-….]]</f>
        <v>0</v>
      </c>
      <c r="M128" s="40">
        <f>Tablo16[[#This Row],[G1]]</f>
        <v>0</v>
      </c>
      <c r="N128" s="40">
        <f>Tablo16[[#This Row],[G2]]</f>
        <v>0</v>
      </c>
      <c r="O128" s="40">
        <f>Tablo16[[#This Row],[Gözetmen 1]]</f>
        <v>0</v>
      </c>
      <c r="P128" s="40">
        <f>Tablo16[[#This Row],[Gözetmen 2]]</f>
        <v>0</v>
      </c>
      <c r="Q128" s="40">
        <f>Tablo16[[#This Row],[TÜM SINAVLARIMI GÖSTER]]</f>
        <v>0</v>
      </c>
      <c r="R128" s="40">
        <f>Tablo16[[#This Row],[Aynı ders sayısı]]</f>
        <v>1</v>
      </c>
      <c r="S128" s="40">
        <f>Tablo16[[#This Row],[Hocası aynı, aynı ders sayısı]]</f>
        <v>1</v>
      </c>
      <c r="T128" s="40">
        <f>Tablo16[[#This Row],[Aynı saatteki Sınav Sayısı]]</f>
        <v>8</v>
      </c>
    </row>
    <row r="129" spans="1:20" ht="15" x14ac:dyDescent="0.25">
      <c r="A129" s="38">
        <v>189</v>
      </c>
      <c r="B129" s="40" t="str">
        <f>Tablo16[[#This Row],[Bölüm]]</f>
        <v>TBT</v>
      </c>
      <c r="C129" s="40">
        <f>Tablo16[[#This Row],[Sınıf]]</f>
        <v>1</v>
      </c>
      <c r="D129" s="40" t="str">
        <f>Tablo16[[#This Row],[Ders Kodu]]</f>
        <v>ZBY-1007</v>
      </c>
      <c r="E129" s="40" t="str">
        <f>Tablo16[[#This Row],[Dersin Adı]]</f>
        <v>Kariyer Planlama</v>
      </c>
      <c r="F129" s="40" t="str">
        <f>Tablo16[[#This Row],[Dersi Veren Öğretim Üyesi]]</f>
        <v>Cem Ömer Egesel</v>
      </c>
      <c r="G129" s="40" t="str">
        <f>Tablo16[[#This Row],[Dersi Veren. Öğr. Üyesi Bölmü.]]</f>
        <v>TBT</v>
      </c>
      <c r="H129" s="40">
        <f>Tablo16[[#This Row],[Mevcut]]</f>
        <v>29</v>
      </c>
      <c r="I129" s="115">
        <f>Tablo16[[#This Row],[SINAV TARİHİ]]</f>
        <v>45670</v>
      </c>
      <c r="J129" s="116">
        <f>Tablo16[[#This Row],[SINAV SAATİ]]</f>
        <v>0.375</v>
      </c>
      <c r="K129" s="40" t="str">
        <f>Tablo16[[#This Row],[SINIF - I -ZF-….]]</f>
        <v>202</v>
      </c>
      <c r="L129" s="40">
        <f>Tablo16[[#This Row],[SINIF - II  ZF-….]]</f>
        <v>0</v>
      </c>
      <c r="M129" s="40">
        <f>Tablo16[[#This Row],[G1]]</f>
        <v>0</v>
      </c>
      <c r="N129" s="40">
        <f>Tablo16[[#This Row],[G2]]</f>
        <v>0</v>
      </c>
      <c r="O129" s="40">
        <f>Tablo16[[#This Row],[Gözetmen 1]]</f>
        <v>0</v>
      </c>
      <c r="P129" s="40">
        <f>Tablo16[[#This Row],[Gözetmen 2]]</f>
        <v>0</v>
      </c>
      <c r="Q129" s="40">
        <f>Tablo16[[#This Row],[TÜM SINAVLARIMI GÖSTER]]</f>
        <v>0</v>
      </c>
      <c r="R129" s="40">
        <f>Tablo16[[#This Row],[Aynı ders sayısı]]</f>
        <v>7</v>
      </c>
      <c r="S129" s="40">
        <f>Tablo16[[#This Row],[Hocası aynı, aynı ders sayısı]]</f>
        <v>1</v>
      </c>
      <c r="T129" s="40">
        <f>Tablo16[[#This Row],[Aynı saatteki Sınav Sayısı]]</f>
        <v>9</v>
      </c>
    </row>
    <row r="130" spans="1:20" ht="15" x14ac:dyDescent="0.25">
      <c r="A130" s="38">
        <v>190</v>
      </c>
      <c r="B130" s="40" t="str">
        <f>Tablo16[[#This Row],[Bölüm]]</f>
        <v>TBT</v>
      </c>
      <c r="C130" s="40">
        <f>Tablo16[[#This Row],[Sınıf]]</f>
        <v>1</v>
      </c>
      <c r="D130" s="40" t="str">
        <f>Tablo16[[#This Row],[Ders Kodu]]</f>
        <v>ZBY-1011</v>
      </c>
      <c r="E130" s="40" t="str">
        <f>Tablo16[[#This Row],[Dersin Adı]]</f>
        <v>Temel Bilgisayar Uygulamaları</v>
      </c>
      <c r="F130" s="40" t="str">
        <f>Tablo16[[#This Row],[Dersi Veren Öğretim Üyesi]]</f>
        <v>Mehmet Burak Büyükcan</v>
      </c>
      <c r="G130" s="40" t="str">
        <f>Tablo16[[#This Row],[Dersi Veren. Öğr. Üyesi Bölmü.]]</f>
        <v>TM</v>
      </c>
      <c r="H130" s="40">
        <f>Tablo16[[#This Row],[Mevcut]]</f>
        <v>7</v>
      </c>
      <c r="I130" s="115">
        <f>Tablo16[[#This Row],[SINAV TARİHİ]]</f>
        <v>45671</v>
      </c>
      <c r="J130" s="116">
        <f>Tablo16[[#This Row],[SINAV SAATİ]]</f>
        <v>0.375</v>
      </c>
      <c r="K130" s="40" t="str">
        <f>Tablo16[[#This Row],[SINIF - I -ZF-….]]</f>
        <v>Bilgisayar Lab.</v>
      </c>
      <c r="L130" s="40">
        <f>Tablo16[[#This Row],[SINIF - II  ZF-….]]</f>
        <v>0</v>
      </c>
      <c r="M130" s="40">
        <f>Tablo16[[#This Row],[G1]]</f>
        <v>0</v>
      </c>
      <c r="N130" s="40">
        <f>Tablo16[[#This Row],[G2]]</f>
        <v>0</v>
      </c>
      <c r="O130" s="40">
        <f>Tablo16[[#This Row],[Gözetmen 1]]</f>
        <v>0</v>
      </c>
      <c r="P130" s="40">
        <f>Tablo16[[#This Row],[Gözetmen 2]]</f>
        <v>0</v>
      </c>
      <c r="Q130" s="40">
        <f>Tablo16[[#This Row],[TÜM SINAVLARIMI GÖSTER]]</f>
        <v>0</v>
      </c>
      <c r="R130" s="40">
        <f>Tablo16[[#This Row],[Aynı ders sayısı]]</f>
        <v>4</v>
      </c>
      <c r="S130" s="40">
        <f>Tablo16[[#This Row],[Hocası aynı, aynı ders sayısı]]</f>
        <v>1</v>
      </c>
      <c r="T130" s="40">
        <f>Tablo16[[#This Row],[Aynı saatteki Sınav Sayısı]]</f>
        <v>8</v>
      </c>
    </row>
    <row r="131" spans="1:20" ht="15" x14ac:dyDescent="0.25">
      <c r="A131" s="38">
        <v>210</v>
      </c>
      <c r="B131" s="40" t="str">
        <f>Tablo16[[#This Row],[Bölüm]]</f>
        <v>TBT</v>
      </c>
      <c r="C131" s="40">
        <f>Tablo16[[#This Row],[Sınıf]]</f>
        <v>1</v>
      </c>
      <c r="D131" s="40" t="str">
        <f>Tablo16[[#This Row],[Ders Kodu]]</f>
        <v>ZBY-1009</v>
      </c>
      <c r="E131" s="40" t="str">
        <f>Tablo16[[#This Row],[Dersin Adı]]</f>
        <v>Matematik</v>
      </c>
      <c r="F131" s="40" t="str">
        <f>Tablo16[[#This Row],[Dersi Veren Öğretim Üyesi]]</f>
        <v>Didem Karalarlıoğlu Camcı</v>
      </c>
      <c r="G131" s="40" t="str">
        <f>Tablo16[[#This Row],[Dersi Veren. Öğr. Üyesi Bölmü.]]</f>
        <v>FD</v>
      </c>
      <c r="H131" s="40">
        <f>Tablo16[[#This Row],[Mevcut]]</f>
        <v>38</v>
      </c>
      <c r="I131" s="115">
        <f>Tablo16[[#This Row],[SINAV TARİHİ]]</f>
        <v>45672</v>
      </c>
      <c r="J131" s="116">
        <f>Tablo16[[#This Row],[SINAV SAATİ]]</f>
        <v>0.375</v>
      </c>
      <c r="K131" s="40" t="str">
        <f>Tablo16[[#This Row],[SINIF - I -ZF-….]]</f>
        <v>101</v>
      </c>
      <c r="L131" s="40">
        <f>Tablo16[[#This Row],[SINIF - II  ZF-….]]</f>
        <v>0</v>
      </c>
      <c r="M131" s="40">
        <f>Tablo16[[#This Row],[G1]]</f>
        <v>0</v>
      </c>
      <c r="N131" s="40">
        <f>Tablo16[[#This Row],[G2]]</f>
        <v>0</v>
      </c>
      <c r="O131" s="40">
        <f>Tablo16[[#This Row],[Gözetmen 1]]</f>
        <v>0</v>
      </c>
      <c r="P131" s="40">
        <f>Tablo16[[#This Row],[Gözetmen 2]]</f>
        <v>0</v>
      </c>
      <c r="Q131" s="40">
        <f>Tablo16[[#This Row],[TÜM SINAVLARIMI GÖSTER]]</f>
        <v>0</v>
      </c>
      <c r="R131" s="40">
        <f>Tablo16[[#This Row],[Aynı ders sayısı]]</f>
        <v>9</v>
      </c>
      <c r="S131" s="40">
        <f>Tablo16[[#This Row],[Hocası aynı, aynı ders sayısı]]</f>
        <v>1</v>
      </c>
      <c r="T131" s="40">
        <f>Tablo16[[#This Row],[Aynı saatteki Sınav Sayısı]]</f>
        <v>9</v>
      </c>
    </row>
    <row r="132" spans="1:20" ht="15" x14ac:dyDescent="0.25">
      <c r="A132" s="38">
        <v>221</v>
      </c>
      <c r="B132" s="40" t="str">
        <f>Tablo16[[#This Row],[Bölüm]]</f>
        <v>TBT</v>
      </c>
      <c r="C132" s="40">
        <f>Tablo16[[#This Row],[Sınıf]]</f>
        <v>1</v>
      </c>
      <c r="D132" s="40" t="str">
        <f>Tablo16[[#This Row],[Ders Kodu]]</f>
        <v>İSG-1001</v>
      </c>
      <c r="E132" s="40" t="str">
        <f>Tablo16[[#This Row],[Dersin Adı]]</f>
        <v>İş Sağlığı ve Güvenliği I</v>
      </c>
      <c r="F132" s="40" t="str">
        <f>Tablo16[[#This Row],[Dersi Veren Öğretim Üyesi]]</f>
        <v>Ulaş Çınar</v>
      </c>
      <c r="G132" s="40" t="str">
        <f>Tablo16[[#This Row],[Dersi Veren. Öğr. Üyesi Bölmü.]]</f>
        <v>FD</v>
      </c>
      <c r="H132" s="40">
        <f>Tablo16[[#This Row],[Mevcut]]</f>
        <v>24</v>
      </c>
      <c r="I132" s="115">
        <f>Tablo16[[#This Row],[SINAV TARİHİ]]</f>
        <v>45673</v>
      </c>
      <c r="J132" s="116">
        <f>Tablo16[[#This Row],[SINAV SAATİ]]</f>
        <v>0.375</v>
      </c>
      <c r="K132" s="40" t="str">
        <f>Tablo16[[#This Row],[SINIF - I -ZF-….]]</f>
        <v>Amfi</v>
      </c>
      <c r="L132" s="40">
        <f>Tablo16[[#This Row],[SINIF - II  ZF-….]]</f>
        <v>0</v>
      </c>
      <c r="M132" s="40">
        <f>Tablo16[[#This Row],[G1]]</f>
        <v>7</v>
      </c>
      <c r="N132" s="40">
        <f>Tablo16[[#This Row],[G2]]</f>
        <v>0</v>
      </c>
      <c r="O132" s="40" t="str">
        <f>Tablo16[[#This Row],[Gözetmen 1]]</f>
        <v>C. Erdem BÜLBÜL</v>
      </c>
      <c r="P132" s="40">
        <f>Tablo16[[#This Row],[Gözetmen 2]]</f>
        <v>0</v>
      </c>
      <c r="Q132" s="40">
        <f>Tablo16[[#This Row],[TÜM SINAVLARIMI GÖSTER]]</f>
        <v>0</v>
      </c>
      <c r="R132" s="40">
        <f>Tablo16[[#This Row],[Aynı ders sayısı]]</f>
        <v>9</v>
      </c>
      <c r="S132" s="40">
        <f>Tablo16[[#This Row],[Hocası aynı, aynı ders sayısı]]</f>
        <v>8</v>
      </c>
      <c r="T132" s="40">
        <f>Tablo16[[#This Row],[Aynı saatteki Sınav Sayısı]]</f>
        <v>9</v>
      </c>
    </row>
    <row r="133" spans="1:20" ht="15" x14ac:dyDescent="0.25">
      <c r="A133" s="38">
        <v>25</v>
      </c>
      <c r="B133" s="40" t="str">
        <f>Tablo16[[#This Row],[Bölüm]]</f>
        <v>TBT</v>
      </c>
      <c r="C133" s="40">
        <f>Tablo16[[#This Row],[Sınıf]]</f>
        <v>1</v>
      </c>
      <c r="D133" s="40" t="str">
        <f>Tablo16[[#This Row],[Ders Kodu]]</f>
        <v>TDİ-1101</v>
      </c>
      <c r="E133" s="40" t="str">
        <f>Tablo16[[#This Row],[Dersin Adı]]</f>
        <v>Yabancı Dil (ingilizce)</v>
      </c>
      <c r="F133" s="40" t="str">
        <f>Tablo16[[#This Row],[Dersi Veren Öğretim Üyesi]]</f>
        <v>Gökhan HINIZ</v>
      </c>
      <c r="G133" s="40" t="str">
        <f>Tablo16[[#This Row],[Dersi Veren. Öğr. Üyesi Bölmü.]]</f>
        <v>FD</v>
      </c>
      <c r="H133" s="40">
        <f>Tablo16[[#This Row],[Mevcut]]</f>
        <v>15</v>
      </c>
      <c r="I133" s="115">
        <f>Tablo16[[#This Row],[SINAV TARİHİ]]</f>
        <v>45674</v>
      </c>
      <c r="J133" s="116">
        <f>Tablo16[[#This Row],[SINAV SAATİ]]</f>
        <v>0.625</v>
      </c>
      <c r="K133" s="40" t="str">
        <f>Tablo16[[#This Row],[SINIF - I -ZF-….]]</f>
        <v>Amfi</v>
      </c>
      <c r="L133" s="40">
        <f>Tablo16[[#This Row],[SINIF - II  ZF-….]]</f>
        <v>0</v>
      </c>
      <c r="M133" s="40">
        <f>Tablo16[[#This Row],[G1]]</f>
        <v>7</v>
      </c>
      <c r="N133" s="40">
        <f>Tablo16[[#This Row],[G2]]</f>
        <v>0</v>
      </c>
      <c r="O133" s="40" t="str">
        <f>Tablo16[[#This Row],[Gözetmen 1]]</f>
        <v>C. Erdem BÜLBÜL</v>
      </c>
      <c r="P133" s="40">
        <f>Tablo16[[#This Row],[Gözetmen 2]]</f>
        <v>0</v>
      </c>
      <c r="Q133" s="40">
        <f>Tablo16[[#This Row],[TÜM SINAVLARIMI GÖSTER]]</f>
        <v>0</v>
      </c>
      <c r="R133" s="40">
        <f>Tablo16[[#This Row],[Aynı ders sayısı]]</f>
        <v>0</v>
      </c>
      <c r="S133" s="40">
        <f>Tablo16[[#This Row],[Hocası aynı, aynı ders sayısı]]</f>
        <v>9</v>
      </c>
      <c r="T133" s="40">
        <f>Tablo16[[#This Row],[Aynı saatteki Sınav Sayısı]]</f>
        <v>9</v>
      </c>
    </row>
    <row r="134" spans="1:20" ht="15" x14ac:dyDescent="0.25">
      <c r="A134" s="38">
        <v>110</v>
      </c>
      <c r="B134" s="40" t="str">
        <f>Tablo16[[#This Row],[Bölüm]]</f>
        <v>TBT</v>
      </c>
      <c r="C134" s="40">
        <f>Tablo16[[#This Row],[Sınıf]]</f>
        <v>2</v>
      </c>
      <c r="D134" s="40" t="str">
        <f>Tablo16[[#This Row],[Ders Kodu]]</f>
        <v>TRB-2013</v>
      </c>
      <c r="E134" s="40" t="str">
        <f>Tablo16[[#This Row],[Dersin Adı]]</f>
        <v>Bitki Fizyolojisi</v>
      </c>
      <c r="F134" s="40" t="str">
        <f>Tablo16[[#This Row],[Dersi Veren Öğretim Üyesi]]</f>
        <v>Cem Ömer Egesel</v>
      </c>
      <c r="G134" s="40" t="str">
        <f>Tablo16[[#This Row],[Dersi Veren. Öğr. Üyesi Bölmü.]]</f>
        <v>TBT</v>
      </c>
      <c r="H134" s="40">
        <f>Tablo16[[#This Row],[Mevcut]]</f>
        <v>38</v>
      </c>
      <c r="I134" s="115">
        <f>Tablo16[[#This Row],[SINAV TARİHİ]]</f>
        <v>45663</v>
      </c>
      <c r="J134" s="116">
        <f>Tablo16[[#This Row],[SINAV SAATİ]]</f>
        <v>0.45833333333333331</v>
      </c>
      <c r="K134" s="40" t="str">
        <f>Tablo16[[#This Row],[SINIF - I -ZF-….]]</f>
        <v>101</v>
      </c>
      <c r="L134" s="40">
        <f>Tablo16[[#This Row],[SINIF - II  ZF-….]]</f>
        <v>0</v>
      </c>
      <c r="M134" s="40">
        <f>Tablo16[[#This Row],[G1]]</f>
        <v>0</v>
      </c>
      <c r="N134" s="40">
        <f>Tablo16[[#This Row],[G2]]</f>
        <v>0</v>
      </c>
      <c r="O134" s="40">
        <f>Tablo16[[#This Row],[Gözetmen 1]]</f>
        <v>0</v>
      </c>
      <c r="P134" s="40">
        <f>Tablo16[[#This Row],[Gözetmen 2]]</f>
        <v>0</v>
      </c>
      <c r="Q134" s="40">
        <f>Tablo16[[#This Row],[TÜM SINAVLARIMI GÖSTER]]</f>
        <v>0</v>
      </c>
      <c r="R134" s="40">
        <f>Tablo16[[#This Row],[Aynı ders sayısı]]</f>
        <v>7</v>
      </c>
      <c r="S134" s="40">
        <f>Tablo16[[#This Row],[Hocası aynı, aynı ders sayısı]]</f>
        <v>1</v>
      </c>
      <c r="T134" s="40">
        <f>Tablo16[[#This Row],[Aynı saatteki Sınav Sayısı]]</f>
        <v>9</v>
      </c>
    </row>
    <row r="135" spans="1:20" ht="15" x14ac:dyDescent="0.25">
      <c r="A135" s="38">
        <v>111</v>
      </c>
      <c r="B135" s="40" t="str">
        <f>Tablo16[[#This Row],[Bölüm]]</f>
        <v>TBT</v>
      </c>
      <c r="C135" s="40">
        <f>Tablo16[[#This Row],[Sınıf]]</f>
        <v>2</v>
      </c>
      <c r="D135" s="40" t="str">
        <f>Tablo16[[#This Row],[Ders Kodu]]</f>
        <v>TRB-2003</v>
      </c>
      <c r="E135" s="40" t="str">
        <f>Tablo16[[#This Row],[Dersin Adı]]</f>
        <v>Genetik</v>
      </c>
      <c r="F135" s="40" t="str">
        <f>Tablo16[[#This Row],[Dersi Veren Öğretim Üyesi]]</f>
        <v>İskender Tiryaki</v>
      </c>
      <c r="G135" s="40" t="str">
        <f>Tablo16[[#This Row],[Dersi Veren. Öğr. Üyesi Bölmü.]]</f>
        <v>TBT</v>
      </c>
      <c r="H135" s="40">
        <f>Tablo16[[#This Row],[Mevcut]]</f>
        <v>44</v>
      </c>
      <c r="I135" s="115">
        <f>Tablo16[[#This Row],[SINAV TARİHİ]]</f>
        <v>45664</v>
      </c>
      <c r="J135" s="116">
        <f>Tablo16[[#This Row],[SINAV SAATİ]]</f>
        <v>0.4861111111111111</v>
      </c>
      <c r="K135" s="40" t="str">
        <f>Tablo16[[#This Row],[SINIF - I -ZF-….]]</f>
        <v>Prof.Dr H. TURHAN</v>
      </c>
      <c r="L135" s="40">
        <f>Tablo16[[#This Row],[SINIF - II  ZF-….]]</f>
        <v>0</v>
      </c>
      <c r="M135" s="40">
        <f>Tablo16[[#This Row],[G1]]</f>
        <v>0</v>
      </c>
      <c r="N135" s="40">
        <f>Tablo16[[#This Row],[G2]]</f>
        <v>0</v>
      </c>
      <c r="O135" s="40">
        <f>Tablo16[[#This Row],[Gözetmen 1]]</f>
        <v>0</v>
      </c>
      <c r="P135" s="40">
        <f>Tablo16[[#This Row],[Gözetmen 2]]</f>
        <v>0</v>
      </c>
      <c r="Q135" s="40">
        <f>Tablo16[[#This Row],[TÜM SINAVLARIMI GÖSTER]]</f>
        <v>0</v>
      </c>
      <c r="R135" s="40">
        <f>Tablo16[[#This Row],[Aynı ders sayısı]]</f>
        <v>3</v>
      </c>
      <c r="S135" s="40">
        <f>Tablo16[[#This Row],[Hocası aynı, aynı ders sayısı]]</f>
        <v>1</v>
      </c>
      <c r="T135" s="40">
        <f>Tablo16[[#This Row],[Aynı saatteki Sınav Sayısı]]</f>
        <v>9</v>
      </c>
    </row>
    <row r="136" spans="1:20" ht="15" x14ac:dyDescent="0.25">
      <c r="A136" s="38">
        <v>128</v>
      </c>
      <c r="B136" s="40" t="str">
        <f>Tablo16[[#This Row],[Bölüm]]</f>
        <v>TBT</v>
      </c>
      <c r="C136" s="40">
        <f>Tablo16[[#This Row],[Sınıf]]</f>
        <v>2</v>
      </c>
      <c r="D136" s="40" t="str">
        <f>Tablo16[[#This Row],[Ders Kodu]]</f>
        <v>TRB-2005</v>
      </c>
      <c r="E136" s="40" t="str">
        <f>Tablo16[[#This Row],[Dersin Adı]]</f>
        <v>Biyokimya</v>
      </c>
      <c r="F136" s="40" t="str">
        <f>Tablo16[[#This Row],[Dersi Veren Öğretim Üyesi]]</f>
        <v>Selin Sağbaş Suner</v>
      </c>
      <c r="G136" s="40" t="str">
        <f>Tablo16[[#This Row],[Dersi Veren. Öğr. Üyesi Bölmü.]]</f>
        <v>FD</v>
      </c>
      <c r="H136" s="40">
        <f>Tablo16[[#This Row],[Mevcut]]</f>
        <v>28</v>
      </c>
      <c r="I136" s="115">
        <f>Tablo16[[#This Row],[SINAV TARİHİ]]</f>
        <v>45665</v>
      </c>
      <c r="J136" s="116">
        <f>Tablo16[[#This Row],[SINAV SAATİ]]</f>
        <v>0.45833333333333331</v>
      </c>
      <c r="K136" s="40" t="str">
        <f>Tablo16[[#This Row],[SINIF - I -ZF-….]]</f>
        <v>201</v>
      </c>
      <c r="L136" s="40">
        <f>Tablo16[[#This Row],[SINIF - II  ZF-….]]</f>
        <v>0</v>
      </c>
      <c r="M136" s="40">
        <f>Tablo16[[#This Row],[G1]]</f>
        <v>0</v>
      </c>
      <c r="N136" s="40">
        <f>Tablo16[[#This Row],[G2]]</f>
        <v>0</v>
      </c>
      <c r="O136" s="40">
        <f>Tablo16[[#This Row],[Gözetmen 1]]</f>
        <v>0</v>
      </c>
      <c r="P136" s="40">
        <f>Tablo16[[#This Row],[Gözetmen 2]]</f>
        <v>0</v>
      </c>
      <c r="Q136" s="40">
        <f>Tablo16[[#This Row],[TÜM SINAVLARIMI GÖSTER]]</f>
        <v>0</v>
      </c>
      <c r="R136" s="40">
        <f>Tablo16[[#This Row],[Aynı ders sayısı]]</f>
        <v>1</v>
      </c>
      <c r="S136" s="40">
        <f>Tablo16[[#This Row],[Hocası aynı, aynı ders sayısı]]</f>
        <v>1</v>
      </c>
      <c r="T136" s="40">
        <f>Tablo16[[#This Row],[Aynı saatteki Sınav Sayısı]]</f>
        <v>9</v>
      </c>
    </row>
    <row r="137" spans="1:20" ht="15" x14ac:dyDescent="0.25">
      <c r="A137" s="38">
        <v>242</v>
      </c>
      <c r="B137" s="40" t="str">
        <f>Tablo16[[#This Row],[Bölüm]]</f>
        <v>TBT</v>
      </c>
      <c r="C137" s="40">
        <f>Tablo16[[#This Row],[Sınıf]]</f>
        <v>2</v>
      </c>
      <c r="D137" s="40" t="str">
        <f>Tablo16[[#This Row],[Ders Kodu]]</f>
        <v>TRB-2011</v>
      </c>
      <c r="E137" s="40" t="str">
        <f>Tablo16[[#This Row],[Dersin Adı]]</f>
        <v>Organik Kimya</v>
      </c>
      <c r="F137" s="40" t="str">
        <f>Tablo16[[#This Row],[Dersi Veren Öğretim Üyesi]]</f>
        <v>Şirin Gülten</v>
      </c>
      <c r="G137" s="40" t="str">
        <f>Tablo16[[#This Row],[Dersi Veren. Öğr. Üyesi Bölmü.]]</f>
        <v>FD</v>
      </c>
      <c r="H137" s="40">
        <f>Tablo16[[#This Row],[Mevcut]]</f>
        <v>44</v>
      </c>
      <c r="I137" s="115">
        <f>Tablo16[[#This Row],[SINAV TARİHİ]]</f>
        <v>45665</v>
      </c>
      <c r="J137" s="116">
        <f>Tablo16[[#This Row],[SINAV SAATİ]]</f>
        <v>0.6875</v>
      </c>
      <c r="K137" s="40" t="str">
        <f>Tablo16[[#This Row],[SINIF - I -ZF-….]]</f>
        <v>113</v>
      </c>
      <c r="L137" s="40">
        <f>Tablo16[[#This Row],[SINIF - II  ZF-….]]</f>
        <v>0</v>
      </c>
      <c r="M137" s="40">
        <f>Tablo16[[#This Row],[G1]]</f>
        <v>0</v>
      </c>
      <c r="N137" s="40">
        <f>Tablo16[[#This Row],[G2]]</f>
        <v>0</v>
      </c>
      <c r="O137" s="40">
        <f>Tablo16[[#This Row],[Gözetmen 1]]</f>
        <v>0</v>
      </c>
      <c r="P137" s="40">
        <f>Tablo16[[#This Row],[Gözetmen 2]]</f>
        <v>0</v>
      </c>
      <c r="Q137" s="40">
        <f>Tablo16[[#This Row],[TÜM SINAVLARIMI GÖSTER]]</f>
        <v>0</v>
      </c>
      <c r="R137" s="40">
        <f>Tablo16[[#This Row],[Aynı ders sayısı]]</f>
        <v>1</v>
      </c>
      <c r="S137" s="40">
        <f>Tablo16[[#This Row],[Hocası aynı, aynı ders sayısı]]</f>
        <v>1</v>
      </c>
      <c r="T137" s="40">
        <f>Tablo16[[#This Row],[Aynı saatteki Sınav Sayısı]]</f>
        <v>7</v>
      </c>
    </row>
    <row r="138" spans="1:20" ht="15" x14ac:dyDescent="0.25">
      <c r="A138" s="38">
        <v>263</v>
      </c>
      <c r="B138" s="40" t="str">
        <f>Tablo16[[#This Row],[Bölüm]]</f>
        <v>TBT</v>
      </c>
      <c r="C138" s="40">
        <f>Tablo16[[#This Row],[Sınıf]]</f>
        <v>2</v>
      </c>
      <c r="D138" s="40" t="str">
        <f>Tablo16[[#This Row],[Ders Kodu]]</f>
        <v>TRB-2007</v>
      </c>
      <c r="E138" s="40" t="str">
        <f>Tablo16[[#This Row],[Dersin Adı]]</f>
        <v>Hayvan Anatomisi Fizyolojisi</v>
      </c>
      <c r="F138" s="40" t="str">
        <f>Tablo16[[#This Row],[Dersi Veren Öğretim Üyesi]]</f>
        <v>Baver Coşkun</v>
      </c>
      <c r="G138" s="40" t="str">
        <f>Tablo16[[#This Row],[Dersi Veren. Öğr. Üyesi Bölmü.]]</f>
        <v>ZO</v>
      </c>
      <c r="H138" s="40">
        <f>Tablo16[[#This Row],[Mevcut]]</f>
        <v>29</v>
      </c>
      <c r="I138" s="115">
        <f>Tablo16[[#This Row],[SINAV TARİHİ]]</f>
        <v>45666</v>
      </c>
      <c r="J138" s="116">
        <f>Tablo16[[#This Row],[SINAV SAATİ]]</f>
        <v>0.45833333333333331</v>
      </c>
      <c r="K138" s="40" t="str">
        <f>Tablo16[[#This Row],[SINIF - I -ZF-….]]</f>
        <v>101</v>
      </c>
      <c r="L138" s="40">
        <f>Tablo16[[#This Row],[SINIF - II  ZF-….]]</f>
        <v>0</v>
      </c>
      <c r="M138" s="40">
        <f>Tablo16[[#This Row],[G1]]</f>
        <v>0</v>
      </c>
      <c r="N138" s="40">
        <f>Tablo16[[#This Row],[G2]]</f>
        <v>0</v>
      </c>
      <c r="O138" s="40">
        <f>Tablo16[[#This Row],[Gözetmen 1]]</f>
        <v>0</v>
      </c>
      <c r="P138" s="40">
        <f>Tablo16[[#This Row],[Gözetmen 2]]</f>
        <v>0</v>
      </c>
      <c r="Q138" s="40">
        <f>Tablo16[[#This Row],[TÜM SINAVLARIMI GÖSTER]]</f>
        <v>0</v>
      </c>
      <c r="R138" s="40">
        <f>Tablo16[[#This Row],[Aynı ders sayısı]]</f>
        <v>1</v>
      </c>
      <c r="S138" s="40">
        <f>Tablo16[[#This Row],[Hocası aynı, aynı ders sayısı]]</f>
        <v>1</v>
      </c>
      <c r="T138" s="40">
        <f>Tablo16[[#This Row],[Aynı saatteki Sınav Sayısı]]</f>
        <v>9</v>
      </c>
    </row>
    <row r="139" spans="1:20" ht="15" x14ac:dyDescent="0.25">
      <c r="A139" s="38">
        <v>280</v>
      </c>
      <c r="B139" s="40" t="str">
        <f>Tablo16[[#This Row],[Bölüm]]</f>
        <v>TBT</v>
      </c>
      <c r="C139" s="40">
        <f>Tablo16[[#This Row],[Sınıf]]</f>
        <v>2</v>
      </c>
      <c r="D139" s="40" t="str">
        <f>Tablo16[[#This Row],[Ders Kodu]]</f>
        <v>TRB-2001</v>
      </c>
      <c r="E139" s="40" t="str">
        <f>Tablo16[[#This Row],[Dersin Adı]]</f>
        <v>İstatistik</v>
      </c>
      <c r="F139" s="40" t="str">
        <f>Tablo16[[#This Row],[Dersi Veren Öğretim Üyesi]]</f>
        <v>Tuğba Söküt Açar</v>
      </c>
      <c r="G139" s="40" t="str">
        <f>Tablo16[[#This Row],[Dersi Veren. Öğr. Üyesi Bölmü.]]</f>
        <v>FD</v>
      </c>
      <c r="H139" s="40">
        <f>Tablo16[[#This Row],[Mevcut]]</f>
        <v>32</v>
      </c>
      <c r="I139" s="115">
        <f>Tablo16[[#This Row],[SINAV TARİHİ]]</f>
        <v>45670</v>
      </c>
      <c r="J139" s="116">
        <f>Tablo16[[#This Row],[SINAV SAATİ]]</f>
        <v>0.45833333333333331</v>
      </c>
      <c r="K139" s="40" t="str">
        <f>Tablo16[[#This Row],[SINIF - I -ZF-….]]</f>
        <v>101</v>
      </c>
      <c r="L139" s="40">
        <f>Tablo16[[#This Row],[SINIF - II  ZF-….]]</f>
        <v>0</v>
      </c>
      <c r="M139" s="40">
        <f>Tablo16[[#This Row],[G1]]</f>
        <v>0</v>
      </c>
      <c r="N139" s="40">
        <f>Tablo16[[#This Row],[G2]]</f>
        <v>0</v>
      </c>
      <c r="O139" s="40">
        <f>Tablo16[[#This Row],[Gözetmen 1]]</f>
        <v>0</v>
      </c>
      <c r="P139" s="40">
        <f>Tablo16[[#This Row],[Gözetmen 2]]</f>
        <v>0</v>
      </c>
      <c r="Q139" s="40">
        <f>Tablo16[[#This Row],[TÜM SINAVLARIMI GÖSTER]]</f>
        <v>0</v>
      </c>
      <c r="R139" s="40">
        <f>Tablo16[[#This Row],[Aynı ders sayısı]]</f>
        <v>3</v>
      </c>
      <c r="S139" s="40">
        <f>Tablo16[[#This Row],[Hocası aynı, aynı ders sayısı]]</f>
        <v>1</v>
      </c>
      <c r="T139" s="40">
        <f>Tablo16[[#This Row],[Aynı saatteki Sınav Sayısı]]</f>
        <v>8</v>
      </c>
    </row>
    <row r="140" spans="1:20" ht="15" x14ac:dyDescent="0.25">
      <c r="A140" s="38">
        <v>282</v>
      </c>
      <c r="B140" s="40" t="str">
        <f>Tablo16[[#This Row],[Bölüm]]</f>
        <v>TBT</v>
      </c>
      <c r="C140" s="40">
        <f>Tablo16[[#This Row],[Sınıf]]</f>
        <v>2</v>
      </c>
      <c r="D140" s="40" t="str">
        <f>Tablo16[[#This Row],[Ders Kodu]]</f>
        <v>TRB-2009</v>
      </c>
      <c r="E140" s="40" t="str">
        <f>Tablo16[[#This Row],[Dersin Adı]]</f>
        <v>Toprak Bilgisi</v>
      </c>
      <c r="F140" s="40" t="str">
        <f>Tablo16[[#This Row],[Dersi Veren Öğretim Üyesi]]</f>
        <v>Hüseyin Ekinci</v>
      </c>
      <c r="G140" s="40" t="str">
        <f>Tablo16[[#This Row],[Dersi Veren. Öğr. Üyesi Bölmü.]]</f>
        <v>TO</v>
      </c>
      <c r="H140" s="40">
        <f>Tablo16[[#This Row],[Mevcut]]</f>
        <v>31</v>
      </c>
      <c r="I140" s="115">
        <f>Tablo16[[#This Row],[SINAV TARİHİ]]</f>
        <v>45671</v>
      </c>
      <c r="J140" s="116">
        <f>Tablo16[[#This Row],[SINAV SAATİ]]</f>
        <v>0.45833333333333331</v>
      </c>
      <c r="K140" s="40" t="str">
        <f>Tablo16[[#This Row],[SINIF - I -ZF-….]]</f>
        <v>101</v>
      </c>
      <c r="L140" s="40">
        <f>Tablo16[[#This Row],[SINIF - II  ZF-….]]</f>
        <v>0</v>
      </c>
      <c r="M140" s="40">
        <f>Tablo16[[#This Row],[G1]]</f>
        <v>0</v>
      </c>
      <c r="N140" s="40">
        <f>Tablo16[[#This Row],[G2]]</f>
        <v>0</v>
      </c>
      <c r="O140" s="40">
        <f>Tablo16[[#This Row],[Gözetmen 1]]</f>
        <v>0</v>
      </c>
      <c r="P140" s="40">
        <f>Tablo16[[#This Row],[Gözetmen 2]]</f>
        <v>0</v>
      </c>
      <c r="Q140" s="40">
        <f>Tablo16[[#This Row],[TÜM SINAVLARIMI GÖSTER]]</f>
        <v>0</v>
      </c>
      <c r="R140" s="40">
        <f>Tablo16[[#This Row],[Aynı ders sayısı]]</f>
        <v>4</v>
      </c>
      <c r="S140" s="40">
        <f>Tablo16[[#This Row],[Hocası aynı, aynı ders sayısı]]</f>
        <v>1</v>
      </c>
      <c r="T140" s="40">
        <f>Tablo16[[#This Row],[Aynı saatteki Sınav Sayısı]]</f>
        <v>7</v>
      </c>
    </row>
    <row r="141" spans="1:20" ht="15" x14ac:dyDescent="0.25">
      <c r="A141" s="38">
        <v>287</v>
      </c>
      <c r="B141" s="40" t="str">
        <f>Tablo16[[#This Row],[Bölüm]]</f>
        <v>TBT</v>
      </c>
      <c r="C141" s="40">
        <f>Tablo16[[#This Row],[Sınıf]]</f>
        <v>3</v>
      </c>
      <c r="D141" s="40" t="str">
        <f>Tablo16[[#This Row],[Ders Kodu]]</f>
        <v>TRB-3003</v>
      </c>
      <c r="E141" s="40" t="str">
        <f>Tablo16[[#This Row],[Dersin Adı]]</f>
        <v>Bitki Doku Kültürü</v>
      </c>
      <c r="F141" s="40" t="str">
        <f>Tablo16[[#This Row],[Dersi Veren Öğretim Üyesi]]</f>
        <v>Uğur Sarı</v>
      </c>
      <c r="G141" s="40" t="str">
        <f>Tablo16[[#This Row],[Dersi Veren. Öğr. Üyesi Bölmü.]]</f>
        <v>TBT</v>
      </c>
      <c r="H141" s="40">
        <f>Tablo16[[#This Row],[Mevcut]]</f>
        <v>12</v>
      </c>
      <c r="I141" s="115">
        <f>Tablo16[[#This Row],[SINAV TARİHİ]]</f>
        <v>45663</v>
      </c>
      <c r="J141" s="116">
        <f>Tablo16[[#This Row],[SINAV SAATİ]]</f>
        <v>0.54166666666666663</v>
      </c>
      <c r="K141" s="40" t="str">
        <f>Tablo16[[#This Row],[SINIF - I -ZF-….]]</f>
        <v>104</v>
      </c>
      <c r="L141" s="40">
        <f>Tablo16[[#This Row],[SINIF - II  ZF-….]]</f>
        <v>0</v>
      </c>
      <c r="M141" s="40">
        <f>Tablo16[[#This Row],[G1]]</f>
        <v>0</v>
      </c>
      <c r="N141" s="40">
        <f>Tablo16[[#This Row],[G2]]</f>
        <v>0</v>
      </c>
      <c r="O141" s="40">
        <f>Tablo16[[#This Row],[Gözetmen 1]]</f>
        <v>0</v>
      </c>
      <c r="P141" s="40">
        <f>Tablo16[[#This Row],[Gözetmen 2]]</f>
        <v>0</v>
      </c>
      <c r="Q141" s="40">
        <f>Tablo16[[#This Row],[TÜM SINAVLARIMI GÖSTER]]</f>
        <v>0</v>
      </c>
      <c r="R141" s="40">
        <f>Tablo16[[#This Row],[Aynı ders sayısı]]</f>
        <v>1</v>
      </c>
      <c r="S141" s="40">
        <f>Tablo16[[#This Row],[Hocası aynı, aynı ders sayısı]]</f>
        <v>1</v>
      </c>
      <c r="T141" s="40">
        <f>Tablo16[[#This Row],[Aynı saatteki Sınav Sayısı]]</f>
        <v>9</v>
      </c>
    </row>
    <row r="142" spans="1:20" ht="15" x14ac:dyDescent="0.25">
      <c r="A142" s="38">
        <v>59</v>
      </c>
      <c r="B142" s="40" t="str">
        <f>Tablo16[[#This Row],[Bölüm]]</f>
        <v>TBT</v>
      </c>
      <c r="C142" s="40">
        <f>Tablo16[[#This Row],[Sınıf]]</f>
        <v>3</v>
      </c>
      <c r="D142" s="40" t="str">
        <f>Tablo16[[#This Row],[Ders Kodu]]</f>
        <v>TRB-3005</v>
      </c>
      <c r="E142" s="40" t="str">
        <f>Tablo16[[#This Row],[Dersin Adı]]</f>
        <v>Biyoteknolojiye Giriş</v>
      </c>
      <c r="F142" s="40" t="str">
        <f>Tablo16[[#This Row],[Dersi Veren Öğretim Üyesi]]</f>
        <v>Şemun Tayyar</v>
      </c>
      <c r="G142" s="40" t="str">
        <f>Tablo16[[#This Row],[Dersi Veren. Öğr. Üyesi Bölmü.]]</f>
        <v>TB</v>
      </c>
      <c r="H142" s="40">
        <f>Tablo16[[#This Row],[Mevcut]]</f>
        <v>13</v>
      </c>
      <c r="I142" s="115">
        <f>Tablo16[[#This Row],[SINAV TARİHİ]]</f>
        <v>45664</v>
      </c>
      <c r="J142" s="116">
        <f>Tablo16[[#This Row],[SINAV SAATİ]]</f>
        <v>0.56944444444444442</v>
      </c>
      <c r="K142" s="40" t="str">
        <f>Tablo16[[#This Row],[SINIF - I -ZF-….]]</f>
        <v>205</v>
      </c>
      <c r="L142" s="40">
        <f>Tablo16[[#This Row],[SINIF - II  ZF-….]]</f>
        <v>0</v>
      </c>
      <c r="M142" s="40">
        <f>Tablo16[[#This Row],[G1]]</f>
        <v>0</v>
      </c>
      <c r="N142" s="40">
        <f>Tablo16[[#This Row],[G2]]</f>
        <v>0</v>
      </c>
      <c r="O142" s="40">
        <f>Tablo16[[#This Row],[Gözetmen 1]]</f>
        <v>0</v>
      </c>
      <c r="P142" s="40">
        <f>Tablo16[[#This Row],[Gözetmen 2]]</f>
        <v>0</v>
      </c>
      <c r="Q142" s="40">
        <f>Tablo16[[#This Row],[TÜM SINAVLARIMI GÖSTER]]</f>
        <v>0</v>
      </c>
      <c r="R142" s="40">
        <f>Tablo16[[#This Row],[Aynı ders sayısı]]</f>
        <v>1</v>
      </c>
      <c r="S142" s="40">
        <f>Tablo16[[#This Row],[Hocası aynı, aynı ders sayısı]]</f>
        <v>1</v>
      </c>
      <c r="T142" s="40">
        <f>Tablo16[[#This Row],[Aynı saatteki Sınav Sayısı]]</f>
        <v>9</v>
      </c>
    </row>
    <row r="143" spans="1:20" ht="15" x14ac:dyDescent="0.25">
      <c r="A143" s="38">
        <v>90</v>
      </c>
      <c r="B143" s="40" t="str">
        <f>Tablo16[[#This Row],[Bölüm]]</f>
        <v>TBT</v>
      </c>
      <c r="C143" s="40">
        <f>Tablo16[[#This Row],[Sınıf]]</f>
        <v>3</v>
      </c>
      <c r="D143" s="40" t="str">
        <f>Tablo16[[#This Row],[Ders Kodu]]</f>
        <v>TRB-3013</v>
      </c>
      <c r="E143" s="40" t="str">
        <f>Tablo16[[#This Row],[Dersin Adı]]</f>
        <v>Tarımda Kalite ve Standardizasyon</v>
      </c>
      <c r="F143" s="40" t="str">
        <f>Tablo16[[#This Row],[Dersi Veren Öğretim Üyesi]]</f>
        <v>Cem Ömer Egesel</v>
      </c>
      <c r="G143" s="40" t="str">
        <f>Tablo16[[#This Row],[Dersi Veren. Öğr. Üyesi Bölmü.]]</f>
        <v>TBT</v>
      </c>
      <c r="H143" s="40">
        <f>Tablo16[[#This Row],[Mevcut]]</f>
        <v>14</v>
      </c>
      <c r="I143" s="115">
        <f>Tablo16[[#This Row],[SINAV TARİHİ]]</f>
        <v>45665</v>
      </c>
      <c r="J143" s="116">
        <f>Tablo16[[#This Row],[SINAV SAATİ]]</f>
        <v>0.54166666666666663</v>
      </c>
      <c r="K143" s="40" t="str">
        <f>Tablo16[[#This Row],[SINIF - I -ZF-….]]</f>
        <v>104</v>
      </c>
      <c r="L143" s="40">
        <f>Tablo16[[#This Row],[SINIF - II  ZF-….]]</f>
        <v>0</v>
      </c>
      <c r="M143" s="40">
        <f>Tablo16[[#This Row],[G1]]</f>
        <v>0</v>
      </c>
      <c r="N143" s="40">
        <f>Tablo16[[#This Row],[G2]]</f>
        <v>0</v>
      </c>
      <c r="O143" s="40">
        <f>Tablo16[[#This Row],[Gözetmen 1]]</f>
        <v>0</v>
      </c>
      <c r="P143" s="40">
        <f>Tablo16[[#This Row],[Gözetmen 2]]</f>
        <v>0</v>
      </c>
      <c r="Q143" s="40">
        <f>Tablo16[[#This Row],[TÜM SINAVLARIMI GÖSTER]]</f>
        <v>0</v>
      </c>
      <c r="R143" s="40">
        <f>Tablo16[[#This Row],[Aynı ders sayısı]]</f>
        <v>1</v>
      </c>
      <c r="S143" s="40">
        <f>Tablo16[[#This Row],[Hocası aynı, aynı ders sayısı]]</f>
        <v>1</v>
      </c>
      <c r="T143" s="40">
        <f>Tablo16[[#This Row],[Aynı saatteki Sınav Sayısı]]</f>
        <v>10</v>
      </c>
    </row>
    <row r="144" spans="1:20" ht="15" x14ac:dyDescent="0.25">
      <c r="A144" s="38">
        <v>91</v>
      </c>
      <c r="B144" s="40" t="str">
        <f>Tablo16[[#This Row],[Bölüm]]</f>
        <v>TBT</v>
      </c>
      <c r="C144" s="40">
        <f>Tablo16[[#This Row],[Sınıf]]</f>
        <v>3</v>
      </c>
      <c r="D144" s="40" t="str">
        <f>Tablo16[[#This Row],[Ders Kodu]]</f>
        <v>TRB-3009</v>
      </c>
      <c r="E144" s="40" t="str">
        <f>Tablo16[[#This Row],[Dersin Adı]]</f>
        <v>Enstrümental Analiz</v>
      </c>
      <c r="F144" s="40" t="str">
        <f>Tablo16[[#This Row],[Dersi Veren Öğretim Üyesi]]</f>
        <v>İsmet Kaya</v>
      </c>
      <c r="G144" s="40" t="str">
        <f>Tablo16[[#This Row],[Dersi Veren. Öğr. Üyesi Bölmü.]]</f>
        <v>FD</v>
      </c>
      <c r="H144" s="40">
        <f>Tablo16[[#This Row],[Mevcut]]</f>
        <v>15</v>
      </c>
      <c r="I144" s="115">
        <f>Tablo16[[#This Row],[SINAV TARİHİ]]</f>
        <v>45666</v>
      </c>
      <c r="J144" s="116">
        <f>Tablo16[[#This Row],[SINAV SAATİ]]</f>
        <v>0.54166666666666663</v>
      </c>
      <c r="K144" s="40" t="str">
        <f>Tablo16[[#This Row],[SINIF - I -ZF-….]]</f>
        <v>205</v>
      </c>
      <c r="L144" s="40">
        <f>Tablo16[[#This Row],[SINIF - II  ZF-….]]</f>
        <v>0</v>
      </c>
      <c r="M144" s="40">
        <f>Tablo16[[#This Row],[G1]]</f>
        <v>0</v>
      </c>
      <c r="N144" s="40">
        <f>Tablo16[[#This Row],[G2]]</f>
        <v>0</v>
      </c>
      <c r="O144" s="40">
        <f>Tablo16[[#This Row],[Gözetmen 1]]</f>
        <v>0</v>
      </c>
      <c r="P144" s="40">
        <f>Tablo16[[#This Row],[Gözetmen 2]]</f>
        <v>0</v>
      </c>
      <c r="Q144" s="40">
        <f>Tablo16[[#This Row],[TÜM SINAVLARIMI GÖSTER]]</f>
        <v>0</v>
      </c>
      <c r="R144" s="40">
        <f>Tablo16[[#This Row],[Aynı ders sayısı]]</f>
        <v>1</v>
      </c>
      <c r="S144" s="40">
        <f>Tablo16[[#This Row],[Hocası aynı, aynı ders sayısı]]</f>
        <v>1</v>
      </c>
      <c r="T144" s="40">
        <f>Tablo16[[#This Row],[Aynı saatteki Sınav Sayısı]]</f>
        <v>7</v>
      </c>
    </row>
    <row r="145" spans="1:20" ht="15" x14ac:dyDescent="0.25">
      <c r="A145" s="38">
        <v>94</v>
      </c>
      <c r="B145" s="40" t="str">
        <f>Tablo16[[#This Row],[Bölüm]]</f>
        <v>TBT</v>
      </c>
      <c r="C145" s="40">
        <f>Tablo16[[#This Row],[Sınıf]]</f>
        <v>3</v>
      </c>
      <c r="D145" s="40" t="str">
        <f>Tablo16[[#This Row],[Ders Kodu]]</f>
        <v>TRB-3007</v>
      </c>
      <c r="E145" s="40" t="str">
        <f>Tablo16[[#This Row],[Dersin Adı]]</f>
        <v>Mesleki İngilizce</v>
      </c>
      <c r="F145" s="40" t="str">
        <f>Tablo16[[#This Row],[Dersi Veren Öğretim Üyesi]]</f>
        <v>İskender Tiryaki</v>
      </c>
      <c r="G145" s="40" t="str">
        <f>Tablo16[[#This Row],[Dersi Veren. Öğr. Üyesi Bölmü.]]</f>
        <v>TBT</v>
      </c>
      <c r="H145" s="40">
        <f>Tablo16[[#This Row],[Mevcut]]</f>
        <v>15</v>
      </c>
      <c r="I145" s="115">
        <f>Tablo16[[#This Row],[SINAV TARİHİ]]</f>
        <v>45670</v>
      </c>
      <c r="J145" s="116">
        <f>Tablo16[[#This Row],[SINAV SAATİ]]</f>
        <v>0.54166666666666663</v>
      </c>
      <c r="K145" s="40" t="str">
        <f>Tablo16[[#This Row],[SINIF - I -ZF-….]]</f>
        <v>205</v>
      </c>
      <c r="L145" s="40">
        <f>Tablo16[[#This Row],[SINIF - II  ZF-….]]</f>
        <v>0</v>
      </c>
      <c r="M145" s="40">
        <f>Tablo16[[#This Row],[G1]]</f>
        <v>0</v>
      </c>
      <c r="N145" s="40">
        <f>Tablo16[[#This Row],[G2]]</f>
        <v>0</v>
      </c>
      <c r="O145" s="40">
        <f>Tablo16[[#This Row],[Gözetmen 1]]</f>
        <v>0</v>
      </c>
      <c r="P145" s="40">
        <f>Tablo16[[#This Row],[Gözetmen 2]]</f>
        <v>0</v>
      </c>
      <c r="Q145" s="40">
        <f>Tablo16[[#This Row],[TÜM SINAVLARIMI GÖSTER]]</f>
        <v>0</v>
      </c>
      <c r="R145" s="40">
        <f>Tablo16[[#This Row],[Aynı ders sayısı]]</f>
        <v>1</v>
      </c>
      <c r="S145" s="40">
        <f>Tablo16[[#This Row],[Hocası aynı, aynı ders sayısı]]</f>
        <v>1</v>
      </c>
      <c r="T145" s="40">
        <f>Tablo16[[#This Row],[Aynı saatteki Sınav Sayısı]]</f>
        <v>7</v>
      </c>
    </row>
    <row r="146" spans="1:20" ht="15" x14ac:dyDescent="0.25">
      <c r="A146" s="38">
        <v>129</v>
      </c>
      <c r="B146" s="40" t="str">
        <f>Tablo16[[#This Row],[Bölüm]]</f>
        <v>TBT</v>
      </c>
      <c r="C146" s="40">
        <f>Tablo16[[#This Row],[Sınıf]]</f>
        <v>3</v>
      </c>
      <c r="D146" s="40" t="str">
        <f>Tablo16[[#This Row],[Ders Kodu]]</f>
        <v>TRB-3001</v>
      </c>
      <c r="E146" s="40" t="str">
        <f>Tablo16[[#This Row],[Dersin Adı]]</f>
        <v>Moleküler Biyoloji</v>
      </c>
      <c r="F146" s="40" t="str">
        <f>Tablo16[[#This Row],[Dersi Veren Öğretim Üyesi]]</f>
        <v>Hanife Genç</v>
      </c>
      <c r="G146" s="40" t="str">
        <f>Tablo16[[#This Row],[Dersi Veren. Öğr. Üyesi Bölmü.]]</f>
        <v>TBT</v>
      </c>
      <c r="H146" s="40">
        <f>Tablo16[[#This Row],[Mevcut]]</f>
        <v>22</v>
      </c>
      <c r="I146" s="115">
        <f>Tablo16[[#This Row],[SINAV TARİHİ]]</f>
        <v>45671</v>
      </c>
      <c r="J146" s="116">
        <f>Tablo16[[#This Row],[SINAV SAATİ]]</f>
        <v>0.54166666666666663</v>
      </c>
      <c r="K146" s="40" t="str">
        <f>Tablo16[[#This Row],[SINIF - I -ZF-….]]</f>
        <v>205</v>
      </c>
      <c r="L146" s="40">
        <f>Tablo16[[#This Row],[SINIF - II  ZF-….]]</f>
        <v>0</v>
      </c>
      <c r="M146" s="40">
        <f>Tablo16[[#This Row],[G1]]</f>
        <v>0</v>
      </c>
      <c r="N146" s="40">
        <f>Tablo16[[#This Row],[G2]]</f>
        <v>0</v>
      </c>
      <c r="O146" s="40">
        <f>Tablo16[[#This Row],[Gözetmen 1]]</f>
        <v>0</v>
      </c>
      <c r="P146" s="40">
        <f>Tablo16[[#This Row],[Gözetmen 2]]</f>
        <v>0</v>
      </c>
      <c r="Q146" s="40">
        <f>Tablo16[[#This Row],[TÜM SINAVLARIMI GÖSTER]]</f>
        <v>0</v>
      </c>
      <c r="R146" s="40">
        <f>Tablo16[[#This Row],[Aynı ders sayısı]]</f>
        <v>1</v>
      </c>
      <c r="S146" s="40">
        <f>Tablo16[[#This Row],[Hocası aynı, aynı ders sayısı]]</f>
        <v>1</v>
      </c>
      <c r="T146" s="40">
        <f>Tablo16[[#This Row],[Aynı saatteki Sınav Sayısı]]</f>
        <v>8</v>
      </c>
    </row>
    <row r="147" spans="1:20" ht="15" x14ac:dyDescent="0.25">
      <c r="A147" s="38">
        <v>179</v>
      </c>
      <c r="B147" s="40" t="str">
        <f>Tablo16[[#This Row],[Bölüm]]</f>
        <v>TBT</v>
      </c>
      <c r="C147" s="40">
        <f>Tablo16[[#This Row],[Sınıf]]</f>
        <v>4</v>
      </c>
      <c r="D147" s="40" t="str">
        <f>Tablo16[[#This Row],[Ders Kodu]]</f>
        <v>TRB-4001</v>
      </c>
      <c r="E147" s="40" t="str">
        <f>Tablo16[[#This Row],[Dersin Adı]]</f>
        <v>Bitki Islahında Biyoteknolojik Uygulamalar</v>
      </c>
      <c r="F147" s="40" t="str">
        <f>Tablo16[[#This Row],[Dersi Veren Öğretim Üyesi]]</f>
        <v>İskender Tiryaki</v>
      </c>
      <c r="G147" s="40" t="str">
        <f>Tablo16[[#This Row],[Dersi Veren. Öğr. Üyesi Bölmü.]]</f>
        <v>TBT</v>
      </c>
      <c r="H147" s="40">
        <f>Tablo16[[#This Row],[Mevcut]]</f>
        <v>7</v>
      </c>
      <c r="I147" s="115">
        <f>Tablo16[[#This Row],[SINAV TARİHİ]]</f>
        <v>45663</v>
      </c>
      <c r="J147" s="116">
        <f>Tablo16[[#This Row],[SINAV SAATİ]]</f>
        <v>0.61458333333333337</v>
      </c>
      <c r="K147" s="40" t="str">
        <f>Tablo16[[#This Row],[SINIF - I -ZF-….]]</f>
        <v>03</v>
      </c>
      <c r="L147" s="40">
        <f>Tablo16[[#This Row],[SINIF - II  ZF-….]]</f>
        <v>0</v>
      </c>
      <c r="M147" s="40">
        <f>Tablo16[[#This Row],[G1]]</f>
        <v>0</v>
      </c>
      <c r="N147" s="40">
        <f>Tablo16[[#This Row],[G2]]</f>
        <v>0</v>
      </c>
      <c r="O147" s="40">
        <f>Tablo16[[#This Row],[Gözetmen 1]]</f>
        <v>0</v>
      </c>
      <c r="P147" s="40">
        <f>Tablo16[[#This Row],[Gözetmen 2]]</f>
        <v>0</v>
      </c>
      <c r="Q147" s="40">
        <f>Tablo16[[#This Row],[TÜM SINAVLARIMI GÖSTER]]</f>
        <v>0</v>
      </c>
      <c r="R147" s="40">
        <f>Tablo16[[#This Row],[Aynı ders sayısı]]</f>
        <v>1</v>
      </c>
      <c r="S147" s="40">
        <f>Tablo16[[#This Row],[Hocası aynı, aynı ders sayısı]]</f>
        <v>1</v>
      </c>
      <c r="T147" s="40">
        <f>Tablo16[[#This Row],[Aynı saatteki Sınav Sayısı]]</f>
        <v>9</v>
      </c>
    </row>
    <row r="148" spans="1:20" ht="15" x14ac:dyDescent="0.25">
      <c r="A148" s="38">
        <v>247</v>
      </c>
      <c r="B148" s="40" t="str">
        <f>Tablo16[[#This Row],[Bölüm]]</f>
        <v>TBT</v>
      </c>
      <c r="C148" s="40">
        <f>Tablo16[[#This Row],[Sınıf]]</f>
        <v>4</v>
      </c>
      <c r="D148" s="40" t="str">
        <f>Tablo16[[#This Row],[Ders Kodu]]</f>
        <v>TRB-4003</v>
      </c>
      <c r="E148" s="40" t="str">
        <f>Tablo16[[#This Row],[Dersin Adı]]</f>
        <v>Genetik Mühendisliği</v>
      </c>
      <c r="F148" s="40" t="str">
        <f>Tablo16[[#This Row],[Dersi Veren Öğretim Üyesi]]</f>
        <v>Hanife Genç</v>
      </c>
      <c r="G148" s="40" t="str">
        <f>Tablo16[[#This Row],[Dersi Veren. Öğr. Üyesi Bölmü.]]</f>
        <v>TBT</v>
      </c>
      <c r="H148" s="40">
        <f>Tablo16[[#This Row],[Mevcut]]</f>
        <v>13</v>
      </c>
      <c r="I148" s="115">
        <f>Tablo16[[#This Row],[SINAV TARİHİ]]</f>
        <v>45664</v>
      </c>
      <c r="J148" s="116">
        <f>Tablo16[[#This Row],[SINAV SAATİ]]</f>
        <v>0.65277777777777779</v>
      </c>
      <c r="K148" s="40" t="str">
        <f>Tablo16[[#This Row],[SINIF - I -ZF-….]]</f>
        <v>206</v>
      </c>
      <c r="L148" s="40">
        <f>Tablo16[[#This Row],[SINIF - II  ZF-….]]</f>
        <v>0</v>
      </c>
      <c r="M148" s="40">
        <f>Tablo16[[#This Row],[G1]]</f>
        <v>0</v>
      </c>
      <c r="N148" s="40">
        <f>Tablo16[[#This Row],[G2]]</f>
        <v>0</v>
      </c>
      <c r="O148" s="40">
        <f>Tablo16[[#This Row],[Gözetmen 1]]</f>
        <v>0</v>
      </c>
      <c r="P148" s="40">
        <f>Tablo16[[#This Row],[Gözetmen 2]]</f>
        <v>0</v>
      </c>
      <c r="Q148" s="40">
        <f>Tablo16[[#This Row],[TÜM SINAVLARIMI GÖSTER]]</f>
        <v>0</v>
      </c>
      <c r="R148" s="40">
        <f>Tablo16[[#This Row],[Aynı ders sayısı]]</f>
        <v>1</v>
      </c>
      <c r="S148" s="40">
        <f>Tablo16[[#This Row],[Hocası aynı, aynı ders sayısı]]</f>
        <v>1</v>
      </c>
      <c r="T148" s="40">
        <f>Tablo16[[#This Row],[Aynı saatteki Sınav Sayısı]]</f>
        <v>9</v>
      </c>
    </row>
    <row r="149" spans="1:20" ht="15" x14ac:dyDescent="0.25">
      <c r="A149" s="38">
        <v>305</v>
      </c>
      <c r="B149" s="40" t="str">
        <f>Tablo16[[#This Row],[Bölüm]]</f>
        <v>TBT</v>
      </c>
      <c r="C149" s="40">
        <f>Tablo16[[#This Row],[Sınıf]]</f>
        <v>4</v>
      </c>
      <c r="D149" s="40" t="str">
        <f>Tablo16[[#This Row],[Ders Kodu]]</f>
        <v>TRB-4015</v>
      </c>
      <c r="E149" s="40" t="str">
        <f>Tablo16[[#This Row],[Dersin Adı]]</f>
        <v>Moleküler Biyolojide Kullanılan Yöntemler</v>
      </c>
      <c r="F149" s="40" t="str">
        <f>Tablo16[[#This Row],[Dersi Veren Öğretim Üyesi]]</f>
        <v>Hanife Genç</v>
      </c>
      <c r="G149" s="40" t="str">
        <f>Tablo16[[#This Row],[Dersi Veren. Öğr. Üyesi Bölmü.]]</f>
        <v>TBT</v>
      </c>
      <c r="H149" s="40">
        <f>Tablo16[[#This Row],[Mevcut]]</f>
        <v>9</v>
      </c>
      <c r="I149" s="115">
        <f>Tablo16[[#This Row],[SINAV TARİHİ]]</f>
        <v>45665</v>
      </c>
      <c r="J149" s="116">
        <f>Tablo16[[#This Row],[SINAV SAATİ]]</f>
        <v>0.625</v>
      </c>
      <c r="K149" s="40" t="str">
        <f>Tablo16[[#This Row],[SINIF - I -ZF-….]]</f>
        <v>103</v>
      </c>
      <c r="L149" s="40">
        <f>Tablo16[[#This Row],[SINIF - II  ZF-….]]</f>
        <v>0</v>
      </c>
      <c r="M149" s="40">
        <f>Tablo16[[#This Row],[G1]]</f>
        <v>0</v>
      </c>
      <c r="N149" s="40">
        <f>Tablo16[[#This Row],[G2]]</f>
        <v>0</v>
      </c>
      <c r="O149" s="40">
        <f>Tablo16[[#This Row],[Gözetmen 1]]</f>
        <v>0</v>
      </c>
      <c r="P149" s="40">
        <f>Tablo16[[#This Row],[Gözetmen 2]]</f>
        <v>0</v>
      </c>
      <c r="Q149" s="40">
        <f>Tablo16[[#This Row],[TÜM SINAVLARIMI GÖSTER]]</f>
        <v>0</v>
      </c>
      <c r="R149" s="40">
        <f>Tablo16[[#This Row],[Aynı ders sayısı]]</f>
        <v>1</v>
      </c>
      <c r="S149" s="40">
        <f>Tablo16[[#This Row],[Hocası aynı, aynı ders sayısı]]</f>
        <v>1</v>
      </c>
      <c r="T149" s="40">
        <f>Tablo16[[#This Row],[Aynı saatteki Sınav Sayısı]]</f>
        <v>9</v>
      </c>
    </row>
    <row r="150" spans="1:20" ht="15" x14ac:dyDescent="0.25">
      <c r="A150" s="38">
        <v>141</v>
      </c>
      <c r="B150" s="40" t="str">
        <f>Tablo16[[#This Row],[Bölüm]]</f>
        <v>TBT</v>
      </c>
      <c r="C150" s="40">
        <f>Tablo16[[#This Row],[Sınıf]]</f>
        <v>4</v>
      </c>
      <c r="D150" s="40">
        <f>Tablo16[[#This Row],[Ders Kodu]]</f>
        <v>0</v>
      </c>
      <c r="E150" s="40" t="str">
        <f>Tablo16[[#This Row],[Dersin Adı]]</f>
        <v>Biyoinformatik</v>
      </c>
      <c r="F150" s="40" t="str">
        <f>Tablo16[[#This Row],[Dersi Veren Öğretim Üyesi]]</f>
        <v>Uğur Sarı</v>
      </c>
      <c r="G150" s="40" t="str">
        <f>Tablo16[[#This Row],[Dersi Veren. Öğr. Üyesi Bölmü.]]</f>
        <v>TBT</v>
      </c>
      <c r="H150" s="40">
        <f>Tablo16[[#This Row],[Mevcut]]</f>
        <v>6</v>
      </c>
      <c r="I150" s="115">
        <f>Tablo16[[#This Row],[SINAV TARİHİ]]</f>
        <v>45666</v>
      </c>
      <c r="J150" s="116">
        <f>Tablo16[[#This Row],[SINAV SAATİ]]</f>
        <v>0.61458333333333337</v>
      </c>
      <c r="K150" s="40" t="str">
        <f>Tablo16[[#This Row],[SINIF - I -ZF-….]]</f>
        <v>Bilgisayar Lab.</v>
      </c>
      <c r="L150" s="40">
        <f>Tablo16[[#This Row],[SINIF - II  ZF-….]]</f>
        <v>0</v>
      </c>
      <c r="M150" s="40">
        <f>Tablo16[[#This Row],[G1]]</f>
        <v>0</v>
      </c>
      <c r="N150" s="40">
        <f>Tablo16[[#This Row],[G2]]</f>
        <v>0</v>
      </c>
      <c r="O150" s="40">
        <f>Tablo16[[#This Row],[Gözetmen 1]]</f>
        <v>0</v>
      </c>
      <c r="P150" s="40">
        <f>Tablo16[[#This Row],[Gözetmen 2]]</f>
        <v>0</v>
      </c>
      <c r="Q150" s="40">
        <f>Tablo16[[#This Row],[TÜM SINAVLARIMI GÖSTER]]</f>
        <v>0</v>
      </c>
      <c r="R150" s="40">
        <f>Tablo16[[#This Row],[Aynı ders sayısı]]</f>
        <v>1</v>
      </c>
      <c r="S150" s="40">
        <f>Tablo16[[#This Row],[Hocası aynı, aynı ders sayısı]]</f>
        <v>1</v>
      </c>
      <c r="T150" s="40">
        <f>Tablo16[[#This Row],[Aynı saatteki Sınav Sayısı]]</f>
        <v>9</v>
      </c>
    </row>
    <row r="151" spans="1:20" ht="15" x14ac:dyDescent="0.25">
      <c r="A151" s="38">
        <v>373</v>
      </c>
      <c r="B151" s="40" t="str">
        <f>Tablo16[[#This Row],[Bölüm]]</f>
        <v>TBT</v>
      </c>
      <c r="C151" s="40">
        <f>Tablo16[[#This Row],[Sınıf]]</f>
        <v>4</v>
      </c>
      <c r="D151" s="40" t="str">
        <f>Tablo16[[#This Row],[Ders Kodu]]</f>
        <v>TRB-4005</v>
      </c>
      <c r="E151" s="40" t="str">
        <f>Tablo16[[#This Row],[Dersin Adı]]</f>
        <v>Mesleki Uygulama I</v>
      </c>
      <c r="F151" s="40" t="str">
        <f>Tablo16[[#This Row],[Dersi Veren Öğretim Üyesi]]</f>
        <v>Hanife Genç</v>
      </c>
      <c r="G151" s="40" t="str">
        <f>Tablo16[[#This Row],[Dersi Veren. Öğr. Üyesi Bölmü.]]</f>
        <v>TBT</v>
      </c>
      <c r="H151" s="40">
        <f>Tablo16[[#This Row],[Mevcut]]</f>
        <v>7</v>
      </c>
      <c r="I151" s="115">
        <f>Tablo16[[#This Row],[SINAV TARİHİ]]</f>
        <v>45666</v>
      </c>
      <c r="J151" s="116">
        <f>Tablo16[[#This Row],[SINAV SAATİ]]</f>
        <v>0.67708333333333337</v>
      </c>
      <c r="K151" s="40" t="str">
        <f>Tablo16[[#This Row],[SINIF - I -ZF-….]]</f>
        <v>205</v>
      </c>
      <c r="L151" s="40">
        <f>Tablo16[[#This Row],[SINIF - II  ZF-….]]</f>
        <v>0</v>
      </c>
      <c r="M151" s="40">
        <f>Tablo16[[#This Row],[G1]]</f>
        <v>0</v>
      </c>
      <c r="N151" s="40">
        <f>Tablo16[[#This Row],[G2]]</f>
        <v>0</v>
      </c>
      <c r="O151" s="40">
        <f>Tablo16[[#This Row],[Gözetmen 1]]</f>
        <v>0</v>
      </c>
      <c r="P151" s="40">
        <f>Tablo16[[#This Row],[Gözetmen 2]]</f>
        <v>0</v>
      </c>
      <c r="Q151" s="40">
        <f>Tablo16[[#This Row],[TÜM SINAVLARIMI GÖSTER]]</f>
        <v>0</v>
      </c>
      <c r="R151" s="40">
        <f>Tablo16[[#This Row],[Aynı ders sayısı]]</f>
        <v>7</v>
      </c>
      <c r="S151" s="40">
        <f>Tablo16[[#This Row],[Hocası aynı, aynı ders sayısı]]</f>
        <v>1</v>
      </c>
      <c r="T151" s="40">
        <f>Tablo16[[#This Row],[Aynı saatteki Sınav Sayısı]]</f>
        <v>7</v>
      </c>
    </row>
    <row r="152" spans="1:20" ht="15" x14ac:dyDescent="0.25">
      <c r="A152" s="38">
        <v>80</v>
      </c>
      <c r="B152" s="40" t="str">
        <f>Tablo16[[#This Row],[Bölüm]]</f>
        <v>TE</v>
      </c>
      <c r="C152" s="40">
        <f>Tablo16[[#This Row],[Sınıf]]</f>
        <v>1</v>
      </c>
      <c r="D152" s="40" t="str">
        <f>Tablo16[[#This Row],[Ders Kodu]]</f>
        <v>ZTE-1009</v>
      </c>
      <c r="E152" s="40" t="str">
        <f>Tablo16[[#This Row],[Dersin Adı]]</f>
        <v>Matematik</v>
      </c>
      <c r="F152" s="40" t="str">
        <f>Tablo16[[#This Row],[Dersi Veren Öğretim Üyesi]]</f>
        <v>Saniye Can</v>
      </c>
      <c r="G152" s="40" t="str">
        <f>Tablo16[[#This Row],[Dersi Veren. Öğr. Üyesi Bölmü.]]</f>
        <v>FD</v>
      </c>
      <c r="H152" s="40">
        <f>Tablo16[[#This Row],[Mevcut]]</f>
        <v>54</v>
      </c>
      <c r="I152" s="115">
        <f>Tablo16[[#This Row],[SINAV TARİHİ]]</f>
        <v>45663</v>
      </c>
      <c r="J152" s="116">
        <f>Tablo16[[#This Row],[SINAV SAATİ]]</f>
        <v>0.375</v>
      </c>
      <c r="K152" s="40" t="str">
        <f>Tablo16[[#This Row],[SINIF - I -ZF-….]]</f>
        <v>Amfi</v>
      </c>
      <c r="L152" s="40">
        <f>Tablo16[[#This Row],[SINIF - II  ZF-….]]</f>
        <v>0</v>
      </c>
      <c r="M152" s="40">
        <f>Tablo16[[#This Row],[G1]]</f>
        <v>7</v>
      </c>
      <c r="N152" s="40">
        <f>Tablo16[[#This Row],[G2]]</f>
        <v>0</v>
      </c>
      <c r="O152" s="40" t="str">
        <f>Tablo16[[#This Row],[Gözetmen 1]]</f>
        <v>C. Erdem BÜLBÜL</v>
      </c>
      <c r="P152" s="40">
        <f>Tablo16[[#This Row],[Gözetmen 2]]</f>
        <v>0</v>
      </c>
      <c r="Q152" s="40">
        <f>Tablo16[[#This Row],[TÜM SINAVLARIMI GÖSTER]]</f>
        <v>0</v>
      </c>
      <c r="R152" s="40">
        <f>Tablo16[[#This Row],[Aynı ders sayısı]]</f>
        <v>9</v>
      </c>
      <c r="S152" s="40">
        <f>Tablo16[[#This Row],[Hocası aynı, aynı ders sayısı]]</f>
        <v>5</v>
      </c>
      <c r="T152" s="40">
        <f>Tablo16[[#This Row],[Aynı saatteki Sınav Sayısı]]</f>
        <v>9</v>
      </c>
    </row>
    <row r="153" spans="1:20" ht="15" x14ac:dyDescent="0.25">
      <c r="A153" s="38">
        <v>133</v>
      </c>
      <c r="B153" s="40" t="str">
        <f>Tablo16[[#This Row],[Bölüm]]</f>
        <v>TE</v>
      </c>
      <c r="C153" s="40">
        <f>Tablo16[[#This Row],[Sınıf]]</f>
        <v>1</v>
      </c>
      <c r="D153" s="40" t="str">
        <f>Tablo16[[#This Row],[Ders Kodu]]</f>
        <v>TDİ-1101</v>
      </c>
      <c r="E153" s="40" t="str">
        <f>Tablo16[[#This Row],[Dersin Adı]]</f>
        <v>Türk Dili I</v>
      </c>
      <c r="F153" s="40" t="str">
        <f>Tablo16[[#This Row],[Dersi Veren Öğretim Üyesi]]</f>
        <v>Özgür ÜSTÜN</v>
      </c>
      <c r="G153" s="40" t="str">
        <f>Tablo16[[#This Row],[Dersi Veren. Öğr. Üyesi Bölmü.]]</f>
        <v>FD</v>
      </c>
      <c r="H153" s="40">
        <f>Tablo16[[#This Row],[Mevcut]]</f>
        <v>23</v>
      </c>
      <c r="I153" s="115">
        <f>Tablo16[[#This Row],[SINAV TARİHİ]]</f>
        <v>45664</v>
      </c>
      <c r="J153" s="116">
        <f>Tablo16[[#This Row],[SINAV SAATİ]]</f>
        <v>0.41666666666666669</v>
      </c>
      <c r="K153" s="40" t="str">
        <f>Tablo16[[#This Row],[SINIF - I -ZF-….]]</f>
        <v>Prof.Dr H. TURHAN</v>
      </c>
      <c r="L153" s="40">
        <f>Tablo16[[#This Row],[SINIF - II  ZF-….]]</f>
        <v>0</v>
      </c>
      <c r="M153" s="40">
        <f>Tablo16[[#This Row],[G1]]</f>
        <v>11</v>
      </c>
      <c r="N153" s="40">
        <f>Tablo16[[#This Row],[G2]]</f>
        <v>0</v>
      </c>
      <c r="O153" s="40" t="str">
        <f>Tablo16[[#This Row],[Gözetmen 1]]</f>
        <v>Serkan ÖZDEMİR</v>
      </c>
      <c r="P153" s="40">
        <f>Tablo16[[#This Row],[Gözetmen 2]]</f>
        <v>0</v>
      </c>
      <c r="Q153" s="40">
        <f>Tablo16[[#This Row],[TÜM SINAVLARIMI GÖSTER]]</f>
        <v>0</v>
      </c>
      <c r="R153" s="40">
        <f>Tablo16[[#This Row],[Aynı ders sayısı]]</f>
        <v>9</v>
      </c>
      <c r="S153" s="40">
        <f>Tablo16[[#This Row],[Hocası aynı, aynı ders sayısı]]</f>
        <v>9</v>
      </c>
      <c r="T153" s="40">
        <f>Tablo16[[#This Row],[Aynı saatteki Sınav Sayısı]]</f>
        <v>9</v>
      </c>
    </row>
    <row r="154" spans="1:20" ht="15" x14ac:dyDescent="0.25">
      <c r="A154" s="38">
        <v>219</v>
      </c>
      <c r="B154" s="40" t="str">
        <f>Tablo16[[#This Row],[Bölüm]]</f>
        <v>TE</v>
      </c>
      <c r="C154" s="40">
        <f>Tablo16[[#This Row],[Sınıf]]</f>
        <v>1</v>
      </c>
      <c r="D154" s="40" t="str">
        <f>Tablo16[[#This Row],[Ders Kodu]]</f>
        <v>ATA-1101</v>
      </c>
      <c r="E154" s="40" t="str">
        <f>Tablo16[[#This Row],[Dersin Adı]]</f>
        <v>Atatürk İlkeleri ve İnkılap Tarihi I</v>
      </c>
      <c r="F154" s="40" t="str">
        <f>Tablo16[[#This Row],[Dersi Veren Öğretim Üyesi]]</f>
        <v>Gökhan BAYRAM</v>
      </c>
      <c r="G154" s="40" t="str">
        <f>Tablo16[[#This Row],[Dersi Veren. Öğr. Üyesi Bölmü.]]</f>
        <v>FD</v>
      </c>
      <c r="H154" s="40">
        <f>Tablo16[[#This Row],[Mevcut]]</f>
        <v>261</v>
      </c>
      <c r="I154" s="115">
        <f>Tablo16[[#This Row],[SINAV TARİHİ]]</f>
        <v>45664</v>
      </c>
      <c r="J154" s="116">
        <f>Tablo16[[#This Row],[SINAV SAATİ]]</f>
        <v>0.45833333333333331</v>
      </c>
      <c r="K154" s="40" t="str">
        <f>Tablo16[[#This Row],[SINIF - I -ZF-….]]</f>
        <v>Amfi</v>
      </c>
      <c r="L154" s="40">
        <f>Tablo16[[#This Row],[SINIF - II  ZF-….]]</f>
        <v>0</v>
      </c>
      <c r="M154" s="40">
        <f>Tablo16[[#This Row],[G1]]</f>
        <v>7</v>
      </c>
      <c r="N154" s="40">
        <f>Tablo16[[#This Row],[G2]]</f>
        <v>0</v>
      </c>
      <c r="O154" s="40" t="str">
        <f>Tablo16[[#This Row],[Gözetmen 1]]</f>
        <v>C. Erdem BÜLBÜL</v>
      </c>
      <c r="P154" s="40">
        <f>Tablo16[[#This Row],[Gözetmen 2]]</f>
        <v>0</v>
      </c>
      <c r="Q154" s="40">
        <f>Tablo16[[#This Row],[TÜM SINAVLARIMI GÖSTER]]</f>
        <v>0</v>
      </c>
      <c r="R154" s="40">
        <f>Tablo16[[#This Row],[Aynı ders sayısı]]</f>
        <v>9</v>
      </c>
      <c r="S154" s="40">
        <f>Tablo16[[#This Row],[Hocası aynı, aynı ders sayısı]]</f>
        <v>6</v>
      </c>
      <c r="T154" s="40">
        <f>Tablo16[[#This Row],[Aynı saatteki Sınav Sayısı]]</f>
        <v>9</v>
      </c>
    </row>
    <row r="155" spans="1:20" ht="15" x14ac:dyDescent="0.25">
      <c r="A155" s="38">
        <v>266</v>
      </c>
      <c r="B155" s="40" t="str">
        <f>Tablo16[[#This Row],[Bölüm]]</f>
        <v>TE</v>
      </c>
      <c r="C155" s="40">
        <f>Tablo16[[#This Row],[Sınıf]]</f>
        <v>1</v>
      </c>
      <c r="D155" s="40" t="str">
        <f>Tablo16[[#This Row],[Ders Kodu]]</f>
        <v>ZTE-1007</v>
      </c>
      <c r="E155" s="40" t="str">
        <f>Tablo16[[#This Row],[Dersin Adı]]</f>
        <v>Kariyer Planlama</v>
      </c>
      <c r="F155" s="40" t="str">
        <f>Tablo16[[#This Row],[Dersi Veren Öğretim Üyesi]]</f>
        <v>Selma Kayalak</v>
      </c>
      <c r="G155" s="40" t="str">
        <f>Tablo16[[#This Row],[Dersi Veren. Öğr. Üyesi Bölmü.]]</f>
        <v>TE</v>
      </c>
      <c r="H155" s="40">
        <f>Tablo16[[#This Row],[Mevcut]]</f>
        <v>24</v>
      </c>
      <c r="I155" s="115">
        <f>Tablo16[[#This Row],[SINAV TARİHİ]]</f>
        <v>45665</v>
      </c>
      <c r="J155" s="116">
        <f>Tablo16[[#This Row],[SINAV SAATİ]]</f>
        <v>0.375</v>
      </c>
      <c r="K155" s="40" t="str">
        <f>Tablo16[[#This Row],[SINIF - I -ZF-….]]</f>
        <v>201</v>
      </c>
      <c r="L155" s="40">
        <f>Tablo16[[#This Row],[SINIF - II  ZF-….]]</f>
        <v>0</v>
      </c>
      <c r="M155" s="40">
        <f>Tablo16[[#This Row],[G1]]</f>
        <v>0</v>
      </c>
      <c r="N155" s="40">
        <f>Tablo16[[#This Row],[G2]]</f>
        <v>0</v>
      </c>
      <c r="O155" s="40">
        <f>Tablo16[[#This Row],[Gözetmen 1]]</f>
        <v>0</v>
      </c>
      <c r="P155" s="40">
        <f>Tablo16[[#This Row],[Gözetmen 2]]</f>
        <v>0</v>
      </c>
      <c r="Q155" s="40">
        <f>Tablo16[[#This Row],[TÜM SINAVLARIMI GÖSTER]]</f>
        <v>0</v>
      </c>
      <c r="R155" s="40">
        <f>Tablo16[[#This Row],[Aynı ders sayısı]]</f>
        <v>7</v>
      </c>
      <c r="S155" s="40">
        <f>Tablo16[[#This Row],[Hocası aynı, aynı ders sayısı]]</f>
        <v>1</v>
      </c>
      <c r="T155" s="40">
        <f>Tablo16[[#This Row],[Aynı saatteki Sınav Sayısı]]</f>
        <v>9</v>
      </c>
    </row>
    <row r="156" spans="1:20" ht="15" x14ac:dyDescent="0.25">
      <c r="A156" s="38">
        <v>292</v>
      </c>
      <c r="B156" s="40" t="str">
        <f>Tablo16[[#This Row],[Bölüm]]</f>
        <v>TE</v>
      </c>
      <c r="C156" s="40">
        <f>Tablo16[[#This Row],[Sınıf]]</f>
        <v>1</v>
      </c>
      <c r="D156" s="40" t="str">
        <f>Tablo16[[#This Row],[Ders Kodu]]</f>
        <v>TAE-3111</v>
      </c>
      <c r="E156" s="40" t="str">
        <f>Tablo16[[#This Row],[Dersin Adı]]</f>
        <v>Ekonometri  (Alttan Alanlar İçin)</v>
      </c>
      <c r="F156" s="40" t="str">
        <f>Tablo16[[#This Row],[Dersi Veren Öğretim Üyesi]]</f>
        <v>Selma Kayalak</v>
      </c>
      <c r="G156" s="40">
        <f>Tablo16[[#This Row],[Dersi Veren. Öğr. Üyesi Bölmü.]]</f>
        <v>0</v>
      </c>
      <c r="H156" s="40">
        <f>Tablo16[[#This Row],[Mevcut]]</f>
        <v>0</v>
      </c>
      <c r="I156" s="115">
        <f>Tablo16[[#This Row],[SINAV TARİHİ]]</f>
        <v>45665</v>
      </c>
      <c r="J156" s="116">
        <f>Tablo16[[#This Row],[SINAV SAATİ]]</f>
        <v>0.54166666666666663</v>
      </c>
      <c r="K156" s="40" t="str">
        <f>Tablo16[[#This Row],[SINIF - I -ZF-….]]</f>
        <v>102</v>
      </c>
      <c r="L156" s="40">
        <f>Tablo16[[#This Row],[SINIF - II  ZF-….]]</f>
        <v>0</v>
      </c>
      <c r="M156" s="40">
        <f>Tablo16[[#This Row],[G1]]</f>
        <v>0</v>
      </c>
      <c r="N156" s="40">
        <f>Tablo16[[#This Row],[G2]]</f>
        <v>0</v>
      </c>
      <c r="O156" s="40">
        <f>Tablo16[[#This Row],[Gözetmen 1]]</f>
        <v>0</v>
      </c>
      <c r="P156" s="40">
        <f>Tablo16[[#This Row],[Gözetmen 2]]</f>
        <v>0</v>
      </c>
      <c r="Q156" s="40">
        <f>Tablo16[[#This Row],[TÜM SINAVLARIMI GÖSTER]]</f>
        <v>0</v>
      </c>
      <c r="R156" s="40">
        <f>Tablo16[[#This Row],[Aynı ders sayısı]]</f>
        <v>0</v>
      </c>
      <c r="S156" s="40">
        <f>Tablo16[[#This Row],[Hocası aynı, aynı ders sayısı]]</f>
        <v>1</v>
      </c>
      <c r="T156" s="40">
        <f>Tablo16[[#This Row],[Aynı saatteki Sınav Sayısı]]</f>
        <v>10</v>
      </c>
    </row>
    <row r="157" spans="1:20" ht="15" x14ac:dyDescent="0.25">
      <c r="A157" s="38">
        <v>338</v>
      </c>
      <c r="B157" s="40" t="str">
        <f>Tablo16[[#This Row],[Bölüm]]</f>
        <v>TE</v>
      </c>
      <c r="C157" s="40">
        <f>Tablo16[[#This Row],[Sınıf]]</f>
        <v>1</v>
      </c>
      <c r="D157" s="40" t="str">
        <f>Tablo16[[#This Row],[Ders Kodu]]</f>
        <v>TAE-1101</v>
      </c>
      <c r="E157" s="40" t="str">
        <f>Tablo16[[#This Row],[Dersin Adı]]</f>
        <v>Fizik</v>
      </c>
      <c r="F157" s="40" t="str">
        <f>Tablo16[[#This Row],[Dersi Veren Öğretim Üyesi]]</f>
        <v>Sibel Şen</v>
      </c>
      <c r="G157" s="40" t="str">
        <f>Tablo16[[#This Row],[Dersi Veren. Öğr. Üyesi Bölmü.]]</f>
        <v>FD</v>
      </c>
      <c r="H157" s="40">
        <f>Tablo16[[#This Row],[Mevcut]]</f>
        <v>55</v>
      </c>
      <c r="I157" s="115">
        <f>Tablo16[[#This Row],[SINAV TARİHİ]]</f>
        <v>45666</v>
      </c>
      <c r="J157" s="116">
        <f>Tablo16[[#This Row],[SINAV SAATİ]]</f>
        <v>0.375</v>
      </c>
      <c r="K157" s="40" t="str">
        <f>Tablo16[[#This Row],[SINIF - I -ZF-….]]</f>
        <v>113</v>
      </c>
      <c r="L157" s="40">
        <f>Tablo16[[#This Row],[SINIF - II  ZF-….]]</f>
        <v>0</v>
      </c>
      <c r="M157" s="40">
        <f>Tablo16[[#This Row],[G1]]</f>
        <v>12</v>
      </c>
      <c r="N157" s="40">
        <f>Tablo16[[#This Row],[G2]]</f>
        <v>0</v>
      </c>
      <c r="O157" s="40" t="str">
        <f>Tablo16[[#This Row],[Gözetmen 1]]</f>
        <v>Çağrı KINIK</v>
      </c>
      <c r="P157" s="40">
        <f>Tablo16[[#This Row],[Gözetmen 2]]</f>
        <v>0</v>
      </c>
      <c r="Q157" s="40">
        <f>Tablo16[[#This Row],[TÜM SINAVLARIMI GÖSTER]]</f>
        <v>0</v>
      </c>
      <c r="R157" s="40">
        <f>Tablo16[[#This Row],[Aynı ders sayısı]]</f>
        <v>9</v>
      </c>
      <c r="S157" s="40">
        <f>Tablo16[[#This Row],[Hocası aynı, aynı ders sayısı]]</f>
        <v>2</v>
      </c>
      <c r="T157" s="40">
        <f>Tablo16[[#This Row],[Aynı saatteki Sınav Sayısı]]</f>
        <v>8</v>
      </c>
    </row>
    <row r="158" spans="1:20" ht="15" x14ac:dyDescent="0.25">
      <c r="A158" s="38">
        <v>359</v>
      </c>
      <c r="B158" s="40" t="str">
        <f>Tablo16[[#This Row],[Bölüm]]</f>
        <v>TE</v>
      </c>
      <c r="C158" s="40">
        <f>Tablo16[[#This Row],[Sınıf]]</f>
        <v>1</v>
      </c>
      <c r="D158" s="40" t="str">
        <f>Tablo16[[#This Row],[Ders Kodu]]</f>
        <v>TAE-1011</v>
      </c>
      <c r="E158" s="40" t="str">
        <f>Tablo16[[#This Row],[Dersin Adı]]</f>
        <v>Temel Bilgi Teknolojisi  (Alttan Alanlar İçin)</v>
      </c>
      <c r="F158" s="40" t="str">
        <f>Tablo16[[#This Row],[Dersi Veren Öğretim Üyesi]]</f>
        <v>Fatih Cem Kuzucu</v>
      </c>
      <c r="G158" s="40">
        <f>Tablo16[[#This Row],[Dersi Veren. Öğr. Üyesi Bölmü.]]</f>
        <v>0</v>
      </c>
      <c r="H158" s="40">
        <f>Tablo16[[#This Row],[Mevcut]]</f>
        <v>0</v>
      </c>
      <c r="I158" s="115">
        <f>Tablo16[[#This Row],[SINAV TARİHİ]]</f>
        <v>45667</v>
      </c>
      <c r="J158" s="116">
        <f>Tablo16[[#This Row],[SINAV SAATİ]]</f>
        <v>0.625</v>
      </c>
      <c r="K158" s="40" t="str">
        <f>Tablo16[[#This Row],[SINIF - I -ZF-….]]</f>
        <v>Bilgisayar Lab.</v>
      </c>
      <c r="L158" s="40">
        <f>Tablo16[[#This Row],[SINIF - II  ZF-….]]</f>
        <v>0</v>
      </c>
      <c r="M158" s="40">
        <f>Tablo16[[#This Row],[G1]]</f>
        <v>0</v>
      </c>
      <c r="N158" s="40">
        <f>Tablo16[[#This Row],[G2]]</f>
        <v>0</v>
      </c>
      <c r="O158" s="40">
        <f>Tablo16[[#This Row],[Gözetmen 1]]</f>
        <v>0</v>
      </c>
      <c r="P158" s="40">
        <f>Tablo16[[#This Row],[Gözetmen 2]]</f>
        <v>0</v>
      </c>
      <c r="Q158" s="40">
        <f>Tablo16[[#This Row],[TÜM SINAVLARIMI GÖSTER]]</f>
        <v>0</v>
      </c>
      <c r="R158" s="40">
        <f>Tablo16[[#This Row],[Aynı ders sayısı]]</f>
        <v>2</v>
      </c>
      <c r="S158" s="40">
        <f>Tablo16[[#This Row],[Hocası aynı, aynı ders sayısı]]</f>
        <v>1</v>
      </c>
      <c r="T158" s="40">
        <f>Tablo16[[#This Row],[Aynı saatteki Sınav Sayısı]]</f>
        <v>12</v>
      </c>
    </row>
    <row r="159" spans="1:20" ht="15" x14ac:dyDescent="0.25">
      <c r="A159" s="38">
        <v>365</v>
      </c>
      <c r="B159" s="40" t="str">
        <f>Tablo16[[#This Row],[Bölüm]]</f>
        <v>TE</v>
      </c>
      <c r="C159" s="40">
        <f>Tablo16[[#This Row],[Sınıf]]</f>
        <v>1</v>
      </c>
      <c r="D159" s="40" t="str">
        <f>Tablo16[[#This Row],[Ders Kodu]]</f>
        <v>ZTE-1011</v>
      </c>
      <c r="E159" s="40" t="str">
        <f>Tablo16[[#This Row],[Dersin Adı]]</f>
        <v>Bitki Fizyolojisi</v>
      </c>
      <c r="F159" s="40" t="str">
        <f>Tablo16[[#This Row],[Dersi Veren Öğretim Üyesi]]</f>
        <v>Ramazan Çakmakçı</v>
      </c>
      <c r="G159" s="40" t="str">
        <f>Tablo16[[#This Row],[Dersi Veren. Öğr. Üyesi Bölmü.]]</f>
        <v>TB</v>
      </c>
      <c r="H159" s="40">
        <f>Tablo16[[#This Row],[Mevcut]]</f>
        <v>38</v>
      </c>
      <c r="I159" s="115">
        <f>Tablo16[[#This Row],[SINAV TARİHİ]]</f>
        <v>45670</v>
      </c>
      <c r="J159" s="116">
        <f>Tablo16[[#This Row],[SINAV SAATİ]]</f>
        <v>0.375</v>
      </c>
      <c r="K159" s="40" t="str">
        <f>Tablo16[[#This Row],[SINIF - I -ZF-….]]</f>
        <v>102</v>
      </c>
      <c r="L159" s="40">
        <f>Tablo16[[#This Row],[SINIF - II  ZF-….]]</f>
        <v>0</v>
      </c>
      <c r="M159" s="40">
        <f>Tablo16[[#This Row],[G1]]</f>
        <v>12</v>
      </c>
      <c r="N159" s="40">
        <f>Tablo16[[#This Row],[G2]]</f>
        <v>0</v>
      </c>
      <c r="O159" s="40" t="str">
        <f>Tablo16[[#This Row],[Gözetmen 1]]</f>
        <v>Çağrı KINIK</v>
      </c>
      <c r="P159" s="40">
        <f>Tablo16[[#This Row],[Gözetmen 2]]</f>
        <v>0</v>
      </c>
      <c r="Q159" s="40">
        <f>Tablo16[[#This Row],[TÜM SINAVLARIMI GÖSTER]]</f>
        <v>0</v>
      </c>
      <c r="R159" s="40">
        <f>Tablo16[[#This Row],[Aynı ders sayısı]]</f>
        <v>7</v>
      </c>
      <c r="S159" s="40">
        <f>Tablo16[[#This Row],[Hocası aynı, aynı ders sayısı]]</f>
        <v>2</v>
      </c>
      <c r="T159" s="40">
        <f>Tablo16[[#This Row],[Aynı saatteki Sınav Sayısı]]</f>
        <v>9</v>
      </c>
    </row>
    <row r="160" spans="1:20" ht="15" x14ac:dyDescent="0.25">
      <c r="A160" s="38">
        <v>173</v>
      </c>
      <c r="B160" s="40" t="str">
        <f>Tablo16[[#This Row],[Bölüm]]</f>
        <v>TE</v>
      </c>
      <c r="C160" s="40">
        <f>Tablo16[[#This Row],[Sınıf]]</f>
        <v>1</v>
      </c>
      <c r="D160" s="40" t="str">
        <f>Tablo16[[#This Row],[Ders Kodu]]</f>
        <v>ZTE-1003</v>
      </c>
      <c r="E160" s="40" t="str">
        <f>Tablo16[[#This Row],[Dersin Adı]]</f>
        <v>Kimya I</v>
      </c>
      <c r="F160" s="40" t="str">
        <f>Tablo16[[#This Row],[Dersi Veren Öğretim Üyesi]]</f>
        <v>Ali Bilici</v>
      </c>
      <c r="G160" s="40" t="str">
        <f>Tablo16[[#This Row],[Dersi Veren. Öğr. Üyesi Bölmü.]]</f>
        <v>FD</v>
      </c>
      <c r="H160" s="40">
        <f>Tablo16[[#This Row],[Mevcut]]</f>
        <v>109</v>
      </c>
      <c r="I160" s="115">
        <f>Tablo16[[#This Row],[SINAV TARİHİ]]</f>
        <v>45671</v>
      </c>
      <c r="J160" s="116">
        <f>Tablo16[[#This Row],[SINAV SAATİ]]</f>
        <v>0.375</v>
      </c>
      <c r="K160" s="40" t="str">
        <f>Tablo16[[#This Row],[SINIF - I -ZF-….]]</f>
        <v>113</v>
      </c>
      <c r="L160" s="40" t="str">
        <f>Tablo16[[#This Row],[SINIF - II  ZF-….]]</f>
        <v>101</v>
      </c>
      <c r="M160" s="40">
        <f>Tablo16[[#This Row],[G1]]</f>
        <v>14</v>
      </c>
      <c r="N160" s="40">
        <f>Tablo16[[#This Row],[G2]]</f>
        <v>5</v>
      </c>
      <c r="O160" s="40" t="str">
        <f>Tablo16[[#This Row],[Gözetmen 1]]</f>
        <v>Hakan ERDEM</v>
      </c>
      <c r="P160" s="40" t="str">
        <f>Tablo16[[#This Row],[Gözetmen 2]]</f>
        <v>İrem POYRAZ</v>
      </c>
      <c r="Q160" s="40" t="e">
        <f>Tablo16[[#This Row],[TÜM SINAVLARIMI GÖSTER]]</f>
        <v>#N/A</v>
      </c>
      <c r="R160" s="40">
        <f>Tablo16[[#This Row],[Aynı ders sayısı]]</f>
        <v>8</v>
      </c>
      <c r="S160" s="40">
        <f>Tablo16[[#This Row],[Hocası aynı, aynı ders sayısı]]</f>
        <v>1</v>
      </c>
      <c r="T160" s="40">
        <f>Tablo16[[#This Row],[Aynı saatteki Sınav Sayısı]]</f>
        <v>8</v>
      </c>
    </row>
    <row r="161" spans="1:20" ht="15" x14ac:dyDescent="0.25">
      <c r="A161" s="38">
        <v>192</v>
      </c>
      <c r="B161" s="40" t="str">
        <f>Tablo16[[#This Row],[Bölüm]]</f>
        <v>TE</v>
      </c>
      <c r="C161" s="40">
        <f>Tablo16[[#This Row],[Sınıf]]</f>
        <v>1</v>
      </c>
      <c r="D161" s="40" t="str">
        <f>Tablo16[[#This Row],[Ders Kodu]]</f>
        <v>TAE-1107</v>
      </c>
      <c r="E161" s="40" t="str">
        <f>Tablo16[[#This Row],[Dersin Adı]]</f>
        <v>Botanik</v>
      </c>
      <c r="F161" s="40" t="str">
        <f>Tablo16[[#This Row],[Dersi Veren Öğretim Üyesi]]</f>
        <v>Canan Öztokat Kuzucu</v>
      </c>
      <c r="G161" s="40" t="str">
        <f>Tablo16[[#This Row],[Dersi Veren. Öğr. Üyesi Bölmü.]]</f>
        <v>FD</v>
      </c>
      <c r="H161" s="40">
        <f>Tablo16[[#This Row],[Mevcut]]</f>
        <v>38</v>
      </c>
      <c r="I161" s="115">
        <f>Tablo16[[#This Row],[SINAV TARİHİ]]</f>
        <v>45672</v>
      </c>
      <c r="J161" s="116">
        <f>Tablo16[[#This Row],[SINAV SAATİ]]</f>
        <v>0.375</v>
      </c>
      <c r="K161" s="40" t="str">
        <f>Tablo16[[#This Row],[SINIF - I -ZF-….]]</f>
        <v>02</v>
      </c>
      <c r="L161" s="40">
        <f>Tablo16[[#This Row],[SINIF - II  ZF-….]]</f>
        <v>0</v>
      </c>
      <c r="M161" s="40">
        <f>Tablo16[[#This Row],[G1]]</f>
        <v>7</v>
      </c>
      <c r="N161" s="40">
        <f>Tablo16[[#This Row],[G2]]</f>
        <v>0</v>
      </c>
      <c r="O161" s="40" t="str">
        <f>Tablo16[[#This Row],[Gözetmen 1]]</f>
        <v>C. Erdem BÜLBÜL</v>
      </c>
      <c r="P161" s="40">
        <f>Tablo16[[#This Row],[Gözetmen 2]]</f>
        <v>0</v>
      </c>
      <c r="Q161" s="40">
        <f>Tablo16[[#This Row],[TÜM SINAVLARIMI GÖSTER]]</f>
        <v>0</v>
      </c>
      <c r="R161" s="40">
        <f>Tablo16[[#This Row],[Aynı ders sayısı]]</f>
        <v>8</v>
      </c>
      <c r="S161" s="40">
        <f>Tablo16[[#This Row],[Hocası aynı, aynı ders sayısı]]</f>
        <v>2</v>
      </c>
      <c r="T161" s="40">
        <f>Tablo16[[#This Row],[Aynı saatteki Sınav Sayısı]]</f>
        <v>9</v>
      </c>
    </row>
    <row r="162" spans="1:20" ht="15" x14ac:dyDescent="0.25">
      <c r="A162" s="38">
        <v>203</v>
      </c>
      <c r="B162" s="40" t="str">
        <f>Tablo16[[#This Row],[Bölüm]]</f>
        <v>TE</v>
      </c>
      <c r="C162" s="40">
        <f>Tablo16[[#This Row],[Sınıf]]</f>
        <v>1</v>
      </c>
      <c r="D162" s="40" t="str">
        <f>Tablo16[[#This Row],[Ders Kodu]]</f>
        <v>İSG-1001</v>
      </c>
      <c r="E162" s="40" t="str">
        <f>Tablo16[[#This Row],[Dersin Adı]]</f>
        <v>İş Sağlığı ve Güvenliği I</v>
      </c>
      <c r="F162" s="40" t="str">
        <f>Tablo16[[#This Row],[Dersi Veren Öğretim Üyesi]]</f>
        <v>Ulaş Çınar</v>
      </c>
      <c r="G162" s="40" t="str">
        <f>Tablo16[[#This Row],[Dersi Veren. Öğr. Üyesi Bölmü.]]</f>
        <v>FD</v>
      </c>
      <c r="H162" s="40">
        <f>Tablo16[[#This Row],[Mevcut]]</f>
        <v>24</v>
      </c>
      <c r="I162" s="115">
        <f>Tablo16[[#This Row],[SINAV TARİHİ]]</f>
        <v>45673</v>
      </c>
      <c r="J162" s="116">
        <f>Tablo16[[#This Row],[SINAV SAATİ]]</f>
        <v>0.375</v>
      </c>
      <c r="K162" s="40" t="str">
        <f>Tablo16[[#This Row],[SINIF - I -ZF-….]]</f>
        <v>Prof.Dr H. TURHAN</v>
      </c>
      <c r="L162" s="40">
        <f>Tablo16[[#This Row],[SINIF - II  ZF-….]]</f>
        <v>0</v>
      </c>
      <c r="M162" s="40">
        <f>Tablo16[[#This Row],[G1]]</f>
        <v>8</v>
      </c>
      <c r="N162" s="40">
        <f>Tablo16[[#This Row],[G2]]</f>
        <v>0</v>
      </c>
      <c r="O162" s="40" t="str">
        <f>Tablo16[[#This Row],[Gözetmen 1]]</f>
        <v>Sema Ezgi YÜCEER</v>
      </c>
      <c r="P162" s="40">
        <f>Tablo16[[#This Row],[Gözetmen 2]]</f>
        <v>0</v>
      </c>
      <c r="Q162" s="40">
        <f>Tablo16[[#This Row],[TÜM SINAVLARIMI GÖSTER]]</f>
        <v>0</v>
      </c>
      <c r="R162" s="40">
        <f>Tablo16[[#This Row],[Aynı ders sayısı]]</f>
        <v>9</v>
      </c>
      <c r="S162" s="40">
        <f>Tablo16[[#This Row],[Hocası aynı, aynı ders sayısı]]</f>
        <v>8</v>
      </c>
      <c r="T162" s="40">
        <f>Tablo16[[#This Row],[Aynı saatteki Sınav Sayısı]]</f>
        <v>9</v>
      </c>
    </row>
    <row r="163" spans="1:20" ht="15" x14ac:dyDescent="0.25">
      <c r="A163" s="38">
        <v>236</v>
      </c>
      <c r="B163" s="40" t="str">
        <f>Tablo16[[#This Row],[Bölüm]]</f>
        <v>TE</v>
      </c>
      <c r="C163" s="40">
        <f>Tablo16[[#This Row],[Sınıf]]</f>
        <v>1</v>
      </c>
      <c r="D163" s="40" t="str">
        <f>Tablo16[[#This Row],[Ders Kodu]]</f>
        <v>TAE-1109</v>
      </c>
      <c r="E163" s="40" t="str">
        <f>Tablo16[[#This Row],[Dersin Adı]]</f>
        <v>Meteoroloji</v>
      </c>
      <c r="F163" s="40" t="str">
        <f>Tablo16[[#This Row],[Dersi Veren Öğretim Üyesi]]</f>
        <v>Melis İnalpulat</v>
      </c>
      <c r="G163" s="40" t="str">
        <f>Tablo16[[#This Row],[Dersi Veren. Öğr. Üyesi Bölmü.]]</f>
        <v>TYS</v>
      </c>
      <c r="H163" s="40">
        <f>Tablo16[[#This Row],[Mevcut]]</f>
        <v>45</v>
      </c>
      <c r="I163" s="115">
        <f>Tablo16[[#This Row],[SINAV TARİHİ]]</f>
        <v>45674</v>
      </c>
      <c r="J163" s="116">
        <f>Tablo16[[#This Row],[SINAV SAATİ]]</f>
        <v>0.375</v>
      </c>
      <c r="K163" s="40" t="str">
        <f>Tablo16[[#This Row],[SINIF - I -ZF-….]]</f>
        <v>Prof.Dr H. TURHAN</v>
      </c>
      <c r="L163" s="40">
        <f>Tablo16[[#This Row],[SINIF - II  ZF-….]]</f>
        <v>0</v>
      </c>
      <c r="M163" s="40">
        <f>Tablo16[[#This Row],[G1]]</f>
        <v>0</v>
      </c>
      <c r="N163" s="40">
        <f>Tablo16[[#This Row],[G2]]</f>
        <v>0</v>
      </c>
      <c r="O163" s="40">
        <f>Tablo16[[#This Row],[Gözetmen 1]]</f>
        <v>0</v>
      </c>
      <c r="P163" s="40">
        <f>Tablo16[[#This Row],[Gözetmen 2]]</f>
        <v>0</v>
      </c>
      <c r="Q163" s="40">
        <f>Tablo16[[#This Row],[TÜM SINAVLARIMI GÖSTER]]</f>
        <v>0</v>
      </c>
      <c r="R163" s="40">
        <f>Tablo16[[#This Row],[Aynı ders sayısı]]</f>
        <v>5</v>
      </c>
      <c r="S163" s="40">
        <f>Tablo16[[#This Row],[Hocası aynı, aynı ders sayısı]]</f>
        <v>1</v>
      </c>
      <c r="T163" s="40">
        <f>Tablo16[[#This Row],[Aynı saatteki Sınav Sayısı]]</f>
        <v>4</v>
      </c>
    </row>
    <row r="164" spans="1:20" ht="15" x14ac:dyDescent="0.25">
      <c r="A164" s="38">
        <v>326</v>
      </c>
      <c r="B164" s="40" t="str">
        <f>Tablo16[[#This Row],[Bölüm]]</f>
        <v>TE</v>
      </c>
      <c r="C164" s="40">
        <f>Tablo16[[#This Row],[Sınıf]]</f>
        <v>1</v>
      </c>
      <c r="D164" s="40" t="str">
        <f>Tablo16[[#This Row],[Ders Kodu]]</f>
        <v>TDİ-1101</v>
      </c>
      <c r="E164" s="40" t="str">
        <f>Tablo16[[#This Row],[Dersin Adı]]</f>
        <v>Yabancı Dil (ingilizce)</v>
      </c>
      <c r="F164" s="40" t="str">
        <f>Tablo16[[#This Row],[Dersi Veren Öğretim Üyesi]]</f>
        <v>Gökhan HINIZ</v>
      </c>
      <c r="G164" s="40" t="str">
        <f>Tablo16[[#This Row],[Dersi Veren. Öğr. Üyesi Bölmü.]]</f>
        <v>FD</v>
      </c>
      <c r="H164" s="40">
        <f>Tablo16[[#This Row],[Mevcut]]</f>
        <v>13</v>
      </c>
      <c r="I164" s="115">
        <f>Tablo16[[#This Row],[SINAV TARİHİ]]</f>
        <v>45674</v>
      </c>
      <c r="J164" s="116">
        <f>Tablo16[[#This Row],[SINAV SAATİ]]</f>
        <v>0.625</v>
      </c>
      <c r="K164" s="40" t="str">
        <f>Tablo16[[#This Row],[SINIF - I -ZF-….]]</f>
        <v>Prof.Dr H. TURHAN</v>
      </c>
      <c r="L164" s="40">
        <f>Tablo16[[#This Row],[SINIF - II  ZF-….]]</f>
        <v>0</v>
      </c>
      <c r="M164" s="40">
        <f>Tablo16[[#This Row],[G1]]</f>
        <v>11</v>
      </c>
      <c r="N164" s="40">
        <f>Tablo16[[#This Row],[G2]]</f>
        <v>0</v>
      </c>
      <c r="O164" s="40" t="str">
        <f>Tablo16[[#This Row],[Gözetmen 1]]</f>
        <v>Serkan ÖZDEMİR</v>
      </c>
      <c r="P164" s="40">
        <f>Tablo16[[#This Row],[Gözetmen 2]]</f>
        <v>0</v>
      </c>
      <c r="Q164" s="40">
        <f>Tablo16[[#This Row],[TÜM SINAVLARIMI GÖSTER]]</f>
        <v>0</v>
      </c>
      <c r="R164" s="40">
        <f>Tablo16[[#This Row],[Aynı ders sayısı]]</f>
        <v>0</v>
      </c>
      <c r="S164" s="40">
        <f>Tablo16[[#This Row],[Hocası aynı, aynı ders sayısı]]</f>
        <v>9</v>
      </c>
      <c r="T164" s="40">
        <f>Tablo16[[#This Row],[Aynı saatteki Sınav Sayısı]]</f>
        <v>9</v>
      </c>
    </row>
    <row r="165" spans="1:20" ht="15" x14ac:dyDescent="0.25">
      <c r="A165" s="38">
        <v>239</v>
      </c>
      <c r="B165" s="40" t="str">
        <f>Tablo16[[#This Row],[Bölüm]]</f>
        <v>TE</v>
      </c>
      <c r="C165" s="40">
        <f>Tablo16[[#This Row],[Sınıf]]</f>
        <v>2</v>
      </c>
      <c r="D165" s="40" t="str">
        <f>Tablo16[[#This Row],[Ders Kodu]]</f>
        <v>TAE-2003</v>
      </c>
      <c r="E165" s="40" t="str">
        <f>Tablo16[[#This Row],[Dersin Adı]]</f>
        <v>Kırsal Sosyoloji</v>
      </c>
      <c r="F165" s="40" t="str">
        <f>Tablo16[[#This Row],[Dersi Veren Öğretim Üyesi]]</f>
        <v>Özge Can Niyaz Altınok</v>
      </c>
      <c r="G165" s="40" t="str">
        <f>Tablo16[[#This Row],[Dersi Veren. Öğr. Üyesi Bölmü.]]</f>
        <v>TE</v>
      </c>
      <c r="H165" s="40">
        <f>Tablo16[[#This Row],[Mevcut]]</f>
        <v>41</v>
      </c>
      <c r="I165" s="115">
        <f>Tablo16[[#This Row],[SINAV TARİHİ]]</f>
        <v>45663</v>
      </c>
      <c r="J165" s="116">
        <f>Tablo16[[#This Row],[SINAV SAATİ]]</f>
        <v>0.45833333333333331</v>
      </c>
      <c r="K165" s="40" t="str">
        <f>Tablo16[[#This Row],[SINIF - I -ZF-….]]</f>
        <v>02</v>
      </c>
      <c r="L165" s="40">
        <f>Tablo16[[#This Row],[SINIF - II  ZF-….]]</f>
        <v>0</v>
      </c>
      <c r="M165" s="40">
        <f>Tablo16[[#This Row],[G1]]</f>
        <v>0</v>
      </c>
      <c r="N165" s="40">
        <f>Tablo16[[#This Row],[G2]]</f>
        <v>0</v>
      </c>
      <c r="O165" s="40">
        <f>Tablo16[[#This Row],[Gözetmen 1]]</f>
        <v>0</v>
      </c>
      <c r="P165" s="40">
        <f>Tablo16[[#This Row],[Gözetmen 2]]</f>
        <v>0</v>
      </c>
      <c r="Q165" s="40">
        <f>Tablo16[[#This Row],[TÜM SINAVLARIMI GÖSTER]]</f>
        <v>0</v>
      </c>
      <c r="R165" s="40">
        <f>Tablo16[[#This Row],[Aynı ders sayısı]]</f>
        <v>1</v>
      </c>
      <c r="S165" s="40">
        <f>Tablo16[[#This Row],[Hocası aynı, aynı ders sayısı]]</f>
        <v>1</v>
      </c>
      <c r="T165" s="40">
        <f>Tablo16[[#This Row],[Aynı saatteki Sınav Sayısı]]</f>
        <v>9</v>
      </c>
    </row>
    <row r="166" spans="1:20" ht="15" x14ac:dyDescent="0.25">
      <c r="A166" s="38">
        <v>300</v>
      </c>
      <c r="B166" s="40" t="str">
        <f>Tablo16[[#This Row],[Bölüm]]</f>
        <v>TE</v>
      </c>
      <c r="C166" s="40">
        <f>Tablo16[[#This Row],[Sınıf]]</f>
        <v>2</v>
      </c>
      <c r="D166" s="40" t="str">
        <f>Tablo16[[#This Row],[Ders Kodu]]</f>
        <v>TAE-2001</v>
      </c>
      <c r="E166" s="40" t="str">
        <f>Tablo16[[#This Row],[Dersin Adı]]</f>
        <v>Tarım Ekonomisi</v>
      </c>
      <c r="F166" s="40" t="str">
        <f>Tablo16[[#This Row],[Dersi Veren Öğretim Üyesi]]</f>
        <v>Sibel Tan</v>
      </c>
      <c r="G166" s="40" t="str">
        <f>Tablo16[[#This Row],[Dersi Veren. Öğr. Üyesi Bölmü.]]</f>
        <v>TE</v>
      </c>
      <c r="H166" s="40">
        <f>Tablo16[[#This Row],[Mevcut]]</f>
        <v>44</v>
      </c>
      <c r="I166" s="115">
        <f>Tablo16[[#This Row],[SINAV TARİHİ]]</f>
        <v>45664</v>
      </c>
      <c r="J166" s="116">
        <f>Tablo16[[#This Row],[SINAV SAATİ]]</f>
        <v>0.4861111111111111</v>
      </c>
      <c r="K166" s="40" t="str">
        <f>Tablo16[[#This Row],[SINIF - I -ZF-….]]</f>
        <v>01</v>
      </c>
      <c r="L166" s="40">
        <f>Tablo16[[#This Row],[SINIF - II  ZF-….]]</f>
        <v>0</v>
      </c>
      <c r="M166" s="40">
        <f>Tablo16[[#This Row],[G1]]</f>
        <v>5</v>
      </c>
      <c r="N166" s="40">
        <f>Tablo16[[#This Row],[G2]]</f>
        <v>0</v>
      </c>
      <c r="O166" s="40" t="str">
        <f>Tablo16[[#This Row],[Gözetmen 1]]</f>
        <v>İrem POYRAZ</v>
      </c>
      <c r="P166" s="40">
        <f>Tablo16[[#This Row],[Gözetmen 2]]</f>
        <v>0</v>
      </c>
      <c r="Q166" s="40">
        <f>Tablo16[[#This Row],[TÜM SINAVLARIMI GÖSTER]]</f>
        <v>0</v>
      </c>
      <c r="R166" s="40">
        <f>Tablo16[[#This Row],[Aynı ders sayısı]]</f>
        <v>6</v>
      </c>
      <c r="S166" s="40">
        <f>Tablo16[[#This Row],[Hocası aynı, aynı ders sayısı]]</f>
        <v>2</v>
      </c>
      <c r="T166" s="40">
        <f>Tablo16[[#This Row],[Aynı saatteki Sınav Sayısı]]</f>
        <v>9</v>
      </c>
    </row>
    <row r="167" spans="1:20" ht="15" x14ac:dyDescent="0.25">
      <c r="A167" s="38">
        <v>310</v>
      </c>
      <c r="B167" s="40" t="str">
        <f>Tablo16[[#This Row],[Bölüm]]</f>
        <v>TE</v>
      </c>
      <c r="C167" s="40">
        <f>Tablo16[[#This Row],[Sınıf]]</f>
        <v>2</v>
      </c>
      <c r="D167" s="40" t="str">
        <f>Tablo16[[#This Row],[Ders Kodu]]</f>
        <v>TAE-2007</v>
      </c>
      <c r="E167" s="40" t="str">
        <f>Tablo16[[#This Row],[Dersin Adı]]</f>
        <v>Gıda Bilimi ve Güvenliği</v>
      </c>
      <c r="F167" s="40" t="str">
        <f>Tablo16[[#This Row],[Dersi Veren Öğretim Üyesi]]</f>
        <v>Murat Zorba</v>
      </c>
      <c r="G167" s="40" t="str">
        <f>Tablo16[[#This Row],[Dersi Veren. Öğr. Üyesi Bölmü.]]</f>
        <v>FD</v>
      </c>
      <c r="H167" s="40">
        <f>Tablo16[[#This Row],[Mevcut]]</f>
        <v>50</v>
      </c>
      <c r="I167" s="115">
        <f>Tablo16[[#This Row],[SINAV TARİHİ]]</f>
        <v>45665</v>
      </c>
      <c r="J167" s="116">
        <f>Tablo16[[#This Row],[SINAV SAATİ]]</f>
        <v>0.45833333333333331</v>
      </c>
      <c r="K167" s="40" t="str">
        <f>Tablo16[[#This Row],[SINIF - I -ZF-….]]</f>
        <v>Prof.Dr H. TURHAN</v>
      </c>
      <c r="L167" s="40">
        <f>Tablo16[[#This Row],[SINIF - II  ZF-….]]</f>
        <v>0</v>
      </c>
      <c r="M167" s="40">
        <f>Tablo16[[#This Row],[G1]]</f>
        <v>4</v>
      </c>
      <c r="N167" s="40">
        <f>Tablo16[[#This Row],[G2]]</f>
        <v>0</v>
      </c>
      <c r="O167" s="40" t="str">
        <f>Tablo16[[#This Row],[Gözetmen 1]]</f>
        <v>İpek YAŞAR</v>
      </c>
      <c r="P167" s="40">
        <f>Tablo16[[#This Row],[Gözetmen 2]]</f>
        <v>0</v>
      </c>
      <c r="Q167" s="40">
        <f>Tablo16[[#This Row],[TÜM SINAVLARIMI GÖSTER]]</f>
        <v>0</v>
      </c>
      <c r="R167" s="40">
        <f>Tablo16[[#This Row],[Aynı ders sayısı]]</f>
        <v>6</v>
      </c>
      <c r="S167" s="40">
        <f>Tablo16[[#This Row],[Hocası aynı, aynı ders sayısı]]</f>
        <v>5</v>
      </c>
      <c r="T167" s="40">
        <f>Tablo16[[#This Row],[Aynı saatteki Sınav Sayısı]]</f>
        <v>9</v>
      </c>
    </row>
    <row r="168" spans="1:20" ht="15" x14ac:dyDescent="0.25">
      <c r="A168" s="38">
        <v>314</v>
      </c>
      <c r="B168" s="40" t="str">
        <f>Tablo16[[#This Row],[Bölüm]]</f>
        <v>TE</v>
      </c>
      <c r="C168" s="40">
        <f>Tablo16[[#This Row],[Sınıf]]</f>
        <v>2</v>
      </c>
      <c r="D168" s="40" t="str">
        <f>Tablo16[[#This Row],[Ders Kodu]]</f>
        <v>TAE-2011</v>
      </c>
      <c r="E168" s="40" t="str">
        <f>Tablo16[[#This Row],[Dersin Adı]]</f>
        <v>Tarımsal Yapılar ve Sulama</v>
      </c>
      <c r="F168" s="40" t="str">
        <f>Tablo16[[#This Row],[Dersi Veren Öğretim Üyesi]]</f>
        <v>Sefa Aksu</v>
      </c>
      <c r="G168" s="40" t="str">
        <f>Tablo16[[#This Row],[Dersi Veren. Öğr. Üyesi Bölmü.]]</f>
        <v>TO</v>
      </c>
      <c r="H168" s="40">
        <f>Tablo16[[#This Row],[Mevcut]]</f>
        <v>50</v>
      </c>
      <c r="I168" s="115">
        <f>Tablo16[[#This Row],[SINAV TARİHİ]]</f>
        <v>45665</v>
      </c>
      <c r="J168" s="116">
        <f>Tablo16[[#This Row],[SINAV SAATİ]]</f>
        <v>0.6875</v>
      </c>
      <c r="K168" s="40" t="str">
        <f>Tablo16[[#This Row],[SINIF - I -ZF-….]]</f>
        <v>Prof.Dr H. TURHAN</v>
      </c>
      <c r="L168" s="40">
        <f>Tablo16[[#This Row],[SINIF - II  ZF-….]]</f>
        <v>0</v>
      </c>
      <c r="M168" s="40">
        <f>Tablo16[[#This Row],[G1]]</f>
        <v>0</v>
      </c>
      <c r="N168" s="40">
        <f>Tablo16[[#This Row],[G2]]</f>
        <v>0</v>
      </c>
      <c r="O168" s="40">
        <f>Tablo16[[#This Row],[Gözetmen 1]]</f>
        <v>0</v>
      </c>
      <c r="P168" s="40">
        <f>Tablo16[[#This Row],[Gözetmen 2]]</f>
        <v>0</v>
      </c>
      <c r="Q168" s="40">
        <f>Tablo16[[#This Row],[TÜM SINAVLARIMI GÖSTER]]</f>
        <v>0</v>
      </c>
      <c r="R168" s="40">
        <f>Tablo16[[#This Row],[Aynı ders sayısı]]</f>
        <v>6</v>
      </c>
      <c r="S168" s="40">
        <f>Tablo16[[#This Row],[Hocası aynı, aynı ders sayısı]]</f>
        <v>1</v>
      </c>
      <c r="T168" s="40">
        <f>Tablo16[[#This Row],[Aynı saatteki Sınav Sayısı]]</f>
        <v>7</v>
      </c>
    </row>
    <row r="169" spans="1:20" ht="15" x14ac:dyDescent="0.25">
      <c r="A169" s="38">
        <v>315</v>
      </c>
      <c r="B169" s="40" t="str">
        <f>Tablo16[[#This Row],[Bölüm]]</f>
        <v>TE</v>
      </c>
      <c r="C169" s="40">
        <f>Tablo16[[#This Row],[Sınıf]]</f>
        <v>2</v>
      </c>
      <c r="D169" s="40" t="str">
        <f>Tablo16[[#This Row],[Ders Kodu]]</f>
        <v>TAE-2005</v>
      </c>
      <c r="E169" s="40" t="str">
        <f>Tablo16[[#This Row],[Dersin Adı]]</f>
        <v>Tarım Makineleri</v>
      </c>
      <c r="F169" s="40" t="str">
        <f>Tablo16[[#This Row],[Dersi Veren Öğretim Üyesi]]</f>
        <v>İsmail Kavdır</v>
      </c>
      <c r="G169" s="40" t="str">
        <f>Tablo16[[#This Row],[Dersi Veren. Öğr. Üyesi Bölmü.]]</f>
        <v>TM</v>
      </c>
      <c r="H169" s="40">
        <f>Tablo16[[#This Row],[Mevcut]]</f>
        <v>41</v>
      </c>
      <c r="I169" s="115">
        <f>Tablo16[[#This Row],[SINAV TARİHİ]]</f>
        <v>45666</v>
      </c>
      <c r="J169" s="116">
        <f>Tablo16[[#This Row],[SINAV SAATİ]]</f>
        <v>0.45833333333333331</v>
      </c>
      <c r="K169" s="40" t="str">
        <f>Tablo16[[#This Row],[SINIF - I -ZF-….]]</f>
        <v>02</v>
      </c>
      <c r="L169" s="40">
        <f>Tablo16[[#This Row],[SINIF - II  ZF-….]]</f>
        <v>0</v>
      </c>
      <c r="M169" s="40">
        <f>Tablo16[[#This Row],[G1]]</f>
        <v>0</v>
      </c>
      <c r="N169" s="40">
        <f>Tablo16[[#This Row],[G2]]</f>
        <v>0</v>
      </c>
      <c r="O169" s="40">
        <f>Tablo16[[#This Row],[Gözetmen 1]]</f>
        <v>0</v>
      </c>
      <c r="P169" s="40">
        <f>Tablo16[[#This Row],[Gözetmen 2]]</f>
        <v>0</v>
      </c>
      <c r="Q169" s="40">
        <f>Tablo16[[#This Row],[TÜM SINAVLARIMI GÖSTER]]</f>
        <v>0</v>
      </c>
      <c r="R169" s="40">
        <f>Tablo16[[#This Row],[Aynı ders sayısı]]</f>
        <v>2</v>
      </c>
      <c r="S169" s="40">
        <f>Tablo16[[#This Row],[Hocası aynı, aynı ders sayısı]]</f>
        <v>1</v>
      </c>
      <c r="T169" s="40">
        <f>Tablo16[[#This Row],[Aynı saatteki Sınav Sayısı]]</f>
        <v>9</v>
      </c>
    </row>
    <row r="170" spans="1:20" ht="15" x14ac:dyDescent="0.25">
      <c r="A170" s="38">
        <v>334</v>
      </c>
      <c r="B170" s="40" t="str">
        <f>Tablo16[[#This Row],[Bölüm]]</f>
        <v>TE</v>
      </c>
      <c r="C170" s="40">
        <f>Tablo16[[#This Row],[Sınıf]]</f>
        <v>2</v>
      </c>
      <c r="D170" s="40" t="str">
        <f>Tablo16[[#This Row],[Ders Kodu]]</f>
        <v>TAE-2009</v>
      </c>
      <c r="E170" s="40" t="str">
        <f>Tablo16[[#This Row],[Dersin Adı]]</f>
        <v>Bitki Fizyolojisi</v>
      </c>
      <c r="F170" s="40" t="str">
        <f>Tablo16[[#This Row],[Dersi Veren Öğretim Üyesi]]</f>
        <v>Ramazan Çakmakçı</v>
      </c>
      <c r="G170" s="40" t="str">
        <f>Tablo16[[#This Row],[Dersi Veren. Öğr. Üyesi Bölmü.]]</f>
        <v>TB</v>
      </c>
      <c r="H170" s="40">
        <f>Tablo16[[#This Row],[Mevcut]]</f>
        <v>36</v>
      </c>
      <c r="I170" s="115">
        <f>Tablo16[[#This Row],[SINAV TARİHİ]]</f>
        <v>45670</v>
      </c>
      <c r="J170" s="116">
        <f>Tablo16[[#This Row],[SINAV SAATİ]]</f>
        <v>0.375</v>
      </c>
      <c r="K170" s="40" t="str">
        <f>Tablo16[[#This Row],[SINIF - I -ZF-….]]</f>
        <v>101</v>
      </c>
      <c r="L170" s="40">
        <f>Tablo16[[#This Row],[SINIF - II  ZF-….]]</f>
        <v>0</v>
      </c>
      <c r="M170" s="40">
        <f>Tablo16[[#This Row],[G1]]</f>
        <v>9</v>
      </c>
      <c r="N170" s="40">
        <f>Tablo16[[#This Row],[G2]]</f>
        <v>0</v>
      </c>
      <c r="O170" s="40" t="str">
        <f>Tablo16[[#This Row],[Gözetmen 1]]</f>
        <v>Eylem DURMUŞ</v>
      </c>
      <c r="P170" s="40">
        <f>Tablo16[[#This Row],[Gözetmen 2]]</f>
        <v>0</v>
      </c>
      <c r="Q170" s="40">
        <f>Tablo16[[#This Row],[TÜM SINAVLARIMI GÖSTER]]</f>
        <v>0</v>
      </c>
      <c r="R170" s="40">
        <f>Tablo16[[#This Row],[Aynı ders sayısı]]</f>
        <v>7</v>
      </c>
      <c r="S170" s="40">
        <f>Tablo16[[#This Row],[Hocası aynı, aynı ders sayısı]]</f>
        <v>2</v>
      </c>
      <c r="T170" s="40">
        <f>Tablo16[[#This Row],[Aynı saatteki Sınav Sayısı]]</f>
        <v>9</v>
      </c>
    </row>
    <row r="171" spans="1:20" ht="15" x14ac:dyDescent="0.25">
      <c r="A171" s="38">
        <v>362</v>
      </c>
      <c r="B171" s="40" t="str">
        <f>Tablo16[[#This Row],[Bölüm]]</f>
        <v>TE</v>
      </c>
      <c r="C171" s="40">
        <f>Tablo16[[#This Row],[Sınıf]]</f>
        <v>3</v>
      </c>
      <c r="D171" s="40" t="str">
        <f>Tablo16[[#This Row],[Ders Kodu]]</f>
        <v>TAE-3017</v>
      </c>
      <c r="E171" s="40" t="str">
        <f>Tablo16[[#This Row],[Dersin Adı]]</f>
        <v>Makroekonomi</v>
      </c>
      <c r="F171" s="40" t="str">
        <f>Tablo16[[#This Row],[Dersi Veren Öğretim Üyesi]]</f>
        <v>Özge Can Niyaz Altınok</v>
      </c>
      <c r="G171" s="40" t="str">
        <f>Tablo16[[#This Row],[Dersi Veren. Öğr. Üyesi Bölmü.]]</f>
        <v>TE</v>
      </c>
      <c r="H171" s="40">
        <f>Tablo16[[#This Row],[Mevcut]]</f>
        <v>29</v>
      </c>
      <c r="I171" s="115">
        <f>Tablo16[[#This Row],[SINAV TARİHİ]]</f>
        <v>45663</v>
      </c>
      <c r="J171" s="116">
        <f>Tablo16[[#This Row],[SINAV SAATİ]]</f>
        <v>0.54166666666666663</v>
      </c>
      <c r="K171" s="40" t="str">
        <f>Tablo16[[#This Row],[SINIF - I -ZF-….]]</f>
        <v>101</v>
      </c>
      <c r="L171" s="40">
        <f>Tablo16[[#This Row],[SINIF - II  ZF-….]]</f>
        <v>0</v>
      </c>
      <c r="M171" s="40">
        <f>Tablo16[[#This Row],[G1]]</f>
        <v>0</v>
      </c>
      <c r="N171" s="40">
        <f>Tablo16[[#This Row],[G2]]</f>
        <v>0</v>
      </c>
      <c r="O171" s="40">
        <f>Tablo16[[#This Row],[Gözetmen 1]]</f>
        <v>0</v>
      </c>
      <c r="P171" s="40">
        <f>Tablo16[[#This Row],[Gözetmen 2]]</f>
        <v>0</v>
      </c>
      <c r="Q171" s="40">
        <f>Tablo16[[#This Row],[TÜM SINAVLARIMI GÖSTER]]</f>
        <v>0</v>
      </c>
      <c r="R171" s="40">
        <f>Tablo16[[#This Row],[Aynı ders sayısı]]</f>
        <v>1</v>
      </c>
      <c r="S171" s="40">
        <f>Tablo16[[#This Row],[Hocası aynı, aynı ders sayısı]]</f>
        <v>1</v>
      </c>
      <c r="T171" s="40">
        <f>Tablo16[[#This Row],[Aynı saatteki Sınav Sayısı]]</f>
        <v>9</v>
      </c>
    </row>
    <row r="172" spans="1:20" ht="15" x14ac:dyDescent="0.25">
      <c r="A172" s="38">
        <v>136</v>
      </c>
      <c r="B172" s="40" t="str">
        <f>Tablo16[[#This Row],[Bölüm]]</f>
        <v>TE</v>
      </c>
      <c r="C172" s="40">
        <f>Tablo16[[#This Row],[Sınıf]]</f>
        <v>3</v>
      </c>
      <c r="D172" s="40" t="str">
        <f>Tablo16[[#This Row],[Ders Kodu]]</f>
        <v>TAE-3009</v>
      </c>
      <c r="E172" s="40" t="str">
        <f>Tablo16[[#This Row],[Dersin Adı]]</f>
        <v>Doğal Kaynaklar ve Çevre Ekonomisi</v>
      </c>
      <c r="F172" s="40" t="str">
        <f>Tablo16[[#This Row],[Dersi Veren Öğretim Üyesi]]</f>
        <v>Sibel Tan</v>
      </c>
      <c r="G172" s="40" t="str">
        <f>Tablo16[[#This Row],[Dersi Veren. Öğr. Üyesi Bölmü.]]</f>
        <v>TE</v>
      </c>
      <c r="H172" s="40">
        <f>Tablo16[[#This Row],[Mevcut]]</f>
        <v>28</v>
      </c>
      <c r="I172" s="115">
        <f>Tablo16[[#This Row],[SINAV TARİHİ]]</f>
        <v>45664</v>
      </c>
      <c r="J172" s="116">
        <f>Tablo16[[#This Row],[SINAV SAATİ]]</f>
        <v>0.56944444444444442</v>
      </c>
      <c r="K172" s="40" t="str">
        <f>Tablo16[[#This Row],[SINIF - I -ZF-….]]</f>
        <v>102</v>
      </c>
      <c r="L172" s="40">
        <f>Tablo16[[#This Row],[SINIF - II  ZF-….]]</f>
        <v>0</v>
      </c>
      <c r="M172" s="40">
        <f>Tablo16[[#This Row],[G1]]</f>
        <v>0</v>
      </c>
      <c r="N172" s="40">
        <f>Tablo16[[#This Row],[G2]]</f>
        <v>0</v>
      </c>
      <c r="O172" s="40">
        <f>Tablo16[[#This Row],[Gözetmen 1]]</f>
        <v>0</v>
      </c>
      <c r="P172" s="40">
        <f>Tablo16[[#This Row],[Gözetmen 2]]</f>
        <v>0</v>
      </c>
      <c r="Q172" s="40">
        <f>Tablo16[[#This Row],[TÜM SINAVLARIMI GÖSTER]]</f>
        <v>0</v>
      </c>
      <c r="R172" s="40">
        <f>Tablo16[[#This Row],[Aynı ders sayısı]]</f>
        <v>1</v>
      </c>
      <c r="S172" s="40">
        <f>Tablo16[[#This Row],[Hocası aynı, aynı ders sayısı]]</f>
        <v>1</v>
      </c>
      <c r="T172" s="40">
        <f>Tablo16[[#This Row],[Aynı saatteki Sınav Sayısı]]</f>
        <v>9</v>
      </c>
    </row>
    <row r="173" spans="1:20" ht="15" x14ac:dyDescent="0.25">
      <c r="A173" s="38">
        <v>137</v>
      </c>
      <c r="B173" s="40" t="str">
        <f>Tablo16[[#This Row],[Bölüm]]</f>
        <v>TE</v>
      </c>
      <c r="C173" s="40">
        <f>Tablo16[[#This Row],[Sınıf]]</f>
        <v>3</v>
      </c>
      <c r="D173" s="40" t="str">
        <f>Tablo16[[#This Row],[Ders Kodu]]</f>
        <v>TAE-3005</v>
      </c>
      <c r="E173" s="40" t="str">
        <f>Tablo16[[#This Row],[Dersin Adı]]</f>
        <v>İstatistik II</v>
      </c>
      <c r="F173" s="40" t="str">
        <f>Tablo16[[#This Row],[Dersi Veren Öğretim Üyesi]]</f>
        <v>Selma Kayalak</v>
      </c>
      <c r="G173" s="40" t="str">
        <f>Tablo16[[#This Row],[Dersi Veren. Öğr. Üyesi Bölmü.]]</f>
        <v>TE</v>
      </c>
      <c r="H173" s="40">
        <f>Tablo16[[#This Row],[Mevcut]]</f>
        <v>27</v>
      </c>
      <c r="I173" s="115">
        <f>Tablo16[[#This Row],[SINAV TARİHİ]]</f>
        <v>45665</v>
      </c>
      <c r="J173" s="116">
        <f>Tablo16[[#This Row],[SINAV SAATİ]]</f>
        <v>0.54166666666666663</v>
      </c>
      <c r="K173" s="40" t="str">
        <f>Tablo16[[#This Row],[SINIF - I -ZF-….]]</f>
        <v>102</v>
      </c>
      <c r="L173" s="40">
        <f>Tablo16[[#This Row],[SINIF - II  ZF-….]]</f>
        <v>0</v>
      </c>
      <c r="M173" s="40">
        <f>Tablo16[[#This Row],[G1]]</f>
        <v>0</v>
      </c>
      <c r="N173" s="40">
        <f>Tablo16[[#This Row],[G2]]</f>
        <v>0</v>
      </c>
      <c r="O173" s="40">
        <f>Tablo16[[#This Row],[Gözetmen 1]]</f>
        <v>0</v>
      </c>
      <c r="P173" s="40">
        <f>Tablo16[[#This Row],[Gözetmen 2]]</f>
        <v>0</v>
      </c>
      <c r="Q173" s="40">
        <f>Tablo16[[#This Row],[TÜM SINAVLARIMI GÖSTER]]</f>
        <v>0</v>
      </c>
      <c r="R173" s="40">
        <f>Tablo16[[#This Row],[Aynı ders sayısı]]</f>
        <v>1</v>
      </c>
      <c r="S173" s="40">
        <f>Tablo16[[#This Row],[Hocası aynı, aynı ders sayısı]]</f>
        <v>1</v>
      </c>
      <c r="T173" s="40">
        <f>Tablo16[[#This Row],[Aynı saatteki Sınav Sayısı]]</f>
        <v>10</v>
      </c>
    </row>
    <row r="174" spans="1:20" ht="15" x14ac:dyDescent="0.25">
      <c r="A174" s="38">
        <v>139</v>
      </c>
      <c r="B174" s="40" t="str">
        <f>Tablo16[[#This Row],[Bölüm]]</f>
        <v>TE</v>
      </c>
      <c r="C174" s="40">
        <f>Tablo16[[#This Row],[Sınıf]]</f>
        <v>3</v>
      </c>
      <c r="D174" s="40" t="str">
        <f>Tablo16[[#This Row],[Ders Kodu]]</f>
        <v>TAE-3013</v>
      </c>
      <c r="E174" s="40" t="str">
        <f>Tablo16[[#This Row],[Dersin Adı]]</f>
        <v>Tarımsal Pazarlama</v>
      </c>
      <c r="F174" s="40" t="str">
        <f>Tablo16[[#This Row],[Dersi Veren Öğretim Üyesi]]</f>
        <v>Bengü Everest</v>
      </c>
      <c r="G174" s="40" t="str">
        <f>Tablo16[[#This Row],[Dersi Veren. Öğr. Üyesi Bölmü.]]</f>
        <v>TE</v>
      </c>
      <c r="H174" s="40">
        <f>Tablo16[[#This Row],[Mevcut]]</f>
        <v>29</v>
      </c>
      <c r="I174" s="115">
        <f>Tablo16[[#This Row],[SINAV TARİHİ]]</f>
        <v>45666</v>
      </c>
      <c r="J174" s="116">
        <f>Tablo16[[#This Row],[SINAV SAATİ]]</f>
        <v>0.54166666666666663</v>
      </c>
      <c r="K174" s="40" t="str">
        <f>Tablo16[[#This Row],[SINIF - I -ZF-….]]</f>
        <v>201</v>
      </c>
      <c r="L174" s="40">
        <f>Tablo16[[#This Row],[SINIF - II  ZF-….]]</f>
        <v>0</v>
      </c>
      <c r="M174" s="40">
        <f>Tablo16[[#This Row],[G1]]</f>
        <v>0</v>
      </c>
      <c r="N174" s="40">
        <f>Tablo16[[#This Row],[G2]]</f>
        <v>0</v>
      </c>
      <c r="O174" s="40">
        <f>Tablo16[[#This Row],[Gözetmen 1]]</f>
        <v>0</v>
      </c>
      <c r="P174" s="40">
        <f>Tablo16[[#This Row],[Gözetmen 2]]</f>
        <v>0</v>
      </c>
      <c r="Q174" s="40">
        <f>Tablo16[[#This Row],[TÜM SINAVLARIMI GÖSTER]]</f>
        <v>0</v>
      </c>
      <c r="R174" s="40">
        <f>Tablo16[[#This Row],[Aynı ders sayısı]]</f>
        <v>1</v>
      </c>
      <c r="S174" s="40">
        <f>Tablo16[[#This Row],[Hocası aynı, aynı ders sayısı]]</f>
        <v>1</v>
      </c>
      <c r="T174" s="40">
        <f>Tablo16[[#This Row],[Aynı saatteki Sınav Sayısı]]</f>
        <v>7</v>
      </c>
    </row>
    <row r="175" spans="1:20" ht="15" x14ac:dyDescent="0.25">
      <c r="A175" s="38">
        <v>216</v>
      </c>
      <c r="B175" s="40" t="str">
        <f>Tablo16[[#This Row],[Bölüm]]</f>
        <v>TE</v>
      </c>
      <c r="C175" s="40">
        <f>Tablo16[[#This Row],[Sınıf]]</f>
        <v>3</v>
      </c>
      <c r="D175" s="40" t="str">
        <f>Tablo16[[#This Row],[Ders Kodu]]</f>
        <v>TAE-3003</v>
      </c>
      <c r="E175" s="40" t="str">
        <f>Tablo16[[#This Row],[Dersin Adı]]</f>
        <v>Mikro Ekonomi</v>
      </c>
      <c r="F175" s="40" t="str">
        <f>Tablo16[[#This Row],[Dersi Veren Öğretim Üyesi]]</f>
        <v>Arif Semerci</v>
      </c>
      <c r="G175" s="40" t="str">
        <f>Tablo16[[#This Row],[Dersi Veren. Öğr. Üyesi Bölmü.]]</f>
        <v>TE</v>
      </c>
      <c r="H175" s="40">
        <f>Tablo16[[#This Row],[Mevcut]]</f>
        <v>33</v>
      </c>
      <c r="I175" s="115">
        <f>Tablo16[[#This Row],[SINAV TARİHİ]]</f>
        <v>45670</v>
      </c>
      <c r="J175" s="116">
        <f>Tablo16[[#This Row],[SINAV SAATİ]]</f>
        <v>0.54166666666666663</v>
      </c>
      <c r="K175" s="40" t="str">
        <f>Tablo16[[#This Row],[SINIF - I -ZF-….]]</f>
        <v>113</v>
      </c>
      <c r="L175" s="40">
        <f>Tablo16[[#This Row],[SINIF - II  ZF-….]]</f>
        <v>0</v>
      </c>
      <c r="M175" s="40">
        <f>Tablo16[[#This Row],[G1]]</f>
        <v>0</v>
      </c>
      <c r="N175" s="40">
        <f>Tablo16[[#This Row],[G2]]</f>
        <v>0</v>
      </c>
      <c r="O175" s="40">
        <f>Tablo16[[#This Row],[Gözetmen 1]]</f>
        <v>0</v>
      </c>
      <c r="P175" s="40">
        <f>Tablo16[[#This Row],[Gözetmen 2]]</f>
        <v>0</v>
      </c>
      <c r="Q175" s="40">
        <f>Tablo16[[#This Row],[TÜM SINAVLARIMI GÖSTER]]</f>
        <v>0</v>
      </c>
      <c r="R175" s="40">
        <f>Tablo16[[#This Row],[Aynı ders sayısı]]</f>
        <v>1</v>
      </c>
      <c r="S175" s="40">
        <f>Tablo16[[#This Row],[Hocası aynı, aynı ders sayısı]]</f>
        <v>1</v>
      </c>
      <c r="T175" s="40">
        <f>Tablo16[[#This Row],[Aynı saatteki Sınav Sayısı]]</f>
        <v>7</v>
      </c>
    </row>
    <row r="176" spans="1:20" ht="15" x14ac:dyDescent="0.25">
      <c r="A176" s="38">
        <v>277</v>
      </c>
      <c r="B176" s="40" t="str">
        <f>Tablo16[[#This Row],[Bölüm]]</f>
        <v>TE</v>
      </c>
      <c r="C176" s="40">
        <f>Tablo16[[#This Row],[Sınıf]]</f>
        <v>3</v>
      </c>
      <c r="D176" s="40" t="str">
        <f>Tablo16[[#This Row],[Ders Kodu]]</f>
        <v>TAE-3011</v>
      </c>
      <c r="E176" s="40" t="str">
        <f>Tablo16[[#This Row],[Dersin Adı]]</f>
        <v>Tarımsal Kuruluşlar ve Organizasyon</v>
      </c>
      <c r="F176" s="40" t="str">
        <f>Tablo16[[#This Row],[Dersi Veren Öğretim Üyesi]]</f>
        <v>Arif Semerci</v>
      </c>
      <c r="G176" s="40" t="str">
        <f>Tablo16[[#This Row],[Dersi Veren. Öğr. Üyesi Bölmü.]]</f>
        <v>TE</v>
      </c>
      <c r="H176" s="40">
        <f>Tablo16[[#This Row],[Mevcut]]</f>
        <v>28</v>
      </c>
      <c r="I176" s="115">
        <f>Tablo16[[#This Row],[SINAV TARİHİ]]</f>
        <v>45671</v>
      </c>
      <c r="J176" s="116">
        <f>Tablo16[[#This Row],[SINAV SAATİ]]</f>
        <v>0.54166666666666663</v>
      </c>
      <c r="K176" s="40" t="str">
        <f>Tablo16[[#This Row],[SINIF - I -ZF-….]]</f>
        <v>01</v>
      </c>
      <c r="L176" s="40">
        <f>Tablo16[[#This Row],[SINIF - II  ZF-….]]</f>
        <v>0</v>
      </c>
      <c r="M176" s="40">
        <f>Tablo16[[#This Row],[G1]]</f>
        <v>0</v>
      </c>
      <c r="N176" s="40">
        <f>Tablo16[[#This Row],[G2]]</f>
        <v>0</v>
      </c>
      <c r="O176" s="40">
        <f>Tablo16[[#This Row],[Gözetmen 1]]</f>
        <v>0</v>
      </c>
      <c r="P176" s="40">
        <f>Tablo16[[#This Row],[Gözetmen 2]]</f>
        <v>0</v>
      </c>
      <c r="Q176" s="40">
        <f>Tablo16[[#This Row],[TÜM SINAVLARIMI GÖSTER]]</f>
        <v>0</v>
      </c>
      <c r="R176" s="40">
        <f>Tablo16[[#This Row],[Aynı ders sayısı]]</f>
        <v>1</v>
      </c>
      <c r="S176" s="40">
        <f>Tablo16[[#This Row],[Hocası aynı, aynı ders sayısı]]</f>
        <v>1</v>
      </c>
      <c r="T176" s="40">
        <f>Tablo16[[#This Row],[Aynı saatteki Sınav Sayısı]]</f>
        <v>8</v>
      </c>
    </row>
    <row r="177" spans="1:20" ht="15" x14ac:dyDescent="0.25">
      <c r="A177" s="38">
        <v>231</v>
      </c>
      <c r="B177" s="40" t="str">
        <f>Tablo16[[#This Row],[Bölüm]]</f>
        <v>TE</v>
      </c>
      <c r="C177" s="40">
        <f>Tablo16[[#This Row],[Sınıf]]</f>
        <v>4</v>
      </c>
      <c r="D177" s="40" t="str">
        <f>Tablo16[[#This Row],[Ders Kodu]]</f>
        <v>TAE-4009</v>
      </c>
      <c r="E177" s="40" t="str">
        <f>Tablo16[[#This Row],[Dersin Adı]]</f>
        <v>Tarımsal Proje Haz. Tek. II</v>
      </c>
      <c r="F177" s="40" t="str">
        <f>Tablo16[[#This Row],[Dersi Veren Öğretim Üyesi]]</f>
        <v>Duygu Aktürk</v>
      </c>
      <c r="G177" s="40" t="str">
        <f>Tablo16[[#This Row],[Dersi Veren. Öğr. Üyesi Bölmü.]]</f>
        <v>TE</v>
      </c>
      <c r="H177" s="40">
        <f>Tablo16[[#This Row],[Mevcut]]</f>
        <v>28</v>
      </c>
      <c r="I177" s="115">
        <f>Tablo16[[#This Row],[SINAV TARİHİ]]</f>
        <v>45663</v>
      </c>
      <c r="J177" s="116">
        <f>Tablo16[[#This Row],[SINAV SAATİ]]</f>
        <v>0.61458333333333337</v>
      </c>
      <c r="K177" s="40" t="str">
        <f>Tablo16[[#This Row],[SINIF - I -ZF-….]]</f>
        <v>102</v>
      </c>
      <c r="L177" s="40">
        <f>Tablo16[[#This Row],[SINIF - II  ZF-….]]</f>
        <v>0</v>
      </c>
      <c r="M177" s="40">
        <f>Tablo16[[#This Row],[G1]]</f>
        <v>0</v>
      </c>
      <c r="N177" s="40">
        <f>Tablo16[[#This Row],[G2]]</f>
        <v>0</v>
      </c>
      <c r="O177" s="40">
        <f>Tablo16[[#This Row],[Gözetmen 1]]</f>
        <v>0</v>
      </c>
      <c r="P177" s="40">
        <f>Tablo16[[#This Row],[Gözetmen 2]]</f>
        <v>0</v>
      </c>
      <c r="Q177" s="40">
        <f>Tablo16[[#This Row],[TÜM SINAVLARIMI GÖSTER]]</f>
        <v>0</v>
      </c>
      <c r="R177" s="40">
        <f>Tablo16[[#This Row],[Aynı ders sayısı]]</f>
        <v>1</v>
      </c>
      <c r="S177" s="40">
        <f>Tablo16[[#This Row],[Hocası aynı, aynı ders sayısı]]</f>
        <v>1</v>
      </c>
      <c r="T177" s="40">
        <f>Tablo16[[#This Row],[Aynı saatteki Sınav Sayısı]]</f>
        <v>9</v>
      </c>
    </row>
    <row r="178" spans="1:20" ht="15" x14ac:dyDescent="0.25">
      <c r="A178" s="38">
        <v>48</v>
      </c>
      <c r="B178" s="40" t="str">
        <f>Tablo16[[#This Row],[Bölüm]]</f>
        <v>TE</v>
      </c>
      <c r="C178" s="40">
        <f>Tablo16[[#This Row],[Sınıf]]</f>
        <v>4</v>
      </c>
      <c r="D178" s="40" t="str">
        <f>Tablo16[[#This Row],[Ders Kodu]]</f>
        <v>TAE-4003</v>
      </c>
      <c r="E178" s="40" t="str">
        <f>Tablo16[[#This Row],[Dersin Adı]]</f>
        <v>Tarımsal Muhasebe</v>
      </c>
      <c r="F178" s="40" t="str">
        <f>Tablo16[[#This Row],[Dersi Veren Öğretim Üyesi]]</f>
        <v>Duygu Aktürk</v>
      </c>
      <c r="G178" s="40" t="str">
        <f>Tablo16[[#This Row],[Dersi Veren. Öğr. Üyesi Bölmü.]]</f>
        <v>TE</v>
      </c>
      <c r="H178" s="40">
        <f>Tablo16[[#This Row],[Mevcut]]</f>
        <v>38</v>
      </c>
      <c r="I178" s="115">
        <f>Tablo16[[#This Row],[SINAV TARİHİ]]</f>
        <v>45664</v>
      </c>
      <c r="J178" s="116">
        <f>Tablo16[[#This Row],[SINAV SAATİ]]</f>
        <v>0.65277777777777779</v>
      </c>
      <c r="K178" s="40" t="str">
        <f>Tablo16[[#This Row],[SINIF - I -ZF-….]]</f>
        <v>113</v>
      </c>
      <c r="L178" s="40">
        <f>Tablo16[[#This Row],[SINIF - II  ZF-….]]</f>
        <v>0</v>
      </c>
      <c r="M178" s="40">
        <f>Tablo16[[#This Row],[G1]]</f>
        <v>0</v>
      </c>
      <c r="N178" s="40">
        <f>Tablo16[[#This Row],[G2]]</f>
        <v>0</v>
      </c>
      <c r="O178" s="40">
        <f>Tablo16[[#This Row],[Gözetmen 1]]</f>
        <v>0</v>
      </c>
      <c r="P178" s="40">
        <f>Tablo16[[#This Row],[Gözetmen 2]]</f>
        <v>0</v>
      </c>
      <c r="Q178" s="40">
        <f>Tablo16[[#This Row],[TÜM SINAVLARIMI GÖSTER]]</f>
        <v>0</v>
      </c>
      <c r="R178" s="40">
        <f>Tablo16[[#This Row],[Aynı ders sayısı]]</f>
        <v>1</v>
      </c>
      <c r="S178" s="40">
        <f>Tablo16[[#This Row],[Hocası aynı, aynı ders sayısı]]</f>
        <v>1</v>
      </c>
      <c r="T178" s="40">
        <f>Tablo16[[#This Row],[Aynı saatteki Sınav Sayısı]]</f>
        <v>9</v>
      </c>
    </row>
    <row r="179" spans="1:20" ht="15" x14ac:dyDescent="0.25">
      <c r="A179" s="38">
        <v>54</v>
      </c>
      <c r="B179" s="40" t="str">
        <f>Tablo16[[#This Row],[Bölüm]]</f>
        <v>TE</v>
      </c>
      <c r="C179" s="40">
        <f>Tablo16[[#This Row],[Sınıf]]</f>
        <v>4</v>
      </c>
      <c r="D179" s="40" t="str">
        <f>Tablo16[[#This Row],[Ders Kodu]]</f>
        <v>TAE-4001</v>
      </c>
      <c r="E179" s="40" t="str">
        <f>Tablo16[[#This Row],[Dersin Adı]]</f>
        <v>Üretim Ekonomisi</v>
      </c>
      <c r="F179" s="40" t="str">
        <f>Tablo16[[#This Row],[Dersi Veren Öğretim Üyesi]]</f>
        <v>Duygu Aktürk</v>
      </c>
      <c r="G179" s="40" t="str">
        <f>Tablo16[[#This Row],[Dersi Veren. Öğr. Üyesi Bölmü.]]</f>
        <v>TE</v>
      </c>
      <c r="H179" s="40">
        <f>Tablo16[[#This Row],[Mevcut]]</f>
        <v>37</v>
      </c>
      <c r="I179" s="115">
        <f>Tablo16[[#This Row],[SINAV TARİHİ]]</f>
        <v>45665</v>
      </c>
      <c r="J179" s="116">
        <f>Tablo16[[#This Row],[SINAV SAATİ]]</f>
        <v>0.625</v>
      </c>
      <c r="K179" s="40" t="str">
        <f>Tablo16[[#This Row],[SINIF - I -ZF-….]]</f>
        <v>113</v>
      </c>
      <c r="L179" s="40">
        <f>Tablo16[[#This Row],[SINIF - II  ZF-….]]</f>
        <v>0</v>
      </c>
      <c r="M179" s="40">
        <f>Tablo16[[#This Row],[G1]]</f>
        <v>0</v>
      </c>
      <c r="N179" s="40">
        <f>Tablo16[[#This Row],[G2]]</f>
        <v>0</v>
      </c>
      <c r="O179" s="40">
        <f>Tablo16[[#This Row],[Gözetmen 1]]</f>
        <v>0</v>
      </c>
      <c r="P179" s="40">
        <f>Tablo16[[#This Row],[Gözetmen 2]]</f>
        <v>0</v>
      </c>
      <c r="Q179" s="40">
        <f>Tablo16[[#This Row],[TÜM SINAVLARIMI GÖSTER]]</f>
        <v>0</v>
      </c>
      <c r="R179" s="40">
        <f>Tablo16[[#This Row],[Aynı ders sayısı]]</f>
        <v>1</v>
      </c>
      <c r="S179" s="40">
        <f>Tablo16[[#This Row],[Hocası aynı, aynı ders sayısı]]</f>
        <v>1</v>
      </c>
      <c r="T179" s="40">
        <f>Tablo16[[#This Row],[Aynı saatteki Sınav Sayısı]]</f>
        <v>9</v>
      </c>
    </row>
    <row r="180" spans="1:20" ht="15" x14ac:dyDescent="0.25">
      <c r="A180" s="38">
        <v>75</v>
      </c>
      <c r="B180" s="40" t="str">
        <f>Tablo16[[#This Row],[Bölüm]]</f>
        <v>TE</v>
      </c>
      <c r="C180" s="40">
        <f>Tablo16[[#This Row],[Sınıf]]</f>
        <v>4</v>
      </c>
      <c r="D180" s="40" t="str">
        <f>Tablo16[[#This Row],[Ders Kodu]]</f>
        <v>TAE-4005</v>
      </c>
      <c r="E180" s="40" t="str">
        <f>Tablo16[[#This Row],[Dersin Adı]]</f>
        <v>Mesleki Uygulama I</v>
      </c>
      <c r="F180" s="40" t="str">
        <f>Tablo16[[#This Row],[Dersi Veren Öğretim Üyesi]]</f>
        <v>Sibel Tan</v>
      </c>
      <c r="G180" s="40" t="str">
        <f>Tablo16[[#This Row],[Dersi Veren. Öğr. Üyesi Bölmü.]]</f>
        <v>TE</v>
      </c>
      <c r="H180" s="40">
        <f>Tablo16[[#This Row],[Mevcut]]</f>
        <v>27</v>
      </c>
      <c r="I180" s="115">
        <f>Tablo16[[#This Row],[SINAV TARİHİ]]</f>
        <v>45666</v>
      </c>
      <c r="J180" s="116">
        <f>Tablo16[[#This Row],[SINAV SAATİ]]</f>
        <v>0.61458333333333337</v>
      </c>
      <c r="K180" s="40" t="str">
        <f>Tablo16[[#This Row],[SINIF - I -ZF-….]]</f>
        <v>02</v>
      </c>
      <c r="L180" s="40">
        <f>Tablo16[[#This Row],[SINIF - II  ZF-….]]</f>
        <v>0</v>
      </c>
      <c r="M180" s="40">
        <f>Tablo16[[#This Row],[G1]]</f>
        <v>0</v>
      </c>
      <c r="N180" s="40">
        <f>Tablo16[[#This Row],[G2]]</f>
        <v>0</v>
      </c>
      <c r="O180" s="40">
        <f>Tablo16[[#This Row],[Gözetmen 1]]</f>
        <v>0</v>
      </c>
      <c r="P180" s="40">
        <f>Tablo16[[#This Row],[Gözetmen 2]]</f>
        <v>0</v>
      </c>
      <c r="Q180" s="40">
        <f>Tablo16[[#This Row],[TÜM SINAVLARIMI GÖSTER]]</f>
        <v>0</v>
      </c>
      <c r="R180" s="40">
        <f>Tablo16[[#This Row],[Aynı ders sayısı]]</f>
        <v>7</v>
      </c>
      <c r="S180" s="40">
        <f>Tablo16[[#This Row],[Hocası aynı, aynı ders sayısı]]</f>
        <v>1</v>
      </c>
      <c r="T180" s="40">
        <f>Tablo16[[#This Row],[Aynı saatteki Sınav Sayısı]]</f>
        <v>9</v>
      </c>
    </row>
    <row r="181" spans="1:20" ht="15" x14ac:dyDescent="0.25">
      <c r="A181" s="38">
        <v>124</v>
      </c>
      <c r="B181" s="40" t="str">
        <f>Tablo16[[#This Row],[Bölüm]]</f>
        <v>TE</v>
      </c>
      <c r="C181" s="40">
        <f>Tablo16[[#This Row],[Sınıf]]</f>
        <v>4</v>
      </c>
      <c r="D181" s="40" t="str">
        <f>Tablo16[[#This Row],[Ders Kodu]]</f>
        <v>TAE-4013</v>
      </c>
      <c r="E181" s="40" t="str">
        <f>Tablo16[[#This Row],[Dersin Adı]]</f>
        <v>Tarıma Dayalı Sanayi</v>
      </c>
      <c r="F181" s="40" t="str">
        <f>Tablo16[[#This Row],[Dersi Veren Öğretim Üyesi]]</f>
        <v>Arif Semerci</v>
      </c>
      <c r="G181" s="40" t="str">
        <f>Tablo16[[#This Row],[Dersi Veren. Öğr. Üyesi Bölmü.]]</f>
        <v>TE</v>
      </c>
      <c r="H181" s="40">
        <f>Tablo16[[#This Row],[Mevcut]]</f>
        <v>10</v>
      </c>
      <c r="I181" s="115">
        <f>Tablo16[[#This Row],[SINAV TARİHİ]]</f>
        <v>45670</v>
      </c>
      <c r="J181" s="116">
        <f>Tablo16[[#This Row],[SINAV SAATİ]]</f>
        <v>0.625</v>
      </c>
      <c r="K181" s="40" t="str">
        <f>Tablo16[[#This Row],[SINIF - I -ZF-….]]</f>
        <v>03</v>
      </c>
      <c r="L181" s="40">
        <f>Tablo16[[#This Row],[SINIF - II  ZF-….]]</f>
        <v>0</v>
      </c>
      <c r="M181" s="40">
        <f>Tablo16[[#This Row],[G1]]</f>
        <v>0</v>
      </c>
      <c r="N181" s="40">
        <f>Tablo16[[#This Row],[G2]]</f>
        <v>0</v>
      </c>
      <c r="O181" s="40">
        <f>Tablo16[[#This Row],[Gözetmen 1]]</f>
        <v>0</v>
      </c>
      <c r="P181" s="40">
        <f>Tablo16[[#This Row],[Gözetmen 2]]</f>
        <v>0</v>
      </c>
      <c r="Q181" s="40">
        <f>Tablo16[[#This Row],[TÜM SINAVLARIMI GÖSTER]]</f>
        <v>0</v>
      </c>
      <c r="R181" s="40">
        <f>Tablo16[[#This Row],[Aynı ders sayısı]]</f>
        <v>1</v>
      </c>
      <c r="S181" s="40">
        <f>Tablo16[[#This Row],[Hocası aynı, aynı ders sayısı]]</f>
        <v>1</v>
      </c>
      <c r="T181" s="40">
        <f>Tablo16[[#This Row],[Aynı saatteki Sınav Sayısı]]</f>
        <v>8</v>
      </c>
    </row>
    <row r="182" spans="1:20" ht="15" x14ac:dyDescent="0.25">
      <c r="A182" s="38">
        <v>168</v>
      </c>
      <c r="B182" s="40" t="str">
        <f>Tablo16[[#This Row],[Bölüm]]</f>
        <v>TE</v>
      </c>
      <c r="C182" s="40">
        <f>Tablo16[[#This Row],[Sınıf]]</f>
        <v>4</v>
      </c>
      <c r="D182" s="40" t="str">
        <f>Tablo16[[#This Row],[Ders Kodu]]</f>
        <v>TAE-4011</v>
      </c>
      <c r="E182" s="40" t="str">
        <f>Tablo16[[#This Row],[Dersin Adı]]</f>
        <v>Uluslararası Pazarlama</v>
      </c>
      <c r="F182" s="40" t="str">
        <f>Tablo16[[#This Row],[Dersi Veren Öğretim Üyesi]]</f>
        <v>Bengü Everest</v>
      </c>
      <c r="G182" s="40" t="str">
        <f>Tablo16[[#This Row],[Dersi Veren. Öğr. Üyesi Bölmü.]]</f>
        <v>TE</v>
      </c>
      <c r="H182" s="40">
        <f>Tablo16[[#This Row],[Mevcut]]</f>
        <v>19</v>
      </c>
      <c r="I182" s="115">
        <f>Tablo16[[#This Row],[SINAV TARİHİ]]</f>
        <v>45672</v>
      </c>
      <c r="J182" s="116">
        <f>Tablo16[[#This Row],[SINAV SAATİ]]</f>
        <v>0.625</v>
      </c>
      <c r="K182" s="40" t="str">
        <f>Tablo16[[#This Row],[SINIF - I -ZF-….]]</f>
        <v>06</v>
      </c>
      <c r="L182" s="40">
        <f>Tablo16[[#This Row],[SINIF - II  ZF-….]]</f>
        <v>0</v>
      </c>
      <c r="M182" s="40">
        <f>Tablo16[[#This Row],[G1]]</f>
        <v>0</v>
      </c>
      <c r="N182" s="40">
        <f>Tablo16[[#This Row],[G2]]</f>
        <v>0</v>
      </c>
      <c r="O182" s="40">
        <f>Tablo16[[#This Row],[Gözetmen 1]]</f>
        <v>0</v>
      </c>
      <c r="P182" s="40">
        <f>Tablo16[[#This Row],[Gözetmen 2]]</f>
        <v>0</v>
      </c>
      <c r="Q182" s="40">
        <f>Tablo16[[#This Row],[TÜM SINAVLARIMI GÖSTER]]</f>
        <v>0</v>
      </c>
      <c r="R182" s="40">
        <f>Tablo16[[#This Row],[Aynı ders sayısı]]</f>
        <v>1</v>
      </c>
      <c r="S182" s="40">
        <f>Tablo16[[#This Row],[Hocası aynı, aynı ders sayısı]]</f>
        <v>1</v>
      </c>
      <c r="T182" s="40">
        <f>Tablo16[[#This Row],[Aynı saatteki Sınav Sayısı]]</f>
        <v>7</v>
      </c>
    </row>
    <row r="183" spans="1:20" ht="15" x14ac:dyDescent="0.25">
      <c r="A183" s="38">
        <v>198</v>
      </c>
      <c r="B183" s="40" t="str">
        <f>Tablo16[[#This Row],[Bölüm]]</f>
        <v>TM</v>
      </c>
      <c r="C183" s="40">
        <f>Tablo16[[#This Row],[Sınıf]]</f>
        <v>1</v>
      </c>
      <c r="D183" s="40" t="str">
        <f>Tablo16[[#This Row],[Ders Kodu]]</f>
        <v>ZTM-1009</v>
      </c>
      <c r="E183" s="40" t="str">
        <f>Tablo16[[#This Row],[Dersin Adı]]</f>
        <v>Matematik</v>
      </c>
      <c r="F183" s="40" t="str">
        <f>Tablo16[[#This Row],[Dersi Veren Öğretim Üyesi]]</f>
        <v>Saniye Can</v>
      </c>
      <c r="G183" s="40" t="str">
        <f>Tablo16[[#This Row],[Dersi Veren. Öğr. Üyesi Bölmü.]]</f>
        <v>FD</v>
      </c>
      <c r="H183" s="40">
        <f>Tablo16[[#This Row],[Mevcut]]</f>
        <v>40</v>
      </c>
      <c r="I183" s="115">
        <f>Tablo16[[#This Row],[SINAV TARİHİ]]</f>
        <v>45663</v>
      </c>
      <c r="J183" s="116">
        <f>Tablo16[[#This Row],[SINAV SAATİ]]</f>
        <v>0.375</v>
      </c>
      <c r="K183" s="40" t="str">
        <f>Tablo16[[#This Row],[SINIF - I -ZF-….]]</f>
        <v>01</v>
      </c>
      <c r="L183" s="40">
        <f>Tablo16[[#This Row],[SINIF - II  ZF-….]]</f>
        <v>0</v>
      </c>
      <c r="M183" s="40">
        <f>Tablo16[[#This Row],[G1]]</f>
        <v>11</v>
      </c>
      <c r="N183" s="40">
        <f>Tablo16[[#This Row],[G2]]</f>
        <v>0</v>
      </c>
      <c r="O183" s="40" t="str">
        <f>Tablo16[[#This Row],[Gözetmen 1]]</f>
        <v>Serkan ÖZDEMİR</v>
      </c>
      <c r="P183" s="40">
        <f>Tablo16[[#This Row],[Gözetmen 2]]</f>
        <v>0</v>
      </c>
      <c r="Q183" s="40">
        <f>Tablo16[[#This Row],[TÜM SINAVLARIMI GÖSTER]]</f>
        <v>0</v>
      </c>
      <c r="R183" s="40">
        <f>Tablo16[[#This Row],[Aynı ders sayısı]]</f>
        <v>9</v>
      </c>
      <c r="S183" s="40">
        <f>Tablo16[[#This Row],[Hocası aynı, aynı ders sayısı]]</f>
        <v>5</v>
      </c>
      <c r="T183" s="40">
        <f>Tablo16[[#This Row],[Aynı saatteki Sınav Sayısı]]</f>
        <v>9</v>
      </c>
    </row>
    <row r="184" spans="1:20" ht="15" x14ac:dyDescent="0.25">
      <c r="A184" s="38">
        <v>241</v>
      </c>
      <c r="B184" s="40" t="str">
        <f>Tablo16[[#This Row],[Bölüm]]</f>
        <v>TM</v>
      </c>
      <c r="C184" s="40">
        <f>Tablo16[[#This Row],[Sınıf]]</f>
        <v>1</v>
      </c>
      <c r="D184" s="40" t="str">
        <f>Tablo16[[#This Row],[Ders Kodu]]</f>
        <v>TDİ-1101</v>
      </c>
      <c r="E184" s="40" t="str">
        <f>Tablo16[[#This Row],[Dersin Adı]]</f>
        <v>Türk Dili I</v>
      </c>
      <c r="F184" s="40" t="str">
        <f>Tablo16[[#This Row],[Dersi Veren Öğretim Üyesi]]</f>
        <v>Özgür ÜSTÜN</v>
      </c>
      <c r="G184" s="40" t="str">
        <f>Tablo16[[#This Row],[Dersi Veren. Öğr. Üyesi Bölmü.]]</f>
        <v>FD</v>
      </c>
      <c r="H184" s="40">
        <f>Tablo16[[#This Row],[Mevcut]]</f>
        <v>33</v>
      </c>
      <c r="I184" s="115">
        <f>Tablo16[[#This Row],[SINAV TARİHİ]]</f>
        <v>45664</v>
      </c>
      <c r="J184" s="116">
        <f>Tablo16[[#This Row],[SINAV SAATİ]]</f>
        <v>0.41666666666666669</v>
      </c>
      <c r="K184" s="40" t="str">
        <f>Tablo16[[#This Row],[SINIF - I -ZF-….]]</f>
        <v>Prof.Dr H. TURHAN</v>
      </c>
      <c r="L184" s="40">
        <f>Tablo16[[#This Row],[SINIF - II  ZF-….]]</f>
        <v>0</v>
      </c>
      <c r="M184" s="40">
        <f>Tablo16[[#This Row],[G1]]</f>
        <v>0</v>
      </c>
      <c r="N184" s="40">
        <f>Tablo16[[#This Row],[G2]]</f>
        <v>0</v>
      </c>
      <c r="O184" s="40">
        <f>Tablo16[[#This Row],[Gözetmen 1]]</f>
        <v>0</v>
      </c>
      <c r="P184" s="40">
        <f>Tablo16[[#This Row],[Gözetmen 2]]</f>
        <v>0</v>
      </c>
      <c r="Q184" s="40">
        <f>Tablo16[[#This Row],[TÜM SINAVLARIMI GÖSTER]]</f>
        <v>0</v>
      </c>
      <c r="R184" s="40">
        <f>Tablo16[[#This Row],[Aynı ders sayısı]]</f>
        <v>9</v>
      </c>
      <c r="S184" s="40">
        <f>Tablo16[[#This Row],[Hocası aynı, aynı ders sayısı]]</f>
        <v>9</v>
      </c>
      <c r="T184" s="40">
        <f>Tablo16[[#This Row],[Aynı saatteki Sınav Sayısı]]</f>
        <v>9</v>
      </c>
    </row>
    <row r="185" spans="1:20" ht="15" x14ac:dyDescent="0.25">
      <c r="A185" s="38">
        <v>296</v>
      </c>
      <c r="B185" s="40" t="str">
        <f>Tablo16[[#This Row],[Bölüm]]</f>
        <v>TM</v>
      </c>
      <c r="C185" s="40">
        <f>Tablo16[[#This Row],[Sınıf]]</f>
        <v>1</v>
      </c>
      <c r="D185" s="40" t="str">
        <f>Tablo16[[#This Row],[Ders Kodu]]</f>
        <v>ATA-1101</v>
      </c>
      <c r="E185" s="40" t="str">
        <f>Tablo16[[#This Row],[Dersin Adı]]</f>
        <v>Atatürk İlkeleri ve İnkılap Tarihi I</v>
      </c>
      <c r="F185" s="40" t="str">
        <f>Tablo16[[#This Row],[Dersi Veren Öğretim Üyesi]]</f>
        <v>Ümmügülsüm Taylı</v>
      </c>
      <c r="G185" s="40" t="str">
        <f>Tablo16[[#This Row],[Dersi Veren. Öğr. Üyesi Bölmü.]]</f>
        <v>FD</v>
      </c>
      <c r="H185" s="40">
        <f>Tablo16[[#This Row],[Mevcut]]</f>
        <v>261</v>
      </c>
      <c r="I185" s="115">
        <f>Tablo16[[#This Row],[SINAV TARİHİ]]</f>
        <v>45664</v>
      </c>
      <c r="J185" s="116">
        <f>Tablo16[[#This Row],[SINAV SAATİ]]</f>
        <v>0.45833333333333331</v>
      </c>
      <c r="K185" s="40" t="str">
        <f>Tablo16[[#This Row],[SINIF - I -ZF-….]]</f>
        <v>Prof.Dr H. TURHAN</v>
      </c>
      <c r="L185" s="40">
        <f>Tablo16[[#This Row],[SINIF - II  ZF-….]]</f>
        <v>0</v>
      </c>
      <c r="M185" s="40">
        <f>Tablo16[[#This Row],[G1]]</f>
        <v>12</v>
      </c>
      <c r="N185" s="40">
        <f>Tablo16[[#This Row],[G2]]</f>
        <v>0</v>
      </c>
      <c r="O185" s="40" t="str">
        <f>Tablo16[[#This Row],[Gözetmen 1]]</f>
        <v>Çağrı KINIK</v>
      </c>
      <c r="P185" s="40">
        <f>Tablo16[[#This Row],[Gözetmen 2]]</f>
        <v>0</v>
      </c>
      <c r="Q185" s="40">
        <f>Tablo16[[#This Row],[TÜM SINAVLARIMI GÖSTER]]</f>
        <v>0</v>
      </c>
      <c r="R185" s="40">
        <f>Tablo16[[#This Row],[Aynı ders sayısı]]</f>
        <v>9</v>
      </c>
      <c r="S185" s="40">
        <f>Tablo16[[#This Row],[Hocası aynı, aynı ders sayısı]]</f>
        <v>3</v>
      </c>
      <c r="T185" s="40">
        <f>Tablo16[[#This Row],[Aynı saatteki Sınav Sayısı]]</f>
        <v>9</v>
      </c>
    </row>
    <row r="186" spans="1:20" ht="15" x14ac:dyDescent="0.25">
      <c r="A186" s="38">
        <v>308</v>
      </c>
      <c r="B186" s="40" t="str">
        <f>Tablo16[[#This Row],[Bölüm]]</f>
        <v>TM</v>
      </c>
      <c r="C186" s="40">
        <f>Tablo16[[#This Row],[Sınıf]]</f>
        <v>1</v>
      </c>
      <c r="D186" s="40" t="str">
        <f>Tablo16[[#This Row],[Ders Kodu]]</f>
        <v>ZTM-1001</v>
      </c>
      <c r="E186" s="40" t="str">
        <f>Tablo16[[#This Row],[Dersin Adı]]</f>
        <v>Fizik</v>
      </c>
      <c r="F186" s="40" t="str">
        <f>Tablo16[[#This Row],[Dersi Veren Öğretim Üyesi]]</f>
        <v>Esin Soydugan</v>
      </c>
      <c r="G186" s="40" t="str">
        <f>Tablo16[[#This Row],[Dersi Veren. Öğr. Üyesi Bölmü.]]</f>
        <v>FD</v>
      </c>
      <c r="H186" s="40">
        <f>Tablo16[[#This Row],[Mevcut]]</f>
        <v>51</v>
      </c>
      <c r="I186" s="115">
        <f>Tablo16[[#This Row],[SINAV TARİHİ]]</f>
        <v>45665</v>
      </c>
      <c r="J186" s="116">
        <f>Tablo16[[#This Row],[SINAV SAATİ]]</f>
        <v>0.375</v>
      </c>
      <c r="K186" s="40" t="str">
        <f>Tablo16[[#This Row],[SINIF - I -ZF-….]]</f>
        <v>101</v>
      </c>
      <c r="L186" s="40">
        <f>Tablo16[[#This Row],[SINIF - II  ZF-….]]</f>
        <v>0</v>
      </c>
      <c r="M186" s="40">
        <f>Tablo16[[#This Row],[G1]]</f>
        <v>11</v>
      </c>
      <c r="N186" s="40">
        <f>Tablo16[[#This Row],[G2]]</f>
        <v>0</v>
      </c>
      <c r="O186" s="40" t="str">
        <f>Tablo16[[#This Row],[Gözetmen 1]]</f>
        <v>Serkan ÖZDEMİR</v>
      </c>
      <c r="P186" s="40">
        <f>Tablo16[[#This Row],[Gözetmen 2]]</f>
        <v>0</v>
      </c>
      <c r="Q186" s="40">
        <f>Tablo16[[#This Row],[TÜM SINAVLARIMI GÖSTER]]</f>
        <v>0</v>
      </c>
      <c r="R186" s="40">
        <f>Tablo16[[#This Row],[Aynı ders sayısı]]</f>
        <v>9</v>
      </c>
      <c r="S186" s="40">
        <f>Tablo16[[#This Row],[Hocası aynı, aynı ders sayısı]]</f>
        <v>2</v>
      </c>
      <c r="T186" s="40">
        <f>Tablo16[[#This Row],[Aynı saatteki Sınav Sayısı]]</f>
        <v>9</v>
      </c>
    </row>
    <row r="187" spans="1:20" ht="15" x14ac:dyDescent="0.25">
      <c r="A187" s="38">
        <v>403</v>
      </c>
      <c r="B187" s="40" t="str">
        <f>Tablo16[[#This Row],[Bölüm]]</f>
        <v>TM</v>
      </c>
      <c r="C187" s="40">
        <f>Tablo16[[#This Row],[Sınıf]]</f>
        <v>1</v>
      </c>
      <c r="D187" s="40" t="str">
        <f>Tablo16[[#This Row],[Ders Kodu]]</f>
        <v>ZTM-1003</v>
      </c>
      <c r="E187" s="40" t="str">
        <f>Tablo16[[#This Row],[Dersin Adı]]</f>
        <v>Kimya I</v>
      </c>
      <c r="F187" s="40" t="str">
        <f>Tablo16[[#This Row],[Dersi Veren Öğretim Üyesi]]</f>
        <v>Melek Tercan Yavaşoğlu</v>
      </c>
      <c r="G187" s="40" t="str">
        <f>Tablo16[[#This Row],[Dersi Veren. Öğr. Üyesi Bölmü.]]</f>
        <v>FD</v>
      </c>
      <c r="H187" s="40">
        <f>Tablo16[[#This Row],[Mevcut]]</f>
        <v>51</v>
      </c>
      <c r="I187" s="115">
        <f>Tablo16[[#This Row],[SINAV TARİHİ]]</f>
        <v>45666</v>
      </c>
      <c r="J187" s="116">
        <f>Tablo16[[#This Row],[SINAV SAATİ]]</f>
        <v>0.375</v>
      </c>
      <c r="K187" s="40" t="str">
        <f>Tablo16[[#This Row],[SINIF - I -ZF-….]]</f>
        <v>Amfi</v>
      </c>
      <c r="L187" s="40">
        <f>Tablo16[[#This Row],[SINIF - II  ZF-….]]</f>
        <v>0</v>
      </c>
      <c r="M187" s="40">
        <f>Tablo16[[#This Row],[G1]]</f>
        <v>5</v>
      </c>
      <c r="N187" s="40">
        <f>Tablo16[[#This Row],[G2]]</f>
        <v>0</v>
      </c>
      <c r="O187" s="40" t="str">
        <f>Tablo16[[#This Row],[Gözetmen 1]]</f>
        <v>İrem POYRAZ</v>
      </c>
      <c r="P187" s="40">
        <f>Tablo16[[#This Row],[Gözetmen 2]]</f>
        <v>0</v>
      </c>
      <c r="Q187" s="40">
        <f>Tablo16[[#This Row],[TÜM SINAVLARIMI GÖSTER]]</f>
        <v>0</v>
      </c>
      <c r="R187" s="40">
        <f>Tablo16[[#This Row],[Aynı ders sayısı]]</f>
        <v>8</v>
      </c>
      <c r="S187" s="40">
        <f>Tablo16[[#This Row],[Hocası aynı, aynı ders sayısı]]</f>
        <v>2</v>
      </c>
      <c r="T187" s="40">
        <f>Tablo16[[#This Row],[Aynı saatteki Sınav Sayısı]]</f>
        <v>8</v>
      </c>
    </row>
    <row r="188" spans="1:20" ht="15" x14ac:dyDescent="0.25">
      <c r="A188" s="38">
        <v>342</v>
      </c>
      <c r="B188" s="40" t="str">
        <f>Tablo16[[#This Row],[Bölüm]]</f>
        <v>TM</v>
      </c>
      <c r="C188" s="40">
        <f>Tablo16[[#This Row],[Sınıf]]</f>
        <v>1</v>
      </c>
      <c r="D188" s="40" t="str">
        <f>Tablo16[[#This Row],[Ders Kodu]]</f>
        <v>ZTM-1007</v>
      </c>
      <c r="E188" s="40" t="str">
        <f>Tablo16[[#This Row],[Dersin Adı]]</f>
        <v>Mühendisliğe Giriş</v>
      </c>
      <c r="F188" s="40" t="str">
        <f>Tablo16[[#This Row],[Dersi Veren Öğretim Üyesi]]</f>
        <v>Ünal Ürkmez</v>
      </c>
      <c r="G188" s="40" t="str">
        <f>Tablo16[[#This Row],[Dersi Veren. Öğr. Üyesi Bölmü.]]</f>
        <v>TM</v>
      </c>
      <c r="H188" s="40">
        <f>Tablo16[[#This Row],[Mevcut]]</f>
        <v>28</v>
      </c>
      <c r="I188" s="115">
        <f>Tablo16[[#This Row],[SINAV TARİHİ]]</f>
        <v>45666</v>
      </c>
      <c r="J188" s="116">
        <f>Tablo16[[#This Row],[SINAV SAATİ]]</f>
        <v>0.67708333333333337</v>
      </c>
      <c r="K188" s="40" t="str">
        <f>Tablo16[[#This Row],[SINIF - I -ZF-….]]</f>
        <v>01</v>
      </c>
      <c r="L188" s="40">
        <f>Tablo16[[#This Row],[SINIF - II  ZF-….]]</f>
        <v>0</v>
      </c>
      <c r="M188" s="40">
        <f>Tablo16[[#This Row],[G1]]</f>
        <v>0</v>
      </c>
      <c r="N188" s="40">
        <f>Tablo16[[#This Row],[G2]]</f>
        <v>0</v>
      </c>
      <c r="O188" s="40">
        <f>Tablo16[[#This Row],[Gözetmen 1]]</f>
        <v>0</v>
      </c>
      <c r="P188" s="40">
        <f>Tablo16[[#This Row],[Gözetmen 2]]</f>
        <v>0</v>
      </c>
      <c r="Q188" s="40">
        <f>Tablo16[[#This Row],[TÜM SINAVLARIMI GÖSTER]]</f>
        <v>0</v>
      </c>
      <c r="R188" s="40">
        <f>Tablo16[[#This Row],[Aynı ders sayısı]]</f>
        <v>1</v>
      </c>
      <c r="S188" s="40">
        <f>Tablo16[[#This Row],[Hocası aynı, aynı ders sayısı]]</f>
        <v>1</v>
      </c>
      <c r="T188" s="40">
        <f>Tablo16[[#This Row],[Aynı saatteki Sınav Sayısı]]</f>
        <v>7</v>
      </c>
    </row>
    <row r="189" spans="1:20" ht="15" x14ac:dyDescent="0.25">
      <c r="A189" s="38">
        <v>357</v>
      </c>
      <c r="B189" s="40" t="str">
        <f>Tablo16[[#This Row],[Bölüm]]</f>
        <v>TM</v>
      </c>
      <c r="C189" s="40">
        <f>Tablo16[[#This Row],[Sınıf]]</f>
        <v>1</v>
      </c>
      <c r="D189" s="40" t="str">
        <f>Tablo16[[#This Row],[Ders Kodu]]</f>
        <v>ZTM-1011</v>
      </c>
      <c r="E189" s="40" t="str">
        <f>Tablo16[[#This Row],[Dersin Adı]]</f>
        <v>Temel Bilgisayar Uygulamaları</v>
      </c>
      <c r="F189" s="40" t="str">
        <f>Tablo16[[#This Row],[Dersi Veren Öğretim Üyesi]]</f>
        <v>Anıl Çay</v>
      </c>
      <c r="G189" s="40" t="str">
        <f>Tablo16[[#This Row],[Dersi Veren. Öğr. Üyesi Bölmü.]]</f>
        <v>TM</v>
      </c>
      <c r="H189" s="40">
        <f>Tablo16[[#This Row],[Mevcut]]</f>
        <v>34</v>
      </c>
      <c r="I189" s="115">
        <f>Tablo16[[#This Row],[SINAV TARİHİ]]</f>
        <v>45670</v>
      </c>
      <c r="J189" s="116">
        <f>Tablo16[[#This Row],[SINAV SAATİ]]</f>
        <v>0.375</v>
      </c>
      <c r="K189" s="40" t="str">
        <f>Tablo16[[#This Row],[SINIF - I -ZF-….]]</f>
        <v>Bilgisayar Lab.</v>
      </c>
      <c r="L189" s="40">
        <f>Tablo16[[#This Row],[SINIF - II  ZF-….]]</f>
        <v>0</v>
      </c>
      <c r="M189" s="40">
        <f>Tablo16[[#This Row],[G1]]</f>
        <v>0</v>
      </c>
      <c r="N189" s="40">
        <f>Tablo16[[#This Row],[G2]]</f>
        <v>0</v>
      </c>
      <c r="O189" s="40">
        <f>Tablo16[[#This Row],[Gözetmen 1]]</f>
        <v>0</v>
      </c>
      <c r="P189" s="40">
        <f>Tablo16[[#This Row],[Gözetmen 2]]</f>
        <v>0</v>
      </c>
      <c r="Q189" s="40">
        <f>Tablo16[[#This Row],[TÜM SINAVLARIMI GÖSTER]]</f>
        <v>0</v>
      </c>
      <c r="R189" s="40">
        <f>Tablo16[[#This Row],[Aynı ders sayısı]]</f>
        <v>4</v>
      </c>
      <c r="S189" s="40">
        <f>Tablo16[[#This Row],[Hocası aynı, aynı ders sayısı]]</f>
        <v>1</v>
      </c>
      <c r="T189" s="40">
        <f>Tablo16[[#This Row],[Aynı saatteki Sınav Sayısı]]</f>
        <v>9</v>
      </c>
    </row>
    <row r="190" spans="1:20" ht="15" x14ac:dyDescent="0.25">
      <c r="A190" s="38">
        <v>370</v>
      </c>
      <c r="B190" s="40" t="str">
        <f>Tablo16[[#This Row],[Bölüm]]</f>
        <v>TM</v>
      </c>
      <c r="C190" s="40">
        <f>Tablo16[[#This Row],[Sınıf]]</f>
        <v>1</v>
      </c>
      <c r="D190" s="40" t="str">
        <f>Tablo16[[#This Row],[Ders Kodu]]</f>
        <v>ZTM-1005</v>
      </c>
      <c r="E190" s="40" t="str">
        <f>Tablo16[[#This Row],[Dersin Adı]]</f>
        <v>Biyoloji (Mühendislik Biyolojisi)</v>
      </c>
      <c r="F190" s="40" t="str">
        <f>Tablo16[[#This Row],[Dersi Veren Öğretim Üyesi]]</f>
        <v>Mustafa Kemal Akbulut</v>
      </c>
      <c r="G190" s="40" t="str">
        <f>Tablo16[[#This Row],[Dersi Veren. Öğr. Üyesi Bölmü.]]</f>
        <v>FD</v>
      </c>
      <c r="H190" s="40">
        <f>Tablo16[[#This Row],[Mevcut]]</f>
        <v>28</v>
      </c>
      <c r="I190" s="115">
        <f>Tablo16[[#This Row],[SINAV TARİHİ]]</f>
        <v>45671</v>
      </c>
      <c r="J190" s="116">
        <f>Tablo16[[#This Row],[SINAV SAATİ]]</f>
        <v>0.375</v>
      </c>
      <c r="K190" s="40" t="str">
        <f>Tablo16[[#This Row],[SINIF - I -ZF-….]]</f>
        <v>01</v>
      </c>
      <c r="L190" s="40">
        <f>Tablo16[[#This Row],[SINIF - II  ZF-….]]</f>
        <v>0</v>
      </c>
      <c r="M190" s="40">
        <f>Tablo16[[#This Row],[G1]]</f>
        <v>0</v>
      </c>
      <c r="N190" s="40">
        <f>Tablo16[[#This Row],[G2]]</f>
        <v>0</v>
      </c>
      <c r="O190" s="40">
        <f>Tablo16[[#This Row],[Gözetmen 1]]</f>
        <v>0</v>
      </c>
      <c r="P190" s="40">
        <f>Tablo16[[#This Row],[Gözetmen 2]]</f>
        <v>0</v>
      </c>
      <c r="Q190" s="40">
        <f>Tablo16[[#This Row],[TÜM SINAVLARIMI GÖSTER]]</f>
        <v>0</v>
      </c>
      <c r="R190" s="40">
        <f>Tablo16[[#This Row],[Aynı ders sayısı]]</f>
        <v>1</v>
      </c>
      <c r="S190" s="40">
        <f>Tablo16[[#This Row],[Hocası aynı, aynı ders sayısı]]</f>
        <v>1</v>
      </c>
      <c r="T190" s="40">
        <f>Tablo16[[#This Row],[Aynı saatteki Sınav Sayısı]]</f>
        <v>8</v>
      </c>
    </row>
    <row r="191" spans="1:20" ht="15" x14ac:dyDescent="0.25">
      <c r="A191" s="38">
        <v>346</v>
      </c>
      <c r="B191" s="40" t="str">
        <f>Tablo16[[#This Row],[Bölüm]]</f>
        <v>TM</v>
      </c>
      <c r="C191" s="40">
        <f>Tablo16[[#This Row],[Sınıf]]</f>
        <v>1</v>
      </c>
      <c r="D191" s="40" t="str">
        <f>Tablo16[[#This Row],[Ders Kodu]]</f>
        <v>ZTM-1013</v>
      </c>
      <c r="E191" s="40" t="str">
        <f>Tablo16[[#This Row],[Dersin Adı]]</f>
        <v>Kariyer Planlama</v>
      </c>
      <c r="F191" s="40" t="str">
        <f>Tablo16[[#This Row],[Dersi Veren Öğretim Üyesi]]</f>
        <v>Mehmet Burak Büyükcan</v>
      </c>
      <c r="G191" s="40" t="str">
        <f>Tablo16[[#This Row],[Dersi Veren. Öğr. Üyesi Bölmü.]]</f>
        <v>TM</v>
      </c>
      <c r="H191" s="40">
        <f>Tablo16[[#This Row],[Mevcut]]</f>
        <v>34</v>
      </c>
      <c r="I191" s="115">
        <f>Tablo16[[#This Row],[SINAV TARİHİ]]</f>
        <v>45672</v>
      </c>
      <c r="J191" s="116">
        <f>Tablo16[[#This Row],[SINAV SAATİ]]</f>
        <v>0.375</v>
      </c>
      <c r="K191" s="40" t="str">
        <f>Tablo16[[#This Row],[SINIF - I -ZF-….]]</f>
        <v>202</v>
      </c>
      <c r="L191" s="40">
        <f>Tablo16[[#This Row],[SINIF - II  ZF-….]]</f>
        <v>0</v>
      </c>
      <c r="M191" s="40">
        <f>Tablo16[[#This Row],[G1]]</f>
        <v>0</v>
      </c>
      <c r="N191" s="40">
        <f>Tablo16[[#This Row],[G2]]</f>
        <v>0</v>
      </c>
      <c r="O191" s="40">
        <f>Tablo16[[#This Row],[Gözetmen 1]]</f>
        <v>0</v>
      </c>
      <c r="P191" s="40">
        <f>Tablo16[[#This Row],[Gözetmen 2]]</f>
        <v>0</v>
      </c>
      <c r="Q191" s="40">
        <f>Tablo16[[#This Row],[TÜM SINAVLARIMI GÖSTER]]</f>
        <v>0</v>
      </c>
      <c r="R191" s="40">
        <f>Tablo16[[#This Row],[Aynı ders sayısı]]</f>
        <v>7</v>
      </c>
      <c r="S191" s="40">
        <f>Tablo16[[#This Row],[Hocası aynı, aynı ders sayısı]]</f>
        <v>1</v>
      </c>
      <c r="T191" s="40">
        <f>Tablo16[[#This Row],[Aynı saatteki Sınav Sayısı]]</f>
        <v>9</v>
      </c>
    </row>
    <row r="192" spans="1:20" ht="15" x14ac:dyDescent="0.25">
      <c r="A192" s="38">
        <v>29</v>
      </c>
      <c r="B192" s="40" t="str">
        <f>Tablo16[[#This Row],[Bölüm]]</f>
        <v>TM</v>
      </c>
      <c r="C192" s="40">
        <f>Tablo16[[#This Row],[Sınıf]]</f>
        <v>1</v>
      </c>
      <c r="D192" s="40" t="str">
        <f>Tablo16[[#This Row],[Ders Kodu]]</f>
        <v>İSG-1001</v>
      </c>
      <c r="E192" s="40" t="str">
        <f>Tablo16[[#This Row],[Dersin Adı]]</f>
        <v>İş Sağlığı ve Güvenliği I</v>
      </c>
      <c r="F192" s="40" t="str">
        <f>Tablo16[[#This Row],[Dersi Veren Öğretim Üyesi]]</f>
        <v>Sarp Korkut Sümer</v>
      </c>
      <c r="G192" s="40" t="str">
        <f>Tablo16[[#This Row],[Dersi Veren. Öğr. Üyesi Bölmü.]]</f>
        <v>TM</v>
      </c>
      <c r="H192" s="40">
        <f>Tablo16[[#This Row],[Mevcut]]</f>
        <v>30</v>
      </c>
      <c r="I192" s="115">
        <f>Tablo16[[#This Row],[SINAV TARİHİ]]</f>
        <v>45673</v>
      </c>
      <c r="J192" s="116">
        <f>Tablo16[[#This Row],[SINAV SAATİ]]</f>
        <v>0.375</v>
      </c>
      <c r="K192" s="40" t="str">
        <f>Tablo16[[#This Row],[SINIF - I -ZF-….]]</f>
        <v>201</v>
      </c>
      <c r="L192" s="40">
        <f>Tablo16[[#This Row],[SINIF - II  ZF-….]]</f>
        <v>0</v>
      </c>
      <c r="M192" s="40">
        <f>Tablo16[[#This Row],[G1]]</f>
        <v>0</v>
      </c>
      <c r="N192" s="40">
        <f>Tablo16[[#This Row],[G2]]</f>
        <v>0</v>
      </c>
      <c r="O192" s="40">
        <f>Tablo16[[#This Row],[Gözetmen 1]]</f>
        <v>0</v>
      </c>
      <c r="P192" s="40">
        <f>Tablo16[[#This Row],[Gözetmen 2]]</f>
        <v>0</v>
      </c>
      <c r="Q192" s="40">
        <f>Tablo16[[#This Row],[TÜM SINAVLARIMI GÖSTER]]</f>
        <v>0</v>
      </c>
      <c r="R192" s="40">
        <f>Tablo16[[#This Row],[Aynı ders sayısı]]</f>
        <v>9</v>
      </c>
      <c r="S192" s="40">
        <f>Tablo16[[#This Row],[Hocası aynı, aynı ders sayısı]]</f>
        <v>1</v>
      </c>
      <c r="T192" s="40">
        <f>Tablo16[[#This Row],[Aynı saatteki Sınav Sayısı]]</f>
        <v>9</v>
      </c>
    </row>
    <row r="193" spans="1:20" ht="15" x14ac:dyDescent="0.25">
      <c r="A193" s="38">
        <v>45</v>
      </c>
      <c r="B193" s="40" t="str">
        <f>Tablo16[[#This Row],[Bölüm]]</f>
        <v>TM</v>
      </c>
      <c r="C193" s="40">
        <f>Tablo16[[#This Row],[Sınıf]]</f>
        <v>1</v>
      </c>
      <c r="D193" s="40" t="str">
        <f>Tablo16[[#This Row],[Ders Kodu]]</f>
        <v>TDİ-1101</v>
      </c>
      <c r="E193" s="40" t="str">
        <f>Tablo16[[#This Row],[Dersin Adı]]</f>
        <v>Yabancı Dil (ingilizce)</v>
      </c>
      <c r="F193" s="40" t="str">
        <f>Tablo16[[#This Row],[Dersi Veren Öğretim Üyesi]]</f>
        <v>Gökhan HINIZ</v>
      </c>
      <c r="G193" s="40" t="str">
        <f>Tablo16[[#This Row],[Dersi Veren. Öğr. Üyesi Bölmü.]]</f>
        <v>FD</v>
      </c>
      <c r="H193" s="40">
        <f>Tablo16[[#This Row],[Mevcut]]</f>
        <v>23</v>
      </c>
      <c r="I193" s="115">
        <f>Tablo16[[#This Row],[SINAV TARİHİ]]</f>
        <v>45674</v>
      </c>
      <c r="J193" s="116">
        <f>Tablo16[[#This Row],[SINAV SAATİ]]</f>
        <v>0.625</v>
      </c>
      <c r="K193" s="40" t="str">
        <f>Tablo16[[#This Row],[SINIF - I -ZF-….]]</f>
        <v>Prof.Dr H. TURHAN</v>
      </c>
      <c r="L193" s="40">
        <f>Tablo16[[#This Row],[SINIF - II  ZF-….]]</f>
        <v>0</v>
      </c>
      <c r="M193" s="40">
        <f>Tablo16[[#This Row],[G1]]</f>
        <v>12</v>
      </c>
      <c r="N193" s="40">
        <f>Tablo16[[#This Row],[G2]]</f>
        <v>0</v>
      </c>
      <c r="O193" s="40" t="str">
        <f>Tablo16[[#This Row],[Gözetmen 1]]</f>
        <v>Çağrı KINIK</v>
      </c>
      <c r="P193" s="40">
        <f>Tablo16[[#This Row],[Gözetmen 2]]</f>
        <v>0</v>
      </c>
      <c r="Q193" s="40">
        <f>Tablo16[[#This Row],[TÜM SINAVLARIMI GÖSTER]]</f>
        <v>0</v>
      </c>
      <c r="R193" s="40">
        <f>Tablo16[[#This Row],[Aynı ders sayısı]]</f>
        <v>0</v>
      </c>
      <c r="S193" s="40">
        <f>Tablo16[[#This Row],[Hocası aynı, aynı ders sayısı]]</f>
        <v>9</v>
      </c>
      <c r="T193" s="40">
        <f>Tablo16[[#This Row],[Aynı saatteki Sınav Sayısı]]</f>
        <v>9</v>
      </c>
    </row>
    <row r="194" spans="1:20" ht="15" x14ac:dyDescent="0.25">
      <c r="A194" s="38">
        <v>44</v>
      </c>
      <c r="B194" s="40" t="str">
        <f>Tablo16[[#This Row],[Bölüm]]</f>
        <v>TM</v>
      </c>
      <c r="C194" s="40">
        <f>Tablo16[[#This Row],[Sınıf]]</f>
        <v>2</v>
      </c>
      <c r="D194" s="40" t="str">
        <f>Tablo16[[#This Row],[Ders Kodu]]</f>
        <v>TMT-2011</v>
      </c>
      <c r="E194" s="40" t="str">
        <f>Tablo16[[#This Row],[Dersin Adı]]</f>
        <v>Bilgisayar Destekli Tasarım I</v>
      </c>
      <c r="F194" s="40" t="str">
        <f>Tablo16[[#This Row],[Dersi Veren Öğretim Üyesi]]</f>
        <v>Habib Kocabıyık</v>
      </c>
      <c r="G194" s="40" t="str">
        <f>Tablo16[[#This Row],[Dersi Veren. Öğr. Üyesi Bölmü.]]</f>
        <v>TM</v>
      </c>
      <c r="H194" s="40">
        <f>Tablo16[[#This Row],[Mevcut]]</f>
        <v>35</v>
      </c>
      <c r="I194" s="115">
        <f>Tablo16[[#This Row],[SINAV TARİHİ]]</f>
        <v>45663</v>
      </c>
      <c r="J194" s="116">
        <f>Tablo16[[#This Row],[SINAV SAATİ]]</f>
        <v>0.45833333333333331</v>
      </c>
      <c r="K194" s="40" t="str">
        <f>Tablo16[[#This Row],[SINIF - I -ZF-….]]</f>
        <v>Bilgisayar Lab.</v>
      </c>
      <c r="L194" s="40">
        <f>Tablo16[[#This Row],[SINIF - II  ZF-….]]</f>
        <v>0</v>
      </c>
      <c r="M194" s="40">
        <f>Tablo16[[#This Row],[G1]]</f>
        <v>0</v>
      </c>
      <c r="N194" s="40">
        <f>Tablo16[[#This Row],[G2]]</f>
        <v>0</v>
      </c>
      <c r="O194" s="40">
        <f>Tablo16[[#This Row],[Gözetmen 1]]</f>
        <v>0</v>
      </c>
      <c r="P194" s="40">
        <f>Tablo16[[#This Row],[Gözetmen 2]]</f>
        <v>0</v>
      </c>
      <c r="Q194" s="40">
        <f>Tablo16[[#This Row],[TÜM SINAVLARIMI GÖSTER]]</f>
        <v>0</v>
      </c>
      <c r="R194" s="40">
        <f>Tablo16[[#This Row],[Aynı ders sayısı]]</f>
        <v>1</v>
      </c>
      <c r="S194" s="40">
        <f>Tablo16[[#This Row],[Hocası aynı, aynı ders sayısı]]</f>
        <v>1</v>
      </c>
      <c r="T194" s="40">
        <f>Tablo16[[#This Row],[Aynı saatteki Sınav Sayısı]]</f>
        <v>9</v>
      </c>
    </row>
    <row r="195" spans="1:20" ht="15" x14ac:dyDescent="0.25">
      <c r="A195" s="38">
        <v>65</v>
      </c>
      <c r="B195" s="40" t="str">
        <f>Tablo16[[#This Row],[Bölüm]]</f>
        <v>TM</v>
      </c>
      <c r="C195" s="40">
        <f>Tablo16[[#This Row],[Sınıf]]</f>
        <v>2</v>
      </c>
      <c r="D195" s="40" t="str">
        <f>Tablo16[[#This Row],[Ders Kodu]]</f>
        <v>TMT-2007</v>
      </c>
      <c r="E195" s="40" t="str">
        <f>Tablo16[[#This Row],[Dersin Adı]]</f>
        <v>Mühendislik Termodinamiği</v>
      </c>
      <c r="F195" s="40" t="str">
        <f>Tablo16[[#This Row],[Dersi Veren Öğretim Üyesi]]</f>
        <v>Habib Kocabıyık</v>
      </c>
      <c r="G195" s="40" t="str">
        <f>Tablo16[[#This Row],[Dersi Veren. Öğr. Üyesi Bölmü.]]</f>
        <v>TM</v>
      </c>
      <c r="H195" s="40">
        <f>Tablo16[[#This Row],[Mevcut]]</f>
        <v>37</v>
      </c>
      <c r="I195" s="115">
        <f>Tablo16[[#This Row],[SINAV TARİHİ]]</f>
        <v>45664</v>
      </c>
      <c r="J195" s="116">
        <f>Tablo16[[#This Row],[SINAV SAATİ]]</f>
        <v>0.4861111111111111</v>
      </c>
      <c r="K195" s="40" t="str">
        <f>Tablo16[[#This Row],[SINIF - I -ZF-….]]</f>
        <v>202</v>
      </c>
      <c r="L195" s="40">
        <f>Tablo16[[#This Row],[SINIF - II  ZF-….]]</f>
        <v>0</v>
      </c>
      <c r="M195" s="40">
        <f>Tablo16[[#This Row],[G1]]</f>
        <v>0</v>
      </c>
      <c r="N195" s="40">
        <f>Tablo16[[#This Row],[G2]]</f>
        <v>0</v>
      </c>
      <c r="O195" s="40">
        <f>Tablo16[[#This Row],[Gözetmen 1]]</f>
        <v>0</v>
      </c>
      <c r="P195" s="40">
        <f>Tablo16[[#This Row],[Gözetmen 2]]</f>
        <v>0</v>
      </c>
      <c r="Q195" s="40">
        <f>Tablo16[[#This Row],[TÜM SINAVLARIMI GÖSTER]]</f>
        <v>0</v>
      </c>
      <c r="R195" s="40">
        <f>Tablo16[[#This Row],[Aynı ders sayısı]]</f>
        <v>1</v>
      </c>
      <c r="S195" s="40">
        <f>Tablo16[[#This Row],[Hocası aynı, aynı ders sayısı]]</f>
        <v>1</v>
      </c>
      <c r="T195" s="40">
        <f>Tablo16[[#This Row],[Aynı saatteki Sınav Sayısı]]</f>
        <v>9</v>
      </c>
    </row>
    <row r="196" spans="1:20" ht="15" x14ac:dyDescent="0.25">
      <c r="A196" s="38">
        <v>66</v>
      </c>
      <c r="B196" s="40" t="str">
        <f>Tablo16[[#This Row],[Bölüm]]</f>
        <v>TM</v>
      </c>
      <c r="C196" s="40">
        <f>Tablo16[[#This Row],[Sınıf]]</f>
        <v>2</v>
      </c>
      <c r="D196" s="40" t="str">
        <f>Tablo16[[#This Row],[Ders Kodu]]</f>
        <v>TMT-2001</v>
      </c>
      <c r="E196" s="40" t="str">
        <f>Tablo16[[#This Row],[Dersin Adı]]</f>
        <v>Malzeme Bilgisi</v>
      </c>
      <c r="F196" s="40" t="str">
        <f>Tablo16[[#This Row],[Dersi Veren Öğretim Üyesi]]</f>
        <v>Volkan Eskizeybek</v>
      </c>
      <c r="G196" s="40" t="str">
        <f>Tablo16[[#This Row],[Dersi Veren. Öğr. Üyesi Bölmü.]]</f>
        <v>FD</v>
      </c>
      <c r="H196" s="40">
        <f>Tablo16[[#This Row],[Mevcut]]</f>
        <v>59</v>
      </c>
      <c r="I196" s="115">
        <f>Tablo16[[#This Row],[SINAV TARİHİ]]</f>
        <v>45665</v>
      </c>
      <c r="J196" s="116">
        <f>Tablo16[[#This Row],[SINAV SAATİ]]</f>
        <v>0.45833333333333331</v>
      </c>
      <c r="K196" s="40" t="str">
        <f>Tablo16[[#This Row],[SINIF - I -ZF-….]]</f>
        <v>113</v>
      </c>
      <c r="L196" s="40">
        <f>Tablo16[[#This Row],[SINIF - II  ZF-….]]</f>
        <v>0</v>
      </c>
      <c r="M196" s="40">
        <f>Tablo16[[#This Row],[G1]]</f>
        <v>0</v>
      </c>
      <c r="N196" s="40">
        <f>Tablo16[[#This Row],[G2]]</f>
        <v>0</v>
      </c>
      <c r="O196" s="40">
        <f>Tablo16[[#This Row],[Gözetmen 1]]</f>
        <v>0</v>
      </c>
      <c r="P196" s="40">
        <f>Tablo16[[#This Row],[Gözetmen 2]]</f>
        <v>0</v>
      </c>
      <c r="Q196" s="40">
        <f>Tablo16[[#This Row],[TÜM SINAVLARIMI GÖSTER]]</f>
        <v>0</v>
      </c>
      <c r="R196" s="40">
        <f>Tablo16[[#This Row],[Aynı ders sayısı]]</f>
        <v>1</v>
      </c>
      <c r="S196" s="40">
        <f>Tablo16[[#This Row],[Hocası aynı, aynı ders sayısı]]</f>
        <v>1</v>
      </c>
      <c r="T196" s="40">
        <f>Tablo16[[#This Row],[Aynı saatteki Sınav Sayısı]]</f>
        <v>9</v>
      </c>
    </row>
    <row r="197" spans="1:20" ht="15" x14ac:dyDescent="0.25">
      <c r="A197" s="38">
        <v>67</v>
      </c>
      <c r="B197" s="40" t="str">
        <f>Tablo16[[#This Row],[Bölüm]]</f>
        <v>TM</v>
      </c>
      <c r="C197" s="40">
        <f>Tablo16[[#This Row],[Sınıf]]</f>
        <v>2</v>
      </c>
      <c r="D197" s="40" t="str">
        <f>Tablo16[[#This Row],[Ders Kodu]]</f>
        <v>TMT-2003</v>
      </c>
      <c r="E197" s="40" t="str">
        <f>Tablo16[[#This Row],[Dersin Adı]]</f>
        <v>Tarımsal Yapılar ve Sulama</v>
      </c>
      <c r="F197" s="40" t="str">
        <f>Tablo16[[#This Row],[Dersi Veren Öğretim Üyesi]]</f>
        <v>Murat Yıldırım</v>
      </c>
      <c r="G197" s="40" t="str">
        <f>Tablo16[[#This Row],[Dersi Veren. Öğr. Üyesi Bölmü.]]</f>
        <v>TYS</v>
      </c>
      <c r="H197" s="40">
        <f>Tablo16[[#This Row],[Mevcut]]</f>
        <v>43</v>
      </c>
      <c r="I197" s="115">
        <f>Tablo16[[#This Row],[SINAV TARİHİ]]</f>
        <v>45665</v>
      </c>
      <c r="J197" s="116">
        <f>Tablo16[[#This Row],[SINAV SAATİ]]</f>
        <v>0.6875</v>
      </c>
      <c r="K197" s="40" t="str">
        <f>Tablo16[[#This Row],[SINIF - I -ZF-….]]</f>
        <v>01</v>
      </c>
      <c r="L197" s="40">
        <f>Tablo16[[#This Row],[SINIF - II  ZF-….]]</f>
        <v>0</v>
      </c>
      <c r="M197" s="40">
        <f>Tablo16[[#This Row],[G1]]</f>
        <v>0</v>
      </c>
      <c r="N197" s="40">
        <f>Tablo16[[#This Row],[G2]]</f>
        <v>0</v>
      </c>
      <c r="O197" s="40">
        <f>Tablo16[[#This Row],[Gözetmen 1]]</f>
        <v>0</v>
      </c>
      <c r="P197" s="40">
        <f>Tablo16[[#This Row],[Gözetmen 2]]</f>
        <v>0</v>
      </c>
      <c r="Q197" s="40">
        <f>Tablo16[[#This Row],[TÜM SINAVLARIMI GÖSTER]]</f>
        <v>0</v>
      </c>
      <c r="R197" s="40">
        <f>Tablo16[[#This Row],[Aynı ders sayısı]]</f>
        <v>6</v>
      </c>
      <c r="S197" s="40">
        <f>Tablo16[[#This Row],[Hocası aynı, aynı ders sayısı]]</f>
        <v>1</v>
      </c>
      <c r="T197" s="40">
        <f>Tablo16[[#This Row],[Aynı saatteki Sınav Sayısı]]</f>
        <v>7</v>
      </c>
    </row>
    <row r="198" spans="1:20" ht="15" x14ac:dyDescent="0.25">
      <c r="A198" s="38">
        <v>172</v>
      </c>
      <c r="B198" s="40" t="str">
        <f>Tablo16[[#This Row],[Bölüm]]</f>
        <v>TM</v>
      </c>
      <c r="C198" s="40">
        <f>Tablo16[[#This Row],[Sınıf]]</f>
        <v>2</v>
      </c>
      <c r="D198" s="40" t="str">
        <f>Tablo16[[#This Row],[Ders Kodu]]</f>
        <v>TMT-2013</v>
      </c>
      <c r="E198" s="40" t="str">
        <f>Tablo16[[#This Row],[Dersin Adı]]</f>
        <v>Statik ve Mukavemet</v>
      </c>
      <c r="F198" s="40" t="str">
        <f>Tablo16[[#This Row],[Dersi Veren Öğretim Üyesi]]</f>
        <v>Anıl Çay</v>
      </c>
      <c r="G198" s="40" t="str">
        <f>Tablo16[[#This Row],[Dersi Veren. Öğr. Üyesi Bölmü.]]</f>
        <v>TM</v>
      </c>
      <c r="H198" s="40">
        <f>Tablo16[[#This Row],[Mevcut]]</f>
        <v>32</v>
      </c>
      <c r="I198" s="115">
        <f>Tablo16[[#This Row],[SINAV TARİHİ]]</f>
        <v>45666</v>
      </c>
      <c r="J198" s="116">
        <f>Tablo16[[#This Row],[SINAV SAATİ]]</f>
        <v>0.45833333333333331</v>
      </c>
      <c r="K198" s="40" t="str">
        <f>Tablo16[[#This Row],[SINIF - I -ZF-….]]</f>
        <v>TM Çiz.Sln.</v>
      </c>
      <c r="L198" s="40">
        <f>Tablo16[[#This Row],[SINIF - II  ZF-….]]</f>
        <v>0</v>
      </c>
      <c r="M198" s="40">
        <f>Tablo16[[#This Row],[G1]]</f>
        <v>0</v>
      </c>
      <c r="N198" s="40">
        <f>Tablo16[[#This Row],[G2]]</f>
        <v>0</v>
      </c>
      <c r="O198" s="40">
        <f>Tablo16[[#This Row],[Gözetmen 1]]</f>
        <v>0</v>
      </c>
      <c r="P198" s="40">
        <f>Tablo16[[#This Row],[Gözetmen 2]]</f>
        <v>0</v>
      </c>
      <c r="Q198" s="40">
        <f>Tablo16[[#This Row],[TÜM SINAVLARIMI GÖSTER]]</f>
        <v>0</v>
      </c>
      <c r="R198" s="40">
        <f>Tablo16[[#This Row],[Aynı ders sayısı]]</f>
        <v>1</v>
      </c>
      <c r="S198" s="40">
        <f>Tablo16[[#This Row],[Hocası aynı, aynı ders sayısı]]</f>
        <v>1</v>
      </c>
      <c r="T198" s="40">
        <f>Tablo16[[#This Row],[Aynı saatteki Sınav Sayısı]]</f>
        <v>9</v>
      </c>
    </row>
    <row r="199" spans="1:20" ht="15" x14ac:dyDescent="0.25">
      <c r="A199" s="38">
        <v>223</v>
      </c>
      <c r="B199" s="40" t="str">
        <f>Tablo16[[#This Row],[Bölüm]]</f>
        <v>TM</v>
      </c>
      <c r="C199" s="40">
        <f>Tablo16[[#This Row],[Sınıf]]</f>
        <v>2</v>
      </c>
      <c r="D199" s="40" t="str">
        <f>Tablo16[[#This Row],[Ders Kodu]]</f>
        <v>TMT-2009</v>
      </c>
      <c r="E199" s="40" t="str">
        <f>Tablo16[[#This Row],[Dersin Adı]]</f>
        <v>Diferansiyel Denklemler</v>
      </c>
      <c r="F199" s="40" t="str">
        <f>Tablo16[[#This Row],[Dersi Veren Öğretim Üyesi]]</f>
        <v>Mehmet Gümüş</v>
      </c>
      <c r="G199" s="40" t="str">
        <f>Tablo16[[#This Row],[Dersi Veren. Öğr. Üyesi Bölmü.]]</f>
        <v>FD</v>
      </c>
      <c r="H199" s="40">
        <f>Tablo16[[#This Row],[Mevcut]]</f>
        <v>65</v>
      </c>
      <c r="I199" s="115">
        <f>Tablo16[[#This Row],[SINAV TARİHİ]]</f>
        <v>45670</v>
      </c>
      <c r="J199" s="116">
        <f>Tablo16[[#This Row],[SINAV SAATİ]]</f>
        <v>0.45833333333333331</v>
      </c>
      <c r="K199" s="40" t="str">
        <f>Tablo16[[#This Row],[SINIF - I -ZF-….]]</f>
        <v>Amfi</v>
      </c>
      <c r="L199" s="40">
        <f>Tablo16[[#This Row],[SINIF - II  ZF-….]]</f>
        <v>0</v>
      </c>
      <c r="M199" s="40">
        <f>Tablo16[[#This Row],[G1]]</f>
        <v>7</v>
      </c>
      <c r="N199" s="40">
        <f>Tablo16[[#This Row],[G2]]</f>
        <v>0</v>
      </c>
      <c r="O199" s="40" t="str">
        <f>Tablo16[[#This Row],[Gözetmen 1]]</f>
        <v>C. Erdem BÜLBÜL</v>
      </c>
      <c r="P199" s="40">
        <f>Tablo16[[#This Row],[Gözetmen 2]]</f>
        <v>0</v>
      </c>
      <c r="Q199" s="40">
        <f>Tablo16[[#This Row],[TÜM SINAVLARIMI GÖSTER]]</f>
        <v>0</v>
      </c>
      <c r="R199" s="40">
        <f>Tablo16[[#This Row],[Aynı ders sayısı]]</f>
        <v>2</v>
      </c>
      <c r="S199" s="40">
        <f>Tablo16[[#This Row],[Hocası aynı, aynı ders sayısı]]</f>
        <v>2</v>
      </c>
      <c r="T199" s="40">
        <f>Tablo16[[#This Row],[Aynı saatteki Sınav Sayısı]]</f>
        <v>8</v>
      </c>
    </row>
    <row r="200" spans="1:20" ht="15" x14ac:dyDescent="0.25">
      <c r="A200" s="38">
        <v>323</v>
      </c>
      <c r="B200" s="40" t="str">
        <f>Tablo16[[#This Row],[Bölüm]]</f>
        <v>TM</v>
      </c>
      <c r="C200" s="40">
        <f>Tablo16[[#This Row],[Sınıf]]</f>
        <v>2</v>
      </c>
      <c r="D200" s="40" t="str">
        <f>Tablo16[[#This Row],[Ders Kodu]]</f>
        <v>TMT-2005</v>
      </c>
      <c r="E200" s="40" t="str">
        <f>Tablo16[[#This Row],[Dersin Adı]]</f>
        <v>Tarım Ekonomisi</v>
      </c>
      <c r="F200" s="40" t="str">
        <f>Tablo16[[#This Row],[Dersi Veren Öğretim Üyesi]]</f>
        <v>Arif Semerci</v>
      </c>
      <c r="G200" s="40" t="str">
        <f>Tablo16[[#This Row],[Dersi Veren. Öğr. Üyesi Bölmü.]]</f>
        <v>TE</v>
      </c>
      <c r="H200" s="40">
        <f>Tablo16[[#This Row],[Mevcut]]</f>
        <v>30</v>
      </c>
      <c r="I200" s="115">
        <f>Tablo16[[#This Row],[SINAV TARİHİ]]</f>
        <v>45671</v>
      </c>
      <c r="J200" s="116">
        <f>Tablo16[[#This Row],[SINAV SAATİ]]</f>
        <v>0.45833333333333331</v>
      </c>
      <c r="K200" s="40" t="str">
        <f>Tablo16[[#This Row],[SINIF - I -ZF-….]]</f>
        <v>102</v>
      </c>
      <c r="L200" s="40">
        <f>Tablo16[[#This Row],[SINIF - II  ZF-….]]</f>
        <v>0</v>
      </c>
      <c r="M200" s="40">
        <f>Tablo16[[#This Row],[G1]]</f>
        <v>0</v>
      </c>
      <c r="N200" s="40">
        <f>Tablo16[[#This Row],[G2]]</f>
        <v>0</v>
      </c>
      <c r="O200" s="40">
        <f>Tablo16[[#This Row],[Gözetmen 1]]</f>
        <v>0</v>
      </c>
      <c r="P200" s="40">
        <f>Tablo16[[#This Row],[Gözetmen 2]]</f>
        <v>0</v>
      </c>
      <c r="Q200" s="40">
        <f>Tablo16[[#This Row],[TÜM SINAVLARIMI GÖSTER]]</f>
        <v>0</v>
      </c>
      <c r="R200" s="40">
        <f>Tablo16[[#This Row],[Aynı ders sayısı]]</f>
        <v>6</v>
      </c>
      <c r="S200" s="40">
        <f>Tablo16[[#This Row],[Hocası aynı, aynı ders sayısı]]</f>
        <v>1</v>
      </c>
      <c r="T200" s="40">
        <f>Tablo16[[#This Row],[Aynı saatteki Sınav Sayısı]]</f>
        <v>7</v>
      </c>
    </row>
    <row r="201" spans="1:20" ht="15" x14ac:dyDescent="0.25">
      <c r="A201" s="38">
        <v>82</v>
      </c>
      <c r="B201" s="40" t="str">
        <f>Tablo16[[#This Row],[Bölüm]]</f>
        <v>TM</v>
      </c>
      <c r="C201" s="40">
        <f>Tablo16[[#This Row],[Sınıf]]</f>
        <v>3</v>
      </c>
      <c r="D201" s="40" t="str">
        <f>Tablo16[[#This Row],[Ders Kodu]]</f>
        <v>TMT-3111</v>
      </c>
      <c r="E201" s="40" t="str">
        <f>Tablo16[[#This Row],[Dersin Adı]]</f>
        <v>Toprak İşleme Makinaları</v>
      </c>
      <c r="F201" s="40" t="str">
        <f>Tablo16[[#This Row],[Dersi Veren Öğretim Üyesi]]</f>
        <v>Sakine Özpınar</v>
      </c>
      <c r="G201" s="40" t="str">
        <f>Tablo16[[#This Row],[Dersi Veren. Öğr. Üyesi Bölmü.]]</f>
        <v>TM</v>
      </c>
      <c r="H201" s="40">
        <f>Tablo16[[#This Row],[Mevcut]]</f>
        <v>15</v>
      </c>
      <c r="I201" s="115">
        <f>Tablo16[[#This Row],[SINAV TARİHİ]]</f>
        <v>45663</v>
      </c>
      <c r="J201" s="116">
        <f>Tablo16[[#This Row],[SINAV SAATİ]]</f>
        <v>0.54166666666666663</v>
      </c>
      <c r="K201" s="40" t="str">
        <f>Tablo16[[#This Row],[SINIF - I -ZF-….]]</f>
        <v>205</v>
      </c>
      <c r="L201" s="40">
        <f>Tablo16[[#This Row],[SINIF - II  ZF-….]]</f>
        <v>0</v>
      </c>
      <c r="M201" s="40">
        <f>Tablo16[[#This Row],[G1]]</f>
        <v>0</v>
      </c>
      <c r="N201" s="40">
        <f>Tablo16[[#This Row],[G2]]</f>
        <v>0</v>
      </c>
      <c r="O201" s="40">
        <f>Tablo16[[#This Row],[Gözetmen 1]]</f>
        <v>0</v>
      </c>
      <c r="P201" s="40">
        <f>Tablo16[[#This Row],[Gözetmen 2]]</f>
        <v>0</v>
      </c>
      <c r="Q201" s="40">
        <f>Tablo16[[#This Row],[TÜM SINAVLARIMI GÖSTER]]</f>
        <v>0</v>
      </c>
      <c r="R201" s="40">
        <f>Tablo16[[#This Row],[Aynı ders sayısı]]</f>
        <v>1</v>
      </c>
      <c r="S201" s="40">
        <f>Tablo16[[#This Row],[Hocası aynı, aynı ders sayısı]]</f>
        <v>1</v>
      </c>
      <c r="T201" s="40">
        <f>Tablo16[[#This Row],[Aynı saatteki Sınav Sayısı]]</f>
        <v>9</v>
      </c>
    </row>
    <row r="202" spans="1:20" ht="15" x14ac:dyDescent="0.25">
      <c r="A202" s="38">
        <v>83</v>
      </c>
      <c r="B202" s="40" t="str">
        <f>Tablo16[[#This Row],[Bölüm]]</f>
        <v>TM</v>
      </c>
      <c r="C202" s="40">
        <f>Tablo16[[#This Row],[Sınıf]]</f>
        <v>3</v>
      </c>
      <c r="D202" s="40" t="str">
        <f>Tablo16[[#This Row],[Ders Kodu]]</f>
        <v>TMT-3101</v>
      </c>
      <c r="E202" s="40" t="str">
        <f>Tablo16[[#This Row],[Dersin Adı]]</f>
        <v>Araştırma Deneme Yöntemleri</v>
      </c>
      <c r="F202" s="40" t="str">
        <f>Tablo16[[#This Row],[Dersi Veren Öğretim Üyesi]]</f>
        <v>Kumru Urgancı</v>
      </c>
      <c r="G202" s="40" t="str">
        <f>Tablo16[[#This Row],[Dersi Veren. Öğr. Üyesi Bölmü.]]</f>
        <v>FD</v>
      </c>
      <c r="H202" s="40">
        <f>Tablo16[[#This Row],[Mevcut]]</f>
        <v>20</v>
      </c>
      <c r="I202" s="115">
        <f>Tablo16[[#This Row],[SINAV TARİHİ]]</f>
        <v>45664</v>
      </c>
      <c r="J202" s="116">
        <f>Tablo16[[#This Row],[SINAV SAATİ]]</f>
        <v>0.56944444444444442</v>
      </c>
      <c r="K202" s="40" t="str">
        <f>Tablo16[[#This Row],[SINIF - I -ZF-….]]</f>
        <v>104</v>
      </c>
      <c r="L202" s="40">
        <f>Tablo16[[#This Row],[SINIF - II  ZF-….]]</f>
        <v>0</v>
      </c>
      <c r="M202" s="40">
        <f>Tablo16[[#This Row],[G1]]</f>
        <v>0</v>
      </c>
      <c r="N202" s="40">
        <f>Tablo16[[#This Row],[G2]]</f>
        <v>0</v>
      </c>
      <c r="O202" s="40">
        <f>Tablo16[[#This Row],[Gözetmen 1]]</f>
        <v>0</v>
      </c>
      <c r="P202" s="40">
        <f>Tablo16[[#This Row],[Gözetmen 2]]</f>
        <v>0</v>
      </c>
      <c r="Q202" s="40">
        <f>Tablo16[[#This Row],[TÜM SINAVLARIMI GÖSTER]]</f>
        <v>0</v>
      </c>
      <c r="R202" s="40">
        <f>Tablo16[[#This Row],[Aynı ders sayısı]]</f>
        <v>1</v>
      </c>
      <c r="S202" s="40">
        <f>Tablo16[[#This Row],[Hocası aynı, aynı ders sayısı]]</f>
        <v>1</v>
      </c>
      <c r="T202" s="40">
        <f>Tablo16[[#This Row],[Aynı saatteki Sınav Sayısı]]</f>
        <v>9</v>
      </c>
    </row>
    <row r="203" spans="1:20" ht="15" x14ac:dyDescent="0.25">
      <c r="A203" s="38">
        <v>115</v>
      </c>
      <c r="B203" s="40" t="str">
        <f>Tablo16[[#This Row],[Bölüm]]</f>
        <v>TM</v>
      </c>
      <c r="C203" s="40">
        <f>Tablo16[[#This Row],[Sınıf]]</f>
        <v>3</v>
      </c>
      <c r="D203" s="40" t="str">
        <f>Tablo16[[#This Row],[Ders Kodu]]</f>
        <v>TMT-3107</v>
      </c>
      <c r="E203" s="40" t="str">
        <f>Tablo16[[#This Row],[Dersin Adı]]</f>
        <v>Makine Elemanları</v>
      </c>
      <c r="F203" s="40" t="str">
        <f>Tablo16[[#This Row],[Dersi Veren Öğretim Üyesi]]</f>
        <v>Mehmet Yazar</v>
      </c>
      <c r="G203" s="40" t="str">
        <f>Tablo16[[#This Row],[Dersi Veren. Öğr. Üyesi Bölmü.]]</f>
        <v>FD</v>
      </c>
      <c r="H203" s="40">
        <f>Tablo16[[#This Row],[Mevcut]]</f>
        <v>15</v>
      </c>
      <c r="I203" s="115">
        <f>Tablo16[[#This Row],[SINAV TARİHİ]]</f>
        <v>45665</v>
      </c>
      <c r="J203" s="116">
        <f>Tablo16[[#This Row],[SINAV SAATİ]]</f>
        <v>0.54166666666666663</v>
      </c>
      <c r="K203" s="40" t="str">
        <f>Tablo16[[#This Row],[SINIF - I -ZF-….]]</f>
        <v>106</v>
      </c>
      <c r="L203" s="40">
        <f>Tablo16[[#This Row],[SINIF - II  ZF-….]]</f>
        <v>0</v>
      </c>
      <c r="M203" s="40">
        <f>Tablo16[[#This Row],[G1]]</f>
        <v>0</v>
      </c>
      <c r="N203" s="40">
        <f>Tablo16[[#This Row],[G2]]</f>
        <v>0</v>
      </c>
      <c r="O203" s="40">
        <f>Tablo16[[#This Row],[Gözetmen 1]]</f>
        <v>0</v>
      </c>
      <c r="P203" s="40">
        <f>Tablo16[[#This Row],[Gözetmen 2]]</f>
        <v>0</v>
      </c>
      <c r="Q203" s="40">
        <f>Tablo16[[#This Row],[TÜM SINAVLARIMI GÖSTER]]</f>
        <v>0</v>
      </c>
      <c r="R203" s="40">
        <f>Tablo16[[#This Row],[Aynı ders sayısı]]</f>
        <v>1</v>
      </c>
      <c r="S203" s="40">
        <f>Tablo16[[#This Row],[Hocası aynı, aynı ders sayısı]]</f>
        <v>1</v>
      </c>
      <c r="T203" s="40">
        <f>Tablo16[[#This Row],[Aynı saatteki Sınav Sayısı]]</f>
        <v>10</v>
      </c>
    </row>
    <row r="204" spans="1:20" ht="15" x14ac:dyDescent="0.25">
      <c r="A204" s="38">
        <v>155</v>
      </c>
      <c r="B204" s="40" t="str">
        <f>Tablo16[[#This Row],[Bölüm]]</f>
        <v>TM</v>
      </c>
      <c r="C204" s="40">
        <f>Tablo16[[#This Row],[Sınıf]]</f>
        <v>3</v>
      </c>
      <c r="D204" s="40" t="str">
        <f>Tablo16[[#This Row],[Ders Kodu]]</f>
        <v>TMT-3105</v>
      </c>
      <c r="E204" s="40" t="str">
        <f>Tablo16[[#This Row],[Dersin Adı]]</f>
        <v>Ergonomi</v>
      </c>
      <c r="F204" s="40" t="str">
        <f>Tablo16[[#This Row],[Dersi Veren Öğretim Üyesi]]</f>
        <v>Sarp Korkut Sümer</v>
      </c>
      <c r="G204" s="40" t="str">
        <f>Tablo16[[#This Row],[Dersi Veren. Öğr. Üyesi Bölmü.]]</f>
        <v>TM</v>
      </c>
      <c r="H204" s="40">
        <f>Tablo16[[#This Row],[Mevcut]]</f>
        <v>9</v>
      </c>
      <c r="I204" s="115">
        <f>Tablo16[[#This Row],[SINAV TARİHİ]]</f>
        <v>45666</v>
      </c>
      <c r="J204" s="116">
        <f>Tablo16[[#This Row],[SINAV SAATİ]]</f>
        <v>0.54166666666666663</v>
      </c>
      <c r="K204" s="40" t="str">
        <f>Tablo16[[#This Row],[SINIF - I -ZF-….]]</f>
        <v>05</v>
      </c>
      <c r="L204" s="40">
        <f>Tablo16[[#This Row],[SINIF - II  ZF-….]]</f>
        <v>0</v>
      </c>
      <c r="M204" s="40">
        <f>Tablo16[[#This Row],[G1]]</f>
        <v>0</v>
      </c>
      <c r="N204" s="40">
        <f>Tablo16[[#This Row],[G2]]</f>
        <v>0</v>
      </c>
      <c r="O204" s="40">
        <f>Tablo16[[#This Row],[Gözetmen 1]]</f>
        <v>0</v>
      </c>
      <c r="P204" s="40">
        <f>Tablo16[[#This Row],[Gözetmen 2]]</f>
        <v>0</v>
      </c>
      <c r="Q204" s="40">
        <f>Tablo16[[#This Row],[TÜM SINAVLARIMI GÖSTER]]</f>
        <v>0</v>
      </c>
      <c r="R204" s="40">
        <f>Tablo16[[#This Row],[Aynı ders sayısı]]</f>
        <v>1</v>
      </c>
      <c r="S204" s="40">
        <f>Tablo16[[#This Row],[Hocası aynı, aynı ders sayısı]]</f>
        <v>1</v>
      </c>
      <c r="T204" s="40">
        <f>Tablo16[[#This Row],[Aynı saatteki Sınav Sayısı]]</f>
        <v>7</v>
      </c>
    </row>
    <row r="205" spans="1:20" ht="15" x14ac:dyDescent="0.25">
      <c r="A205" s="38">
        <v>157</v>
      </c>
      <c r="B205" s="40" t="str">
        <f>Tablo16[[#This Row],[Bölüm]]</f>
        <v>TM</v>
      </c>
      <c r="C205" s="40">
        <f>Tablo16[[#This Row],[Sınıf]]</f>
        <v>3</v>
      </c>
      <c r="D205" s="40" t="str">
        <f>Tablo16[[#This Row],[Ders Kodu]]</f>
        <v>TMT-3109</v>
      </c>
      <c r="E205" s="40" t="str">
        <f>Tablo16[[#This Row],[Dersin Adı]]</f>
        <v>Sensörler ve Kontrol Sistemleri</v>
      </c>
      <c r="F205" s="40" t="str">
        <f>Tablo16[[#This Row],[Dersi Veren Öğretim Üyesi]]</f>
        <v>Arda Aydın</v>
      </c>
      <c r="G205" s="40" t="str">
        <f>Tablo16[[#This Row],[Dersi Veren. Öğr. Üyesi Bölmü.]]</f>
        <v>TM</v>
      </c>
      <c r="H205" s="40">
        <f>Tablo16[[#This Row],[Mevcut]]</f>
        <v>16</v>
      </c>
      <c r="I205" s="115">
        <f>Tablo16[[#This Row],[SINAV TARİHİ]]</f>
        <v>45671</v>
      </c>
      <c r="J205" s="116">
        <f>Tablo16[[#This Row],[SINAV SAATİ]]</f>
        <v>0.54166666666666663</v>
      </c>
      <c r="K205" s="40" t="str">
        <f>Tablo16[[#This Row],[SINIF - I -ZF-….]]</f>
        <v>106</v>
      </c>
      <c r="L205" s="40">
        <f>Tablo16[[#This Row],[SINIF - II  ZF-….]]</f>
        <v>0</v>
      </c>
      <c r="M205" s="40">
        <f>Tablo16[[#This Row],[G1]]</f>
        <v>0</v>
      </c>
      <c r="N205" s="40">
        <f>Tablo16[[#This Row],[G2]]</f>
        <v>0</v>
      </c>
      <c r="O205" s="40">
        <f>Tablo16[[#This Row],[Gözetmen 1]]</f>
        <v>0</v>
      </c>
      <c r="P205" s="40">
        <f>Tablo16[[#This Row],[Gözetmen 2]]</f>
        <v>0</v>
      </c>
      <c r="Q205" s="40">
        <f>Tablo16[[#This Row],[TÜM SINAVLARIMI GÖSTER]]</f>
        <v>0</v>
      </c>
      <c r="R205" s="40">
        <f>Tablo16[[#This Row],[Aynı ders sayısı]]</f>
        <v>1</v>
      </c>
      <c r="S205" s="40">
        <f>Tablo16[[#This Row],[Hocası aynı, aynı ders sayısı]]</f>
        <v>1</v>
      </c>
      <c r="T205" s="40">
        <f>Tablo16[[#This Row],[Aynı saatteki Sınav Sayısı]]</f>
        <v>8</v>
      </c>
    </row>
    <row r="206" spans="1:20" ht="15" x14ac:dyDescent="0.25">
      <c r="A206" s="38">
        <v>286</v>
      </c>
      <c r="B206" s="40" t="str">
        <f>Tablo16[[#This Row],[Bölüm]]</f>
        <v>TM</v>
      </c>
      <c r="C206" s="40">
        <f>Tablo16[[#This Row],[Sınıf]]</f>
        <v>3</v>
      </c>
      <c r="D206" s="40" t="str">
        <f>Tablo16[[#This Row],[Ders Kodu]]</f>
        <v>TMT-3113</v>
      </c>
      <c r="E206" s="40" t="str">
        <f>Tablo16[[#This Row],[Dersin Adı]]</f>
        <v>Termik Motorlar</v>
      </c>
      <c r="F206" s="40" t="str">
        <f>Tablo16[[#This Row],[Dersi Veren Öğretim Üyesi]]</f>
        <v>Sarp Korkut Sümer</v>
      </c>
      <c r="G206" s="40" t="str">
        <f>Tablo16[[#This Row],[Dersi Veren. Öğr. Üyesi Bölmü.]]</f>
        <v>TM</v>
      </c>
      <c r="H206" s="40">
        <f>Tablo16[[#This Row],[Mevcut]]</f>
        <v>12</v>
      </c>
      <c r="I206" s="115">
        <f>Tablo16[[#This Row],[SINAV TARİHİ]]</f>
        <v>45672</v>
      </c>
      <c r="J206" s="116">
        <f>Tablo16[[#This Row],[SINAV SAATİ]]</f>
        <v>0.54166666666666663</v>
      </c>
      <c r="K206" s="40" t="str">
        <f>Tablo16[[#This Row],[SINIF - I -ZF-….]]</f>
        <v>TM Çiz.Sln.</v>
      </c>
      <c r="L206" s="40">
        <f>Tablo16[[#This Row],[SINIF - II  ZF-….]]</f>
        <v>0</v>
      </c>
      <c r="M206" s="40">
        <f>Tablo16[[#This Row],[G1]]</f>
        <v>0</v>
      </c>
      <c r="N206" s="40">
        <f>Tablo16[[#This Row],[G2]]</f>
        <v>0</v>
      </c>
      <c r="O206" s="40">
        <f>Tablo16[[#This Row],[Gözetmen 1]]</f>
        <v>0</v>
      </c>
      <c r="P206" s="40">
        <f>Tablo16[[#This Row],[Gözetmen 2]]</f>
        <v>0</v>
      </c>
      <c r="Q206" s="40">
        <f>Tablo16[[#This Row],[TÜM SINAVLARIMI GÖSTER]]</f>
        <v>0</v>
      </c>
      <c r="R206" s="40">
        <f>Tablo16[[#This Row],[Aynı ders sayısı]]</f>
        <v>1</v>
      </c>
      <c r="S206" s="40">
        <f>Tablo16[[#This Row],[Hocası aynı, aynı ders sayısı]]</f>
        <v>1</v>
      </c>
      <c r="T206" s="40">
        <f>Tablo16[[#This Row],[Aynı saatteki Sınav Sayısı]]</f>
        <v>3</v>
      </c>
    </row>
    <row r="207" spans="1:20" ht="15" x14ac:dyDescent="0.25">
      <c r="A207" s="38">
        <v>312</v>
      </c>
      <c r="B207" s="40" t="str">
        <f>Tablo16[[#This Row],[Bölüm]]</f>
        <v>TM</v>
      </c>
      <c r="C207" s="40">
        <f>Tablo16[[#This Row],[Sınıf]]</f>
        <v>3</v>
      </c>
      <c r="D207" s="40" t="str">
        <f>Tablo16[[#This Row],[Ders Kodu]]</f>
        <v>TMT-3003</v>
      </c>
      <c r="E207" s="40" t="str">
        <f>Tablo16[[#This Row],[Dersin Adı]]</f>
        <v>Akışkanlar Mekaniği</v>
      </c>
      <c r="F207" s="40" t="str">
        <f>Tablo16[[#This Row],[Dersi Veren Öğretim Üyesi]]</f>
        <v>Yavuz Hakan Özdemir</v>
      </c>
      <c r="G207" s="40" t="str">
        <f>Tablo16[[#This Row],[Dersi Veren. Öğr. Üyesi Bölmü.]]</f>
        <v>FD</v>
      </c>
      <c r="H207" s="40">
        <f>Tablo16[[#This Row],[Mevcut]]</f>
        <v>15</v>
      </c>
      <c r="I207" s="115">
        <f>Tablo16[[#This Row],[SINAV TARİHİ]]</f>
        <v>45673</v>
      </c>
      <c r="J207" s="116">
        <f>Tablo16[[#This Row],[SINAV SAATİ]]</f>
        <v>0.54166666666666663</v>
      </c>
      <c r="K207" s="40" t="str">
        <f>Tablo16[[#This Row],[SINIF - I -ZF-….]]</f>
        <v>01</v>
      </c>
      <c r="L207" s="40">
        <f>Tablo16[[#This Row],[SINIF - II  ZF-….]]</f>
        <v>0</v>
      </c>
      <c r="M207" s="40">
        <f>Tablo16[[#This Row],[G1]]</f>
        <v>0</v>
      </c>
      <c r="N207" s="40">
        <f>Tablo16[[#This Row],[G2]]</f>
        <v>0</v>
      </c>
      <c r="O207" s="40">
        <f>Tablo16[[#This Row],[Gözetmen 1]]</f>
        <v>0</v>
      </c>
      <c r="P207" s="40">
        <f>Tablo16[[#This Row],[Gözetmen 2]]</f>
        <v>0</v>
      </c>
      <c r="Q207" s="40">
        <f>Tablo16[[#This Row],[TÜM SINAVLARIMI GÖSTER]]</f>
        <v>0</v>
      </c>
      <c r="R207" s="40">
        <f>Tablo16[[#This Row],[Aynı ders sayısı]]</f>
        <v>2</v>
      </c>
      <c r="S207" s="40">
        <f>Tablo16[[#This Row],[Hocası aynı, aynı ders sayısı]]</f>
        <v>1</v>
      </c>
      <c r="T207" s="40">
        <f>Tablo16[[#This Row],[Aynı saatteki Sınav Sayısı]]</f>
        <v>2</v>
      </c>
    </row>
    <row r="208" spans="1:20" ht="15" x14ac:dyDescent="0.25">
      <c r="A208" s="38">
        <v>313</v>
      </c>
      <c r="B208" s="40" t="str">
        <f>Tablo16[[#This Row],[Bölüm]]</f>
        <v>TM</v>
      </c>
      <c r="C208" s="40">
        <f>Tablo16[[#This Row],[Sınıf]]</f>
        <v>4</v>
      </c>
      <c r="D208" s="40" t="str">
        <f>Tablo16[[#This Row],[Ders Kodu]]</f>
        <v>TMT-4001</v>
      </c>
      <c r="E208" s="40" t="str">
        <f>Tablo16[[#This Row],[Dersin Adı]]</f>
        <v>Hassas Tarım Teknolojileri</v>
      </c>
      <c r="F208" s="40" t="str">
        <f>Tablo16[[#This Row],[Dersi Veren Öğretim Üyesi]]</f>
        <v>Sakine Özpınar</v>
      </c>
      <c r="G208" s="40" t="str">
        <f>Tablo16[[#This Row],[Dersi Veren. Öğr. Üyesi Bölmü.]]</f>
        <v>TM</v>
      </c>
      <c r="H208" s="40">
        <f>Tablo16[[#This Row],[Mevcut]]</f>
        <v>21</v>
      </c>
      <c r="I208" s="115">
        <f>Tablo16[[#This Row],[SINAV TARİHİ]]</f>
        <v>45663</v>
      </c>
      <c r="J208" s="116">
        <f>Tablo16[[#This Row],[SINAV SAATİ]]</f>
        <v>0.61458333333333337</v>
      </c>
      <c r="K208" s="40" t="str">
        <f>Tablo16[[#This Row],[SINIF - I -ZF-….]]</f>
        <v>TM Çiz.Sln.</v>
      </c>
      <c r="L208" s="40">
        <f>Tablo16[[#This Row],[SINIF - II  ZF-….]]</f>
        <v>0</v>
      </c>
      <c r="M208" s="40">
        <f>Tablo16[[#This Row],[G1]]</f>
        <v>0</v>
      </c>
      <c r="N208" s="40">
        <f>Tablo16[[#This Row],[G2]]</f>
        <v>0</v>
      </c>
      <c r="O208" s="40">
        <f>Tablo16[[#This Row],[Gözetmen 1]]</f>
        <v>0</v>
      </c>
      <c r="P208" s="40">
        <f>Tablo16[[#This Row],[Gözetmen 2]]</f>
        <v>0</v>
      </c>
      <c r="Q208" s="40">
        <f>Tablo16[[#This Row],[TÜM SINAVLARIMI GÖSTER]]</f>
        <v>0</v>
      </c>
      <c r="R208" s="40">
        <f>Tablo16[[#This Row],[Aynı ders sayısı]]</f>
        <v>1</v>
      </c>
      <c r="S208" s="40">
        <f>Tablo16[[#This Row],[Hocası aynı, aynı ders sayısı]]</f>
        <v>1</v>
      </c>
      <c r="T208" s="40">
        <f>Tablo16[[#This Row],[Aynı saatteki Sınav Sayısı]]</f>
        <v>9</v>
      </c>
    </row>
    <row r="209" spans="1:20" ht="15" x14ac:dyDescent="0.25">
      <c r="A209" s="38">
        <v>70</v>
      </c>
      <c r="B209" s="40" t="str">
        <f>Tablo16[[#This Row],[Bölüm]]</f>
        <v>TM</v>
      </c>
      <c r="C209" s="40">
        <f>Tablo16[[#This Row],[Sınıf]]</f>
        <v>4</v>
      </c>
      <c r="D209" s="40" t="str">
        <f>Tablo16[[#This Row],[Ders Kodu]]</f>
        <v>TMT-4119</v>
      </c>
      <c r="E209" s="40" t="str">
        <f>Tablo16[[#This Row],[Dersin Adı]]</f>
        <v>Koruyucu Toprak İşleme ve Doğrudan Ekim</v>
      </c>
      <c r="F209" s="40" t="str">
        <f>Tablo16[[#This Row],[Dersi Veren Öğretim Üyesi]]</f>
        <v>Sakine Özpınar</v>
      </c>
      <c r="G209" s="40" t="str">
        <f>Tablo16[[#This Row],[Dersi Veren. Öğr. Üyesi Bölmü.]]</f>
        <v>TM</v>
      </c>
      <c r="H209" s="40">
        <f>Tablo16[[#This Row],[Mevcut]]</f>
        <v>12</v>
      </c>
      <c r="I209" s="115">
        <f>Tablo16[[#This Row],[SINAV TARİHİ]]</f>
        <v>45664</v>
      </c>
      <c r="J209" s="116">
        <f>Tablo16[[#This Row],[SINAV SAATİ]]</f>
        <v>0.65277777777777779</v>
      </c>
      <c r="K209" s="40" t="str">
        <f>Tablo16[[#This Row],[SINIF - I -ZF-….]]</f>
        <v>TM Çiz.Sln.</v>
      </c>
      <c r="L209" s="40">
        <f>Tablo16[[#This Row],[SINIF - II  ZF-….]]</f>
        <v>0</v>
      </c>
      <c r="M209" s="40">
        <f>Tablo16[[#This Row],[G1]]</f>
        <v>0</v>
      </c>
      <c r="N209" s="40">
        <f>Tablo16[[#This Row],[G2]]</f>
        <v>0</v>
      </c>
      <c r="O209" s="40">
        <f>Tablo16[[#This Row],[Gözetmen 1]]</f>
        <v>0</v>
      </c>
      <c r="P209" s="40">
        <f>Tablo16[[#This Row],[Gözetmen 2]]</f>
        <v>0</v>
      </c>
      <c r="Q209" s="40">
        <f>Tablo16[[#This Row],[TÜM SINAVLARIMI GÖSTER]]</f>
        <v>0</v>
      </c>
      <c r="R209" s="40">
        <f>Tablo16[[#This Row],[Aynı ders sayısı]]</f>
        <v>1</v>
      </c>
      <c r="S209" s="40">
        <f>Tablo16[[#This Row],[Hocası aynı, aynı ders sayısı]]</f>
        <v>1</v>
      </c>
      <c r="T209" s="40">
        <f>Tablo16[[#This Row],[Aynı saatteki Sınav Sayısı]]</f>
        <v>9</v>
      </c>
    </row>
    <row r="210" spans="1:20" ht="15" x14ac:dyDescent="0.25">
      <c r="A210" s="38">
        <v>89</v>
      </c>
      <c r="B210" s="40" t="str">
        <f>Tablo16[[#This Row],[Bölüm]]</f>
        <v>TM</v>
      </c>
      <c r="C210" s="40">
        <f>Tablo16[[#This Row],[Sınıf]]</f>
        <v>4</v>
      </c>
      <c r="D210" s="40" t="str">
        <f>Tablo16[[#This Row],[Ders Kodu]]</f>
        <v>TMT-4113</v>
      </c>
      <c r="E210" s="40" t="str">
        <f>Tablo16[[#This Row],[Dersin Adı]]</f>
        <v>Araş. Ve Sunum Teknikleri</v>
      </c>
      <c r="F210" s="40" t="str">
        <f>Tablo16[[#This Row],[Dersi Veren Öğretim Üyesi]]</f>
        <v>Mehmet Burak Büyükcan</v>
      </c>
      <c r="G210" s="40" t="str">
        <f>Tablo16[[#This Row],[Dersi Veren. Öğr. Üyesi Bölmü.]]</f>
        <v>TM</v>
      </c>
      <c r="H210" s="40">
        <f>Tablo16[[#This Row],[Mevcut]]</f>
        <v>0</v>
      </c>
      <c r="I210" s="115">
        <f>Tablo16[[#This Row],[SINAV TARİHİ]]</f>
        <v>45665</v>
      </c>
      <c r="J210" s="116">
        <f>Tablo16[[#This Row],[SINAV SAATİ]]</f>
        <v>0.625</v>
      </c>
      <c r="K210" s="40" t="str">
        <f>Tablo16[[#This Row],[SINIF - I -ZF-….]]</f>
        <v>TM Çiz.Sln.</v>
      </c>
      <c r="L210" s="40">
        <f>Tablo16[[#This Row],[SINIF - II  ZF-….]]</f>
        <v>0</v>
      </c>
      <c r="M210" s="40">
        <f>Tablo16[[#This Row],[G1]]</f>
        <v>0</v>
      </c>
      <c r="N210" s="40">
        <f>Tablo16[[#This Row],[G2]]</f>
        <v>0</v>
      </c>
      <c r="O210" s="40">
        <f>Tablo16[[#This Row],[Gözetmen 1]]</f>
        <v>0</v>
      </c>
      <c r="P210" s="40">
        <f>Tablo16[[#This Row],[Gözetmen 2]]</f>
        <v>0</v>
      </c>
      <c r="Q210" s="40">
        <f>Tablo16[[#This Row],[TÜM SINAVLARIMI GÖSTER]]</f>
        <v>0</v>
      </c>
      <c r="R210" s="40">
        <f>Tablo16[[#This Row],[Aynı ders sayısı]]</f>
        <v>1</v>
      </c>
      <c r="S210" s="40">
        <f>Tablo16[[#This Row],[Hocası aynı, aynı ders sayısı]]</f>
        <v>1</v>
      </c>
      <c r="T210" s="40">
        <f>Tablo16[[#This Row],[Aynı saatteki Sınav Sayısı]]</f>
        <v>9</v>
      </c>
    </row>
    <row r="211" spans="1:20" ht="15" x14ac:dyDescent="0.25">
      <c r="A211" s="38">
        <v>130</v>
      </c>
      <c r="B211" s="40" t="str">
        <f>Tablo16[[#This Row],[Bölüm]]</f>
        <v>TM</v>
      </c>
      <c r="C211" s="40">
        <f>Tablo16[[#This Row],[Sınıf]]</f>
        <v>4</v>
      </c>
      <c r="D211" s="40" t="str">
        <f>Tablo16[[#This Row],[Ders Kodu]]</f>
        <v>TMT-4123</v>
      </c>
      <c r="E211" s="40" t="str">
        <f>Tablo16[[#This Row],[Dersin Adı]]</f>
        <v>Tarımda Makina Kullanım Teknikleri</v>
      </c>
      <c r="F211" s="40" t="str">
        <f>Tablo16[[#This Row],[Dersi Veren Öğretim Üyesi]]</f>
        <v>Anıl Çay</v>
      </c>
      <c r="G211" s="40" t="str">
        <f>Tablo16[[#This Row],[Dersi Veren. Öğr. Üyesi Bölmü.]]</f>
        <v>TM</v>
      </c>
      <c r="H211" s="40">
        <f>Tablo16[[#This Row],[Mevcut]]</f>
        <v>18</v>
      </c>
      <c r="I211" s="115">
        <f>Tablo16[[#This Row],[SINAV TARİHİ]]</f>
        <v>45666</v>
      </c>
      <c r="J211" s="116">
        <f>Tablo16[[#This Row],[SINAV SAATİ]]</f>
        <v>0.61458333333333337</v>
      </c>
      <c r="K211" s="40" t="str">
        <f>Tablo16[[#This Row],[SINIF - I -ZF-….]]</f>
        <v>102</v>
      </c>
      <c r="L211" s="40">
        <f>Tablo16[[#This Row],[SINIF - II  ZF-….]]</f>
        <v>0</v>
      </c>
      <c r="M211" s="40">
        <f>Tablo16[[#This Row],[G1]]</f>
        <v>0</v>
      </c>
      <c r="N211" s="40">
        <f>Tablo16[[#This Row],[G2]]</f>
        <v>0</v>
      </c>
      <c r="O211" s="40">
        <f>Tablo16[[#This Row],[Gözetmen 1]]</f>
        <v>0</v>
      </c>
      <c r="P211" s="40">
        <f>Tablo16[[#This Row],[Gözetmen 2]]</f>
        <v>0</v>
      </c>
      <c r="Q211" s="40">
        <f>Tablo16[[#This Row],[TÜM SINAVLARIMI GÖSTER]]</f>
        <v>0</v>
      </c>
      <c r="R211" s="40">
        <f>Tablo16[[#This Row],[Aynı ders sayısı]]</f>
        <v>1</v>
      </c>
      <c r="S211" s="40">
        <f>Tablo16[[#This Row],[Hocası aynı, aynı ders sayısı]]</f>
        <v>1</v>
      </c>
      <c r="T211" s="40">
        <f>Tablo16[[#This Row],[Aynı saatteki Sınav Sayısı]]</f>
        <v>9</v>
      </c>
    </row>
    <row r="212" spans="1:20" ht="15" x14ac:dyDescent="0.25">
      <c r="A212" s="38">
        <v>212</v>
      </c>
      <c r="B212" s="40" t="str">
        <f>Tablo16[[#This Row],[Bölüm]]</f>
        <v>TM</v>
      </c>
      <c r="C212" s="40">
        <f>Tablo16[[#This Row],[Sınıf]]</f>
        <v>4</v>
      </c>
      <c r="D212" s="40" t="str">
        <f>Tablo16[[#This Row],[Ders Kodu]]</f>
        <v>TMT-4115</v>
      </c>
      <c r="E212" s="40" t="str">
        <f>Tablo16[[#This Row],[Dersin Adı]]</f>
        <v>Sulama Makinaları ve Teknolojileri</v>
      </c>
      <c r="F212" s="40" t="str">
        <f>Tablo16[[#This Row],[Dersi Veren Öğretim Üyesi]]</f>
        <v>İsmail Kavdır</v>
      </c>
      <c r="G212" s="40" t="str">
        <f>Tablo16[[#This Row],[Dersi Veren. Öğr. Üyesi Bölmü.]]</f>
        <v>TM</v>
      </c>
      <c r="H212" s="40">
        <f>Tablo16[[#This Row],[Mevcut]]</f>
        <v>18</v>
      </c>
      <c r="I212" s="115">
        <f>Tablo16[[#This Row],[SINAV TARİHİ]]</f>
        <v>45670</v>
      </c>
      <c r="J212" s="116">
        <f>Tablo16[[#This Row],[SINAV SAATİ]]</f>
        <v>0.625</v>
      </c>
      <c r="K212" s="40" t="str">
        <f>Tablo16[[#This Row],[SINIF - I -ZF-….]]</f>
        <v>103</v>
      </c>
      <c r="L212" s="40">
        <f>Tablo16[[#This Row],[SINIF - II  ZF-….]]</f>
        <v>0</v>
      </c>
      <c r="M212" s="40">
        <f>Tablo16[[#This Row],[G1]]</f>
        <v>0</v>
      </c>
      <c r="N212" s="40">
        <f>Tablo16[[#This Row],[G2]]</f>
        <v>0</v>
      </c>
      <c r="O212" s="40">
        <f>Tablo16[[#This Row],[Gözetmen 1]]</f>
        <v>0</v>
      </c>
      <c r="P212" s="40">
        <f>Tablo16[[#This Row],[Gözetmen 2]]</f>
        <v>0</v>
      </c>
      <c r="Q212" s="40">
        <f>Tablo16[[#This Row],[TÜM SINAVLARIMI GÖSTER]]</f>
        <v>0</v>
      </c>
      <c r="R212" s="40">
        <f>Tablo16[[#This Row],[Aynı ders sayısı]]</f>
        <v>1</v>
      </c>
      <c r="S212" s="40">
        <f>Tablo16[[#This Row],[Hocası aynı, aynı ders sayısı]]</f>
        <v>1</v>
      </c>
      <c r="T212" s="40">
        <f>Tablo16[[#This Row],[Aynı saatteki Sınav Sayısı]]</f>
        <v>8</v>
      </c>
    </row>
    <row r="213" spans="1:20" ht="15" x14ac:dyDescent="0.25">
      <c r="A213" s="38">
        <v>230</v>
      </c>
      <c r="B213" s="40" t="str">
        <f>Tablo16[[#This Row],[Bölüm]]</f>
        <v>TM</v>
      </c>
      <c r="C213" s="40">
        <f>Tablo16[[#This Row],[Sınıf]]</f>
        <v>4</v>
      </c>
      <c r="D213" s="40" t="str">
        <f>Tablo16[[#This Row],[Ders Kodu]]</f>
        <v>TMT-4103</v>
      </c>
      <c r="E213" s="40" t="str">
        <f>Tablo16[[#This Row],[Dersin Adı]]</f>
        <v>Mesleki Uygulama I</v>
      </c>
      <c r="F213" s="40" t="str">
        <f>Tablo16[[#This Row],[Dersi Veren Öğretim Üyesi]]</f>
        <v>Ünal Ürkmez</v>
      </c>
      <c r="G213" s="40" t="str">
        <f>Tablo16[[#This Row],[Dersi Veren. Öğr. Üyesi Bölmü.]]</f>
        <v>TM</v>
      </c>
      <c r="H213" s="40">
        <f>Tablo16[[#This Row],[Mevcut]]</f>
        <v>18</v>
      </c>
      <c r="I213" s="115">
        <f>Tablo16[[#This Row],[SINAV TARİHİ]]</f>
        <v>45671</v>
      </c>
      <c r="J213" s="116">
        <f>Tablo16[[#This Row],[SINAV SAATİ]]</f>
        <v>0.625</v>
      </c>
      <c r="K213" s="40" t="str">
        <f>Tablo16[[#This Row],[SINIF - I -ZF-….]]</f>
        <v>TM Çiz.Sln.</v>
      </c>
      <c r="L213" s="40">
        <f>Tablo16[[#This Row],[SINIF - II  ZF-….]]</f>
        <v>0</v>
      </c>
      <c r="M213" s="40">
        <f>Tablo16[[#This Row],[G1]]</f>
        <v>10</v>
      </c>
      <c r="N213" s="40">
        <f>Tablo16[[#This Row],[G2]]</f>
        <v>0</v>
      </c>
      <c r="O213" s="40" t="str">
        <f>Tablo16[[#This Row],[Gözetmen 1]]</f>
        <v>Ünal ÜRKMEZ</v>
      </c>
      <c r="P213" s="40">
        <f>Tablo16[[#This Row],[Gözetmen 2]]</f>
        <v>0</v>
      </c>
      <c r="Q213" s="40">
        <f>Tablo16[[#This Row],[TÜM SINAVLARIMI GÖSTER]]</f>
        <v>0</v>
      </c>
      <c r="R213" s="40">
        <f>Tablo16[[#This Row],[Aynı ders sayısı]]</f>
        <v>7</v>
      </c>
      <c r="S213" s="40">
        <f>Tablo16[[#This Row],[Hocası aynı, aynı ders sayısı]]</f>
        <v>1</v>
      </c>
      <c r="T213" s="40">
        <f>Tablo16[[#This Row],[Aynı saatteki Sınav Sayısı]]</f>
        <v>6</v>
      </c>
    </row>
    <row r="214" spans="1:20" ht="15" x14ac:dyDescent="0.25">
      <c r="A214" s="38">
        <v>248</v>
      </c>
      <c r="B214" s="40" t="str">
        <f>Tablo16[[#This Row],[Bölüm]]</f>
        <v>TM</v>
      </c>
      <c r="C214" s="40">
        <f>Tablo16[[#This Row],[Sınıf]]</f>
        <v>4</v>
      </c>
      <c r="D214" s="40" t="str">
        <f>Tablo16[[#This Row],[Ders Kodu]]</f>
        <v>TMT-4121</v>
      </c>
      <c r="E214" s="40" t="str">
        <f>Tablo16[[#This Row],[Dersin Adı]]</f>
        <v>Hayvansal Üretim Makinaları ve Teknolojileri</v>
      </c>
      <c r="F214" s="40" t="str">
        <f>Tablo16[[#This Row],[Dersi Veren Öğretim Üyesi]]</f>
        <v>Arda Aydın</v>
      </c>
      <c r="G214" s="40" t="str">
        <f>Tablo16[[#This Row],[Dersi Veren. Öğr. Üyesi Bölmü.]]</f>
        <v>TM</v>
      </c>
      <c r="H214" s="40">
        <f>Tablo16[[#This Row],[Mevcut]]</f>
        <v>17</v>
      </c>
      <c r="I214" s="115">
        <f>Tablo16[[#This Row],[SINAV TARİHİ]]</f>
        <v>45672</v>
      </c>
      <c r="J214" s="116">
        <f>Tablo16[[#This Row],[SINAV SAATİ]]</f>
        <v>0.625</v>
      </c>
      <c r="K214" s="40" t="str">
        <f>Tablo16[[#This Row],[SINIF - I -ZF-….]]</f>
        <v>205</v>
      </c>
      <c r="L214" s="40">
        <f>Tablo16[[#This Row],[SINIF - II  ZF-….]]</f>
        <v>0</v>
      </c>
      <c r="M214" s="40">
        <f>Tablo16[[#This Row],[G1]]</f>
        <v>0</v>
      </c>
      <c r="N214" s="40">
        <f>Tablo16[[#This Row],[G2]]</f>
        <v>0</v>
      </c>
      <c r="O214" s="40">
        <f>Tablo16[[#This Row],[Gözetmen 1]]</f>
        <v>0</v>
      </c>
      <c r="P214" s="40">
        <f>Tablo16[[#This Row],[Gözetmen 2]]</f>
        <v>0</v>
      </c>
      <c r="Q214" s="40">
        <f>Tablo16[[#This Row],[TÜM SINAVLARIMI GÖSTER]]</f>
        <v>0</v>
      </c>
      <c r="R214" s="40">
        <f>Tablo16[[#This Row],[Aynı ders sayısı]]</f>
        <v>1</v>
      </c>
      <c r="S214" s="40">
        <f>Tablo16[[#This Row],[Hocası aynı, aynı ders sayısı]]</f>
        <v>1</v>
      </c>
      <c r="T214" s="40">
        <f>Tablo16[[#This Row],[Aynı saatteki Sınav Sayısı]]</f>
        <v>7</v>
      </c>
    </row>
    <row r="215" spans="1:20" ht="15" x14ac:dyDescent="0.25">
      <c r="A215" s="38">
        <v>340</v>
      </c>
      <c r="B215" s="40" t="str">
        <f>Tablo16[[#This Row],[Bölüm]]</f>
        <v>TO</v>
      </c>
      <c r="C215" s="40">
        <f>Tablo16[[#This Row],[Sınıf]]</f>
        <v>1</v>
      </c>
      <c r="D215" s="40" t="str">
        <f>Tablo16[[#This Row],[Ders Kodu]]</f>
        <v>ZTO-1007</v>
      </c>
      <c r="E215" s="40" t="str">
        <f>Tablo16[[#This Row],[Dersin Adı]]</f>
        <v>Matematik</v>
      </c>
      <c r="F215" s="40" t="str">
        <f>Tablo16[[#This Row],[Dersi Veren Öğretim Üyesi]]</f>
        <v>Saniye Can</v>
      </c>
      <c r="G215" s="40" t="str">
        <f>Tablo16[[#This Row],[Dersi Veren. Öğr. Üyesi Bölmü.]]</f>
        <v>FD</v>
      </c>
      <c r="H215" s="40">
        <f>Tablo16[[#This Row],[Mevcut]]</f>
        <v>34</v>
      </c>
      <c r="I215" s="115">
        <f>Tablo16[[#This Row],[SINAV TARİHİ]]</f>
        <v>45663</v>
      </c>
      <c r="J215" s="116">
        <f>Tablo16[[#This Row],[SINAV SAATİ]]</f>
        <v>0.375</v>
      </c>
      <c r="K215" s="40" t="str">
        <f>Tablo16[[#This Row],[SINIF - I -ZF-….]]</f>
        <v>02</v>
      </c>
      <c r="L215" s="40">
        <f>Tablo16[[#This Row],[SINIF - II  ZF-….]]</f>
        <v>0</v>
      </c>
      <c r="M215" s="40">
        <f>Tablo16[[#This Row],[G1]]</f>
        <v>12</v>
      </c>
      <c r="N215" s="40">
        <f>Tablo16[[#This Row],[G2]]</f>
        <v>0</v>
      </c>
      <c r="O215" s="40" t="str">
        <f>Tablo16[[#This Row],[Gözetmen 1]]</f>
        <v>Çağrı KINIK</v>
      </c>
      <c r="P215" s="40">
        <f>Tablo16[[#This Row],[Gözetmen 2]]</f>
        <v>0</v>
      </c>
      <c r="Q215" s="40">
        <f>Tablo16[[#This Row],[TÜM SINAVLARIMI GÖSTER]]</f>
        <v>0</v>
      </c>
      <c r="R215" s="40">
        <f>Tablo16[[#This Row],[Aynı ders sayısı]]</f>
        <v>9</v>
      </c>
      <c r="S215" s="40">
        <f>Tablo16[[#This Row],[Hocası aynı, aynı ders sayısı]]</f>
        <v>5</v>
      </c>
      <c r="T215" s="40">
        <f>Tablo16[[#This Row],[Aynı saatteki Sınav Sayısı]]</f>
        <v>9</v>
      </c>
    </row>
    <row r="216" spans="1:20" ht="15" x14ac:dyDescent="0.25">
      <c r="A216" s="38">
        <v>274</v>
      </c>
      <c r="B216" s="40" t="str">
        <f>Tablo16[[#This Row],[Bölüm]]</f>
        <v>TO</v>
      </c>
      <c r="C216" s="40">
        <f>Tablo16[[#This Row],[Sınıf]]</f>
        <v>1</v>
      </c>
      <c r="D216" s="40" t="str">
        <f>Tablo16[[#This Row],[Ders Kodu]]</f>
        <v>TDİ-1101</v>
      </c>
      <c r="E216" s="40" t="str">
        <f>Tablo16[[#This Row],[Dersin Adı]]</f>
        <v>Türk Dili I</v>
      </c>
      <c r="F216" s="40" t="str">
        <f>Tablo16[[#This Row],[Dersi Veren Öğretim Üyesi]]</f>
        <v>Özgür ÜSTÜN</v>
      </c>
      <c r="G216" s="40" t="str">
        <f>Tablo16[[#This Row],[Dersi Veren. Öğr. Üyesi Bölmü.]]</f>
        <v>FD</v>
      </c>
      <c r="H216" s="40">
        <f>Tablo16[[#This Row],[Mevcut]]</f>
        <v>26</v>
      </c>
      <c r="I216" s="115">
        <f>Tablo16[[#This Row],[SINAV TARİHİ]]</f>
        <v>45664</v>
      </c>
      <c r="J216" s="116">
        <f>Tablo16[[#This Row],[SINAV SAATİ]]</f>
        <v>0.41666666666666669</v>
      </c>
      <c r="K216" s="40" t="str">
        <f>Tablo16[[#This Row],[SINIF - I -ZF-….]]</f>
        <v>113</v>
      </c>
      <c r="L216" s="40">
        <f>Tablo16[[#This Row],[SINIF - II  ZF-….]]</f>
        <v>0</v>
      </c>
      <c r="M216" s="40">
        <f>Tablo16[[#This Row],[G1]]</f>
        <v>7</v>
      </c>
      <c r="N216" s="40">
        <f>Tablo16[[#This Row],[G2]]</f>
        <v>0</v>
      </c>
      <c r="O216" s="40" t="str">
        <f>Tablo16[[#This Row],[Gözetmen 1]]</f>
        <v>C. Erdem BÜLBÜL</v>
      </c>
      <c r="P216" s="40">
        <f>Tablo16[[#This Row],[Gözetmen 2]]</f>
        <v>0</v>
      </c>
      <c r="Q216" s="40">
        <f>Tablo16[[#This Row],[TÜM SINAVLARIMI GÖSTER]]</f>
        <v>0</v>
      </c>
      <c r="R216" s="40">
        <f>Tablo16[[#This Row],[Aynı ders sayısı]]</f>
        <v>9</v>
      </c>
      <c r="S216" s="40">
        <f>Tablo16[[#This Row],[Hocası aynı, aynı ders sayısı]]</f>
        <v>9</v>
      </c>
      <c r="T216" s="40">
        <f>Tablo16[[#This Row],[Aynı saatteki Sınav Sayısı]]</f>
        <v>9</v>
      </c>
    </row>
    <row r="217" spans="1:20" ht="15" x14ac:dyDescent="0.25">
      <c r="A217" s="38">
        <v>88</v>
      </c>
      <c r="B217" s="40" t="str">
        <f>Tablo16[[#This Row],[Bölüm]]</f>
        <v>TO</v>
      </c>
      <c r="C217" s="40">
        <f>Tablo16[[#This Row],[Sınıf]]</f>
        <v>1</v>
      </c>
      <c r="D217" s="40" t="str">
        <f>Tablo16[[#This Row],[Ders Kodu]]</f>
        <v>ATA-1101</v>
      </c>
      <c r="E217" s="40" t="str">
        <f>Tablo16[[#This Row],[Dersin Adı]]</f>
        <v>Atatürk İlkeleri ve İnkılap Tarihi I</v>
      </c>
      <c r="F217" s="40" t="str">
        <f>Tablo16[[#This Row],[Dersi Veren Öğretim Üyesi]]</f>
        <v>Gökhan BAYRAM</v>
      </c>
      <c r="G217" s="40" t="str">
        <f>Tablo16[[#This Row],[Dersi Veren. Öğr. Üyesi Bölmü.]]</f>
        <v>FD</v>
      </c>
      <c r="H217" s="40">
        <f>Tablo16[[#This Row],[Mevcut]]</f>
        <v>261</v>
      </c>
      <c r="I217" s="115">
        <f>Tablo16[[#This Row],[SINAV TARİHİ]]</f>
        <v>45664</v>
      </c>
      <c r="J217" s="116">
        <f>Tablo16[[#This Row],[SINAV SAATİ]]</f>
        <v>0.45833333333333331</v>
      </c>
      <c r="K217" s="40" t="str">
        <f>Tablo16[[#This Row],[SINIF - I -ZF-….]]</f>
        <v>101</v>
      </c>
      <c r="L217" s="40">
        <f>Tablo16[[#This Row],[SINIF - II  ZF-….]]</f>
        <v>0</v>
      </c>
      <c r="M217" s="40">
        <f>Tablo16[[#This Row],[G1]]</f>
        <v>11</v>
      </c>
      <c r="N217" s="40">
        <f>Tablo16[[#This Row],[G2]]</f>
        <v>0</v>
      </c>
      <c r="O217" s="40" t="str">
        <f>Tablo16[[#This Row],[Gözetmen 1]]</f>
        <v>Serkan ÖZDEMİR</v>
      </c>
      <c r="P217" s="40">
        <f>Tablo16[[#This Row],[Gözetmen 2]]</f>
        <v>0</v>
      </c>
      <c r="Q217" s="40">
        <f>Tablo16[[#This Row],[TÜM SINAVLARIMI GÖSTER]]</f>
        <v>0</v>
      </c>
      <c r="R217" s="40">
        <f>Tablo16[[#This Row],[Aynı ders sayısı]]</f>
        <v>9</v>
      </c>
      <c r="S217" s="40">
        <f>Tablo16[[#This Row],[Hocası aynı, aynı ders sayısı]]</f>
        <v>6</v>
      </c>
      <c r="T217" s="40">
        <f>Tablo16[[#This Row],[Aynı saatteki Sınav Sayısı]]</f>
        <v>9</v>
      </c>
    </row>
    <row r="218" spans="1:20" ht="15" x14ac:dyDescent="0.25">
      <c r="A218" s="38">
        <v>135</v>
      </c>
      <c r="B218" s="40" t="str">
        <f>Tablo16[[#This Row],[Bölüm]]</f>
        <v>TO</v>
      </c>
      <c r="C218" s="40">
        <f>Tablo16[[#This Row],[Sınıf]]</f>
        <v>1</v>
      </c>
      <c r="D218" s="40" t="str">
        <f>Tablo16[[#This Row],[Ders Kodu]]</f>
        <v>TBB-1001</v>
      </c>
      <c r="E218" s="40" t="str">
        <f>Tablo16[[#This Row],[Dersin Adı]]</f>
        <v>Fizik</v>
      </c>
      <c r="F218" s="40" t="str">
        <f>Tablo16[[#This Row],[Dersi Veren Öğretim Üyesi]]</f>
        <v>Oktay Yılmaz</v>
      </c>
      <c r="G218" s="40" t="str">
        <f>Tablo16[[#This Row],[Dersi Veren. Öğr. Üyesi Bölmü.]]</f>
        <v>FD</v>
      </c>
      <c r="H218" s="40">
        <f>Tablo16[[#This Row],[Mevcut]]</f>
        <v>32</v>
      </c>
      <c r="I218" s="115">
        <f>Tablo16[[#This Row],[SINAV TARİHİ]]</f>
        <v>45665</v>
      </c>
      <c r="J218" s="116">
        <f>Tablo16[[#This Row],[SINAV SAATİ]]</f>
        <v>0.375</v>
      </c>
      <c r="K218" s="40" t="str">
        <f>Tablo16[[#This Row],[SINIF - I -ZF-….]]</f>
        <v>Amfi</v>
      </c>
      <c r="L218" s="40">
        <f>Tablo16[[#This Row],[SINIF - II  ZF-….]]</f>
        <v>0</v>
      </c>
      <c r="M218" s="40">
        <f>Tablo16[[#This Row],[G1]]</f>
        <v>12</v>
      </c>
      <c r="N218" s="40">
        <f>Tablo16[[#This Row],[G2]]</f>
        <v>0</v>
      </c>
      <c r="O218" s="40" t="str">
        <f>Tablo16[[#This Row],[Gözetmen 1]]</f>
        <v>Çağrı KINIK</v>
      </c>
      <c r="P218" s="40">
        <f>Tablo16[[#This Row],[Gözetmen 2]]</f>
        <v>0</v>
      </c>
      <c r="Q218" s="40">
        <f>Tablo16[[#This Row],[TÜM SINAVLARIMI GÖSTER]]</f>
        <v>0</v>
      </c>
      <c r="R218" s="40">
        <f>Tablo16[[#This Row],[Aynı ders sayısı]]</f>
        <v>9</v>
      </c>
      <c r="S218" s="40">
        <f>Tablo16[[#This Row],[Hocası aynı, aynı ders sayısı]]</f>
        <v>3</v>
      </c>
      <c r="T218" s="40">
        <f>Tablo16[[#This Row],[Aynı saatteki Sınav Sayısı]]</f>
        <v>9</v>
      </c>
    </row>
    <row r="219" spans="1:20" ht="15" x14ac:dyDescent="0.25">
      <c r="A219" s="38">
        <v>196</v>
      </c>
      <c r="B219" s="40" t="str">
        <f>Tablo16[[#This Row],[Bölüm]]</f>
        <v>TO</v>
      </c>
      <c r="C219" s="40">
        <f>Tablo16[[#This Row],[Sınıf]]</f>
        <v>1</v>
      </c>
      <c r="D219" s="40" t="str">
        <f>Tablo16[[#This Row],[Ders Kodu]]</f>
        <v>ZTO-1009</v>
      </c>
      <c r="E219" s="40" t="str">
        <f>Tablo16[[#This Row],[Dersin Adı]]</f>
        <v>Meteoroloji</v>
      </c>
      <c r="F219" s="40" t="str">
        <f>Tablo16[[#This Row],[Dersi Veren Öğretim Üyesi]]</f>
        <v>İsmail Taş</v>
      </c>
      <c r="G219" s="40" t="str">
        <f>Tablo16[[#This Row],[Dersi Veren. Öğr. Üyesi Bölmü.]]</f>
        <v>TYS</v>
      </c>
      <c r="H219" s="40">
        <f>Tablo16[[#This Row],[Mevcut]]</f>
        <v>29</v>
      </c>
      <c r="I219" s="115">
        <f>Tablo16[[#This Row],[SINAV TARİHİ]]</f>
        <v>45666</v>
      </c>
      <c r="J219" s="116">
        <f>Tablo16[[#This Row],[SINAV SAATİ]]</f>
        <v>0.375</v>
      </c>
      <c r="K219" s="40" t="str">
        <f>Tablo16[[#This Row],[SINIF - I -ZF-….]]</f>
        <v>202</v>
      </c>
      <c r="L219" s="40">
        <f>Tablo16[[#This Row],[SINIF - II  ZF-….]]</f>
        <v>0</v>
      </c>
      <c r="M219" s="40">
        <f>Tablo16[[#This Row],[G1]]</f>
        <v>0</v>
      </c>
      <c r="N219" s="40">
        <f>Tablo16[[#This Row],[G2]]</f>
        <v>0</v>
      </c>
      <c r="O219" s="40">
        <f>Tablo16[[#This Row],[Gözetmen 1]]</f>
        <v>0</v>
      </c>
      <c r="P219" s="40">
        <f>Tablo16[[#This Row],[Gözetmen 2]]</f>
        <v>0</v>
      </c>
      <c r="Q219" s="40">
        <f>Tablo16[[#This Row],[TÜM SINAVLARIMI GÖSTER]]</f>
        <v>0</v>
      </c>
      <c r="R219" s="40">
        <f>Tablo16[[#This Row],[Aynı ders sayısı]]</f>
        <v>5</v>
      </c>
      <c r="S219" s="40">
        <f>Tablo16[[#This Row],[Hocası aynı, aynı ders sayısı]]</f>
        <v>1</v>
      </c>
      <c r="T219" s="40">
        <f>Tablo16[[#This Row],[Aynı saatteki Sınav Sayısı]]</f>
        <v>8</v>
      </c>
    </row>
    <row r="220" spans="1:20" ht="15" x14ac:dyDescent="0.25">
      <c r="A220" s="38">
        <v>214</v>
      </c>
      <c r="B220" s="40" t="str">
        <f>Tablo16[[#This Row],[Bölüm]]</f>
        <v>TO</v>
      </c>
      <c r="C220" s="40">
        <f>Tablo16[[#This Row],[Sınıf]]</f>
        <v>1</v>
      </c>
      <c r="D220" s="40" t="str">
        <f>Tablo16[[#This Row],[Ders Kodu]]</f>
        <v>TBB-1009</v>
      </c>
      <c r="E220" s="40" t="str">
        <f>Tablo16[[#This Row],[Dersin Adı]]</f>
        <v>Botanik</v>
      </c>
      <c r="F220" s="40" t="str">
        <f>Tablo16[[#This Row],[Dersi Veren Öğretim Üyesi]]</f>
        <v>Tülay Tütenocaklı</v>
      </c>
      <c r="G220" s="40" t="str">
        <f>Tablo16[[#This Row],[Dersi Veren. Öğr. Üyesi Bölmü.]]</f>
        <v>FD</v>
      </c>
      <c r="H220" s="40">
        <f>Tablo16[[#This Row],[Mevcut]]</f>
        <v>29</v>
      </c>
      <c r="I220" s="115">
        <f>Tablo16[[#This Row],[SINAV TARİHİ]]</f>
        <v>45670</v>
      </c>
      <c r="J220" s="116">
        <f>Tablo16[[#This Row],[SINAV SAATİ]]</f>
        <v>0.375</v>
      </c>
      <c r="K220" s="40" t="str">
        <f>Tablo16[[#This Row],[SINIF - I -ZF-….]]</f>
        <v>Amfi</v>
      </c>
      <c r="L220" s="40">
        <f>Tablo16[[#This Row],[SINIF - II  ZF-….]]</f>
        <v>0</v>
      </c>
      <c r="M220" s="40">
        <f>Tablo16[[#This Row],[G1]]</f>
        <v>2</v>
      </c>
      <c r="N220" s="40">
        <f>Tablo16[[#This Row],[G2]]</f>
        <v>0</v>
      </c>
      <c r="O220" s="40" t="str">
        <f>Tablo16[[#This Row],[Gözetmen 1]]</f>
        <v>Esra ŞAHİN</v>
      </c>
      <c r="P220" s="40">
        <f>Tablo16[[#This Row],[Gözetmen 2]]</f>
        <v>0</v>
      </c>
      <c r="Q220" s="40">
        <f>Tablo16[[#This Row],[TÜM SINAVLARIMI GÖSTER]]</f>
        <v>0</v>
      </c>
      <c r="R220" s="40">
        <f>Tablo16[[#This Row],[Aynı ders sayısı]]</f>
        <v>8</v>
      </c>
      <c r="S220" s="40">
        <f>Tablo16[[#This Row],[Hocası aynı, aynı ders sayısı]]</f>
        <v>3</v>
      </c>
      <c r="T220" s="40">
        <f>Tablo16[[#This Row],[Aynı saatteki Sınav Sayısı]]</f>
        <v>9</v>
      </c>
    </row>
    <row r="221" spans="1:20" ht="15" x14ac:dyDescent="0.25">
      <c r="A221" s="38">
        <v>218</v>
      </c>
      <c r="B221" s="40" t="str">
        <f>Tablo16[[#This Row],[Bölüm]]</f>
        <v>TO</v>
      </c>
      <c r="C221" s="40">
        <f>Tablo16[[#This Row],[Sınıf]]</f>
        <v>1</v>
      </c>
      <c r="D221" s="40" t="str">
        <f>Tablo16[[#This Row],[Ders Kodu]]</f>
        <v>ZTO-1003</v>
      </c>
      <c r="E221" s="40" t="str">
        <f>Tablo16[[#This Row],[Dersin Adı]]</f>
        <v>Kimya I</v>
      </c>
      <c r="F221" s="40" t="str">
        <f>Tablo16[[#This Row],[Dersi Veren Öğretim Üyesi]]</f>
        <v>Elif Karacan Yeldir</v>
      </c>
      <c r="G221" s="40" t="str">
        <f>Tablo16[[#This Row],[Dersi Veren. Öğr. Üyesi Bölmü.]]</f>
        <v>FD</v>
      </c>
      <c r="H221" s="40">
        <f>Tablo16[[#This Row],[Mevcut]]</f>
        <v>53</v>
      </c>
      <c r="I221" s="115">
        <f>Tablo16[[#This Row],[SINAV TARİHİ]]</f>
        <v>45671</v>
      </c>
      <c r="J221" s="116">
        <f>Tablo16[[#This Row],[SINAV SAATİ]]</f>
        <v>0.375</v>
      </c>
      <c r="K221" s="40" t="str">
        <f>Tablo16[[#This Row],[SINIF - I -ZF-….]]</f>
        <v>Amfi</v>
      </c>
      <c r="L221" s="40">
        <f>Tablo16[[#This Row],[SINIF - II  ZF-….]]</f>
        <v>0</v>
      </c>
      <c r="M221" s="40">
        <f>Tablo16[[#This Row],[G1]]</f>
        <v>8</v>
      </c>
      <c r="N221" s="40">
        <f>Tablo16[[#This Row],[G2]]</f>
        <v>0</v>
      </c>
      <c r="O221" s="40" t="str">
        <f>Tablo16[[#This Row],[Gözetmen 1]]</f>
        <v>Sema Ezgi YÜCEER</v>
      </c>
      <c r="P221" s="40">
        <f>Tablo16[[#This Row],[Gözetmen 2]]</f>
        <v>0</v>
      </c>
      <c r="Q221" s="40">
        <f>Tablo16[[#This Row],[TÜM SINAVLARIMI GÖSTER]]</f>
        <v>0</v>
      </c>
      <c r="R221" s="40">
        <f>Tablo16[[#This Row],[Aynı ders sayısı]]</f>
        <v>8</v>
      </c>
      <c r="S221" s="40">
        <f>Tablo16[[#This Row],[Hocası aynı, aynı ders sayısı]]</f>
        <v>2</v>
      </c>
      <c r="T221" s="40">
        <f>Tablo16[[#This Row],[Aynı saatteki Sınav Sayısı]]</f>
        <v>8</v>
      </c>
    </row>
    <row r="222" spans="1:20" ht="15" x14ac:dyDescent="0.25">
      <c r="A222" s="38">
        <v>268</v>
      </c>
      <c r="B222" s="40" t="str">
        <f>Tablo16[[#This Row],[Bölüm]]</f>
        <v>TO</v>
      </c>
      <c r="C222" s="40">
        <f>Tablo16[[#This Row],[Sınıf]]</f>
        <v>1</v>
      </c>
      <c r="D222" s="40" t="str">
        <f>Tablo16[[#This Row],[Ders Kodu]]</f>
        <v>ZTO-1011</v>
      </c>
      <c r="E222" s="40" t="str">
        <f>Tablo16[[#This Row],[Dersin Adı]]</f>
        <v>Temel Bilgisayar Programları</v>
      </c>
      <c r="F222" s="40" t="str">
        <f>Tablo16[[#This Row],[Dersi Veren Öğretim Üyesi]]</f>
        <v>Fatih Cem Kuzucu</v>
      </c>
      <c r="G222" s="40" t="str">
        <f>Tablo16[[#This Row],[Dersi Veren. Öğr. Üyesi Bölmü.]]</f>
        <v>BB</v>
      </c>
      <c r="H222" s="40">
        <f>Tablo16[[#This Row],[Mevcut]]</f>
        <v>20</v>
      </c>
      <c r="I222" s="115">
        <f>Tablo16[[#This Row],[SINAV TARİHİ]]</f>
        <v>45672</v>
      </c>
      <c r="J222" s="116">
        <f>Tablo16[[#This Row],[SINAV SAATİ]]</f>
        <v>0.375</v>
      </c>
      <c r="K222" s="40" t="str">
        <f>Tablo16[[#This Row],[SINIF - I -ZF-….]]</f>
        <v>Bilgisayar Lab.</v>
      </c>
      <c r="L222" s="40">
        <f>Tablo16[[#This Row],[SINIF - II  ZF-….]]</f>
        <v>0</v>
      </c>
      <c r="M222" s="40">
        <f>Tablo16[[#This Row],[G1]]</f>
        <v>0</v>
      </c>
      <c r="N222" s="40">
        <f>Tablo16[[#This Row],[G2]]</f>
        <v>0</v>
      </c>
      <c r="O222" s="40">
        <f>Tablo16[[#This Row],[Gözetmen 1]]</f>
        <v>0</v>
      </c>
      <c r="P222" s="40">
        <f>Tablo16[[#This Row],[Gözetmen 2]]</f>
        <v>0</v>
      </c>
      <c r="Q222" s="40">
        <f>Tablo16[[#This Row],[TÜM SINAVLARIMI GÖSTER]]</f>
        <v>0</v>
      </c>
      <c r="R222" s="40">
        <f>Tablo16[[#This Row],[Aynı ders sayısı]]</f>
        <v>1</v>
      </c>
      <c r="S222" s="40">
        <f>Tablo16[[#This Row],[Hocası aynı, aynı ders sayısı]]</f>
        <v>1</v>
      </c>
      <c r="T222" s="40">
        <f>Tablo16[[#This Row],[Aynı saatteki Sınav Sayısı]]</f>
        <v>9</v>
      </c>
    </row>
    <row r="223" spans="1:20" ht="15" x14ac:dyDescent="0.25">
      <c r="A223" s="38">
        <v>276</v>
      </c>
      <c r="B223" s="40" t="str">
        <f>Tablo16[[#This Row],[Bölüm]]</f>
        <v>TO</v>
      </c>
      <c r="C223" s="40">
        <f>Tablo16[[#This Row],[Sınıf]]</f>
        <v>1</v>
      </c>
      <c r="D223" s="40" t="str">
        <f>Tablo16[[#This Row],[Ders Kodu]]</f>
        <v>İSG-1001</v>
      </c>
      <c r="E223" s="40" t="str">
        <f>Tablo16[[#This Row],[Dersin Adı]]</f>
        <v>İş Sağlığı ve Güvenliği I</v>
      </c>
      <c r="F223" s="40" t="str">
        <f>Tablo16[[#This Row],[Dersi Veren Öğretim Üyesi]]</f>
        <v>Ulaş Çınar</v>
      </c>
      <c r="G223" s="40" t="str">
        <f>Tablo16[[#This Row],[Dersi Veren. Öğr. Üyesi Bölmü.]]</f>
        <v>FD</v>
      </c>
      <c r="H223" s="40">
        <f>Tablo16[[#This Row],[Mevcut]]</f>
        <v>23</v>
      </c>
      <c r="I223" s="115">
        <f>Tablo16[[#This Row],[SINAV TARİHİ]]</f>
        <v>45673</v>
      </c>
      <c r="J223" s="116">
        <f>Tablo16[[#This Row],[SINAV SAATİ]]</f>
        <v>0.375</v>
      </c>
      <c r="K223" s="40" t="str">
        <f>Tablo16[[#This Row],[SINIF - I -ZF-….]]</f>
        <v>Prof.Dr H. TURHAN</v>
      </c>
      <c r="L223" s="40">
        <f>Tablo16[[#This Row],[SINIF - II  ZF-….]]</f>
        <v>0</v>
      </c>
      <c r="M223" s="40">
        <f>Tablo16[[#This Row],[G1]]</f>
        <v>0</v>
      </c>
      <c r="N223" s="40">
        <f>Tablo16[[#This Row],[G2]]</f>
        <v>0</v>
      </c>
      <c r="O223" s="40">
        <f>Tablo16[[#This Row],[Gözetmen 1]]</f>
        <v>0</v>
      </c>
      <c r="P223" s="40">
        <f>Tablo16[[#This Row],[Gözetmen 2]]</f>
        <v>0</v>
      </c>
      <c r="Q223" s="40">
        <f>Tablo16[[#This Row],[TÜM SINAVLARIMI GÖSTER]]</f>
        <v>0</v>
      </c>
      <c r="R223" s="40">
        <f>Tablo16[[#This Row],[Aynı ders sayısı]]</f>
        <v>9</v>
      </c>
      <c r="S223" s="40">
        <f>Tablo16[[#This Row],[Hocası aynı, aynı ders sayısı]]</f>
        <v>8</v>
      </c>
      <c r="T223" s="40">
        <f>Tablo16[[#This Row],[Aynı saatteki Sınav Sayısı]]</f>
        <v>9</v>
      </c>
    </row>
    <row r="224" spans="1:20" ht="15" x14ac:dyDescent="0.25">
      <c r="A224" s="38">
        <v>290</v>
      </c>
      <c r="B224" s="40" t="str">
        <f>Tablo16[[#This Row],[Bölüm]]</f>
        <v>TO</v>
      </c>
      <c r="C224" s="40">
        <f>Tablo16[[#This Row],[Sınıf]]</f>
        <v>1</v>
      </c>
      <c r="D224" s="40" t="str">
        <f>Tablo16[[#This Row],[Ders Kodu]]</f>
        <v>TDİ-1101</v>
      </c>
      <c r="E224" s="40" t="str">
        <f>Tablo16[[#This Row],[Dersin Adı]]</f>
        <v>Yabancı Dil (ingilizce)</v>
      </c>
      <c r="F224" s="40" t="str">
        <f>Tablo16[[#This Row],[Dersi Veren Öğretim Üyesi]]</f>
        <v>Gökhan HINIZ</v>
      </c>
      <c r="G224" s="40" t="str">
        <f>Tablo16[[#This Row],[Dersi Veren. Öğr. Üyesi Bölmü.]]</f>
        <v>FD</v>
      </c>
      <c r="H224" s="40">
        <f>Tablo16[[#This Row],[Mevcut]]</f>
        <v>17</v>
      </c>
      <c r="I224" s="115">
        <f>Tablo16[[#This Row],[SINAV TARİHİ]]</f>
        <v>45674</v>
      </c>
      <c r="J224" s="116">
        <f>Tablo16[[#This Row],[SINAV SAATİ]]</f>
        <v>0.625</v>
      </c>
      <c r="K224" s="40" t="str">
        <f>Tablo16[[#This Row],[SINIF - I -ZF-….]]</f>
        <v>Prof.Dr H. TURHAN</v>
      </c>
      <c r="L224" s="40">
        <f>Tablo16[[#This Row],[SINIF - II  ZF-….]]</f>
        <v>0</v>
      </c>
      <c r="M224" s="40">
        <f>Tablo16[[#This Row],[G1]]</f>
        <v>0</v>
      </c>
      <c r="N224" s="40">
        <f>Tablo16[[#This Row],[G2]]</f>
        <v>0</v>
      </c>
      <c r="O224" s="40">
        <f>Tablo16[[#This Row],[Gözetmen 1]]</f>
        <v>0</v>
      </c>
      <c r="P224" s="40">
        <f>Tablo16[[#This Row],[Gözetmen 2]]</f>
        <v>0</v>
      </c>
      <c r="Q224" s="40">
        <f>Tablo16[[#This Row],[TÜM SINAVLARIMI GÖSTER]]</f>
        <v>0</v>
      </c>
      <c r="R224" s="40">
        <f>Tablo16[[#This Row],[Aynı ders sayısı]]</f>
        <v>0</v>
      </c>
      <c r="S224" s="40">
        <f>Tablo16[[#This Row],[Hocası aynı, aynı ders sayısı]]</f>
        <v>9</v>
      </c>
      <c r="T224" s="40">
        <f>Tablo16[[#This Row],[Aynı saatteki Sınav Sayısı]]</f>
        <v>9</v>
      </c>
    </row>
    <row r="225" spans="1:20" ht="15" x14ac:dyDescent="0.25">
      <c r="A225" s="38">
        <v>58</v>
      </c>
      <c r="B225" s="40" t="str">
        <f>Tablo16[[#This Row],[Bölüm]]</f>
        <v>TO</v>
      </c>
      <c r="C225" s="40">
        <f>Tablo16[[#This Row],[Sınıf]]</f>
        <v>2</v>
      </c>
      <c r="D225" s="40" t="str">
        <f>Tablo16[[#This Row],[Ders Kodu]]</f>
        <v>TBB-2001</v>
      </c>
      <c r="E225" s="40" t="str">
        <f>Tablo16[[#This Row],[Dersin Adı]]</f>
        <v>Analitik Kimya</v>
      </c>
      <c r="F225" s="40" t="str">
        <f>Tablo16[[#This Row],[Dersi Veren Öğretim Üyesi]]</f>
        <v>N. Mücella Müftüoğlu</v>
      </c>
      <c r="G225" s="40" t="str">
        <f>Tablo16[[#This Row],[Dersi Veren. Öğr. Üyesi Bölmü.]]</f>
        <v>TO</v>
      </c>
      <c r="H225" s="40">
        <f>Tablo16[[#This Row],[Mevcut]]</f>
        <v>37</v>
      </c>
      <c r="I225" s="115">
        <f>Tablo16[[#This Row],[SINAV TARİHİ]]</f>
        <v>45663</v>
      </c>
      <c r="J225" s="116">
        <f>Tablo16[[#This Row],[SINAV SAATİ]]</f>
        <v>0.45833333333333331</v>
      </c>
      <c r="K225" s="40" t="str">
        <f>Tablo16[[#This Row],[SINIF - I -ZF-….]]</f>
        <v>201</v>
      </c>
      <c r="L225" s="40">
        <f>Tablo16[[#This Row],[SINIF - II  ZF-….]]</f>
        <v>0</v>
      </c>
      <c r="M225" s="40">
        <f>Tablo16[[#This Row],[G1]]</f>
        <v>0</v>
      </c>
      <c r="N225" s="40">
        <f>Tablo16[[#This Row],[G2]]</f>
        <v>0</v>
      </c>
      <c r="O225" s="40">
        <f>Tablo16[[#This Row],[Gözetmen 1]]</f>
        <v>0</v>
      </c>
      <c r="P225" s="40">
        <f>Tablo16[[#This Row],[Gözetmen 2]]</f>
        <v>0</v>
      </c>
      <c r="Q225" s="40">
        <f>Tablo16[[#This Row],[TÜM SINAVLARIMI GÖSTER]]</f>
        <v>0</v>
      </c>
      <c r="R225" s="40">
        <f>Tablo16[[#This Row],[Aynı ders sayısı]]</f>
        <v>1</v>
      </c>
      <c r="S225" s="40">
        <f>Tablo16[[#This Row],[Hocası aynı, aynı ders sayısı]]</f>
        <v>1</v>
      </c>
      <c r="T225" s="40">
        <f>Tablo16[[#This Row],[Aynı saatteki Sınav Sayısı]]</f>
        <v>9</v>
      </c>
    </row>
    <row r="226" spans="1:20" ht="15" x14ac:dyDescent="0.25">
      <c r="A226" s="38">
        <v>169</v>
      </c>
      <c r="B226" s="40" t="str">
        <f>Tablo16[[#This Row],[Bölüm]]</f>
        <v>TO</v>
      </c>
      <c r="C226" s="40">
        <f>Tablo16[[#This Row],[Sınıf]]</f>
        <v>2</v>
      </c>
      <c r="D226" s="40" t="str">
        <f>Tablo16[[#This Row],[Ders Kodu]]</f>
        <v>TBB-2015</v>
      </c>
      <c r="E226" s="40" t="str">
        <f>Tablo16[[#This Row],[Dersin Adı]]</f>
        <v>Hayvan Yetiştirme</v>
      </c>
      <c r="F226" s="40" t="str">
        <f>Tablo16[[#This Row],[Dersi Veren Öğretim Üyesi]]</f>
        <v>Feyzi Uğur</v>
      </c>
      <c r="G226" s="40" t="str">
        <f>Tablo16[[#This Row],[Dersi Veren. Öğr. Üyesi Bölmü.]]</f>
        <v>ZO</v>
      </c>
      <c r="H226" s="40">
        <f>Tablo16[[#This Row],[Mevcut]]</f>
        <v>34</v>
      </c>
      <c r="I226" s="115">
        <f>Tablo16[[#This Row],[SINAV TARİHİ]]</f>
        <v>45663</v>
      </c>
      <c r="J226" s="116">
        <f>Tablo16[[#This Row],[SINAV SAATİ]]</f>
        <v>0.67708333333333337</v>
      </c>
      <c r="K226" s="40" t="str">
        <f>Tablo16[[#This Row],[SINIF - I -ZF-….]]</f>
        <v>Amfi</v>
      </c>
      <c r="L226" s="40">
        <f>Tablo16[[#This Row],[SINIF - II  ZF-….]]</f>
        <v>0</v>
      </c>
      <c r="M226" s="40">
        <f>Tablo16[[#This Row],[G1]]</f>
        <v>14</v>
      </c>
      <c r="N226" s="40">
        <f>Tablo16[[#This Row],[G2]]</f>
        <v>0</v>
      </c>
      <c r="O226" s="40" t="str">
        <f>Tablo16[[#This Row],[Gözetmen 1]]</f>
        <v>Hakan ERDEM</v>
      </c>
      <c r="P226" s="40">
        <f>Tablo16[[#This Row],[Gözetmen 2]]</f>
        <v>0</v>
      </c>
      <c r="Q226" s="40">
        <f>Tablo16[[#This Row],[TÜM SINAVLARIMI GÖSTER]]</f>
        <v>0</v>
      </c>
      <c r="R226" s="40">
        <f>Tablo16[[#This Row],[Aynı ders sayısı]]</f>
        <v>2</v>
      </c>
      <c r="S226" s="40">
        <f>Tablo16[[#This Row],[Hocası aynı, aynı ders sayısı]]</f>
        <v>2</v>
      </c>
      <c r="T226" s="40">
        <f>Tablo16[[#This Row],[Aynı saatteki Sınav Sayısı]]</f>
        <v>4</v>
      </c>
    </row>
    <row r="227" spans="1:20" ht="15" x14ac:dyDescent="0.25">
      <c r="A227" s="38">
        <v>185</v>
      </c>
      <c r="B227" s="40" t="str">
        <f>Tablo16[[#This Row],[Bölüm]]</f>
        <v>TO</v>
      </c>
      <c r="C227" s="40">
        <f>Tablo16[[#This Row],[Sınıf]]</f>
        <v>2</v>
      </c>
      <c r="D227" s="40" t="str">
        <f>Tablo16[[#This Row],[Ders Kodu]]</f>
        <v>TBB-2003</v>
      </c>
      <c r="E227" s="40" t="str">
        <f>Tablo16[[#This Row],[Dersin Adı]]</f>
        <v>Tarım Ekonomisi</v>
      </c>
      <c r="F227" s="40" t="str">
        <f>Tablo16[[#This Row],[Dersi Veren Öğretim Üyesi]]</f>
        <v>Sibel Tan</v>
      </c>
      <c r="G227" s="40" t="str">
        <f>Tablo16[[#This Row],[Dersi Veren. Öğr. Üyesi Bölmü.]]</f>
        <v>TE</v>
      </c>
      <c r="H227" s="40">
        <f>Tablo16[[#This Row],[Mevcut]]</f>
        <v>33</v>
      </c>
      <c r="I227" s="115">
        <f>Tablo16[[#This Row],[SINAV TARİHİ]]</f>
        <v>45664</v>
      </c>
      <c r="J227" s="116">
        <f>Tablo16[[#This Row],[SINAV SAATİ]]</f>
        <v>0.4861111111111111</v>
      </c>
      <c r="K227" s="40" t="str">
        <f>Tablo16[[#This Row],[SINIF - I -ZF-….]]</f>
        <v>02</v>
      </c>
      <c r="L227" s="40">
        <f>Tablo16[[#This Row],[SINIF - II  ZF-….]]</f>
        <v>0</v>
      </c>
      <c r="M227" s="40">
        <f>Tablo16[[#This Row],[G1]]</f>
        <v>9</v>
      </c>
      <c r="N227" s="40">
        <f>Tablo16[[#This Row],[G2]]</f>
        <v>0</v>
      </c>
      <c r="O227" s="40" t="str">
        <f>Tablo16[[#This Row],[Gözetmen 1]]</f>
        <v>Eylem DURMUŞ</v>
      </c>
      <c r="P227" s="40">
        <f>Tablo16[[#This Row],[Gözetmen 2]]</f>
        <v>0</v>
      </c>
      <c r="Q227" s="40">
        <f>Tablo16[[#This Row],[TÜM SINAVLARIMI GÖSTER]]</f>
        <v>0</v>
      </c>
      <c r="R227" s="40">
        <f>Tablo16[[#This Row],[Aynı ders sayısı]]</f>
        <v>6</v>
      </c>
      <c r="S227" s="40">
        <f>Tablo16[[#This Row],[Hocası aynı, aynı ders sayısı]]</f>
        <v>2</v>
      </c>
      <c r="T227" s="40">
        <f>Tablo16[[#This Row],[Aynı saatteki Sınav Sayısı]]</f>
        <v>9</v>
      </c>
    </row>
    <row r="228" spans="1:20" ht="15" x14ac:dyDescent="0.25">
      <c r="A228" s="38">
        <v>186</v>
      </c>
      <c r="B228" s="40" t="str">
        <f>Tablo16[[#This Row],[Bölüm]]</f>
        <v>TO</v>
      </c>
      <c r="C228" s="40">
        <f>Tablo16[[#This Row],[Sınıf]]</f>
        <v>2</v>
      </c>
      <c r="D228" s="40" t="str">
        <f>Tablo16[[#This Row],[Ders Kodu]]</f>
        <v>TBB-2005</v>
      </c>
      <c r="E228" s="40" t="str">
        <f>Tablo16[[#This Row],[Dersin Adı]]</f>
        <v>Gıda Bilimi ve Güvenliği</v>
      </c>
      <c r="F228" s="40" t="str">
        <f>Tablo16[[#This Row],[Dersi Veren Öğretim Üyesi]]</f>
        <v>Murat Zorba</v>
      </c>
      <c r="G228" s="40" t="str">
        <f>Tablo16[[#This Row],[Dersi Veren. Öğr. Üyesi Bölmü.]]</f>
        <v>FD</v>
      </c>
      <c r="H228" s="40">
        <f>Tablo16[[#This Row],[Mevcut]]</f>
        <v>35</v>
      </c>
      <c r="I228" s="115">
        <f>Tablo16[[#This Row],[SINAV TARİHİ]]</f>
        <v>45665</v>
      </c>
      <c r="J228" s="116">
        <f>Tablo16[[#This Row],[SINAV SAATİ]]</f>
        <v>0.45833333333333331</v>
      </c>
      <c r="K228" s="40" t="str">
        <f>Tablo16[[#This Row],[SINIF - I -ZF-….]]</f>
        <v>01</v>
      </c>
      <c r="L228" s="40">
        <f>Tablo16[[#This Row],[SINIF - II  ZF-….]]</f>
        <v>0</v>
      </c>
      <c r="M228" s="40">
        <f>Tablo16[[#This Row],[G1]]</f>
        <v>2</v>
      </c>
      <c r="N228" s="40">
        <f>Tablo16[[#This Row],[G2]]</f>
        <v>0</v>
      </c>
      <c r="O228" s="40" t="str">
        <f>Tablo16[[#This Row],[Gözetmen 1]]</f>
        <v>Esra ŞAHİN</v>
      </c>
      <c r="P228" s="40">
        <f>Tablo16[[#This Row],[Gözetmen 2]]</f>
        <v>0</v>
      </c>
      <c r="Q228" s="40">
        <f>Tablo16[[#This Row],[TÜM SINAVLARIMI GÖSTER]]</f>
        <v>0</v>
      </c>
      <c r="R228" s="40">
        <f>Tablo16[[#This Row],[Aynı ders sayısı]]</f>
        <v>6</v>
      </c>
      <c r="S228" s="40">
        <f>Tablo16[[#This Row],[Hocası aynı, aynı ders sayısı]]</f>
        <v>5</v>
      </c>
      <c r="T228" s="40">
        <f>Tablo16[[#This Row],[Aynı saatteki Sınav Sayısı]]</f>
        <v>9</v>
      </c>
    </row>
    <row r="229" spans="1:20" ht="15" x14ac:dyDescent="0.25">
      <c r="A229" s="38">
        <v>187</v>
      </c>
      <c r="B229" s="40" t="str">
        <f>Tablo16[[#This Row],[Bölüm]]</f>
        <v>TO</v>
      </c>
      <c r="C229" s="40">
        <f>Tablo16[[#This Row],[Sınıf]]</f>
        <v>2</v>
      </c>
      <c r="D229" s="40" t="str">
        <f>Tablo16[[#This Row],[Ders Kodu]]</f>
        <v>TBB-2013</v>
      </c>
      <c r="E229" s="40" t="str">
        <f>Tablo16[[#This Row],[Dersin Adı]]</f>
        <v>Genel Sebzecilik</v>
      </c>
      <c r="F229" s="40" t="str">
        <f>Tablo16[[#This Row],[Dersi Veren Öğretim Üyesi]]</f>
        <v>Seçkin Kaya</v>
      </c>
      <c r="G229" s="40" t="str">
        <f>Tablo16[[#This Row],[Dersi Veren. Öğr. Üyesi Bölmü.]]</f>
        <v>BB</v>
      </c>
      <c r="H229" s="40">
        <f>Tablo16[[#This Row],[Mevcut]]</f>
        <v>33</v>
      </c>
      <c r="I229" s="115">
        <f>Tablo16[[#This Row],[SINAV TARİHİ]]</f>
        <v>45666</v>
      </c>
      <c r="J229" s="116">
        <f>Tablo16[[#This Row],[SINAV SAATİ]]</f>
        <v>0.45833333333333331</v>
      </c>
      <c r="K229" s="40" t="str">
        <f>Tablo16[[#This Row],[SINIF - I -ZF-….]]</f>
        <v>202</v>
      </c>
      <c r="L229" s="40">
        <f>Tablo16[[#This Row],[SINIF - II  ZF-….]]</f>
        <v>0</v>
      </c>
      <c r="M229" s="40">
        <f>Tablo16[[#This Row],[G1]]</f>
        <v>11</v>
      </c>
      <c r="N229" s="40">
        <f>Tablo16[[#This Row],[G2]]</f>
        <v>0</v>
      </c>
      <c r="O229" s="40" t="str">
        <f>Tablo16[[#This Row],[Gözetmen 1]]</f>
        <v>Serkan ÖZDEMİR</v>
      </c>
      <c r="P229" s="40">
        <f>Tablo16[[#This Row],[Gözetmen 2]]</f>
        <v>0</v>
      </c>
      <c r="Q229" s="40">
        <f>Tablo16[[#This Row],[TÜM SINAVLARIMI GÖSTER]]</f>
        <v>0</v>
      </c>
      <c r="R229" s="40">
        <f>Tablo16[[#This Row],[Aynı ders sayısı]]</f>
        <v>3</v>
      </c>
      <c r="S229" s="40">
        <f>Tablo16[[#This Row],[Hocası aynı, aynı ders sayısı]]</f>
        <v>2</v>
      </c>
      <c r="T229" s="40">
        <f>Tablo16[[#This Row],[Aynı saatteki Sınav Sayısı]]</f>
        <v>9</v>
      </c>
    </row>
    <row r="230" spans="1:20" ht="15" x14ac:dyDescent="0.25">
      <c r="A230" s="38">
        <v>204</v>
      </c>
      <c r="B230" s="40" t="str">
        <f>Tablo16[[#This Row],[Bölüm]]</f>
        <v>TO</v>
      </c>
      <c r="C230" s="40">
        <f>Tablo16[[#This Row],[Sınıf]]</f>
        <v>2</v>
      </c>
      <c r="D230" s="40" t="str">
        <f>Tablo16[[#This Row],[Ders Kodu]]</f>
        <v>TBB-2009</v>
      </c>
      <c r="E230" s="40" t="str">
        <f>Tablo16[[#This Row],[Dersin Adı]]</f>
        <v>Tarımsal Yapılar ve Sulama</v>
      </c>
      <c r="F230" s="40" t="str">
        <f>Tablo16[[#This Row],[Dersi Veren Öğretim Üyesi]]</f>
        <v>Muharrem Yetiş Yavuz</v>
      </c>
      <c r="G230" s="40" t="str">
        <f>Tablo16[[#This Row],[Dersi Veren. Öğr. Üyesi Bölmü.]]</f>
        <v>TYS</v>
      </c>
      <c r="H230" s="40">
        <f>Tablo16[[#This Row],[Mevcut]]</f>
        <v>47</v>
      </c>
      <c r="I230" s="115">
        <f>Tablo16[[#This Row],[SINAV TARİHİ]]</f>
        <v>45670</v>
      </c>
      <c r="J230" s="116">
        <f>Tablo16[[#This Row],[SINAV SAATİ]]</f>
        <v>0.45833333333333331</v>
      </c>
      <c r="K230" s="40" t="str">
        <f>Tablo16[[#This Row],[SINIF - I -ZF-….]]</f>
        <v>201</v>
      </c>
      <c r="L230" s="40" t="str">
        <f>Tablo16[[#This Row],[SINIF - II  ZF-….]]</f>
        <v>203</v>
      </c>
      <c r="M230" s="40">
        <f>Tablo16[[#This Row],[G1]]</f>
        <v>4</v>
      </c>
      <c r="N230" s="40">
        <f>Tablo16[[#This Row],[G2]]</f>
        <v>5</v>
      </c>
      <c r="O230" s="40" t="str">
        <f>Tablo16[[#This Row],[Gözetmen 1]]</f>
        <v>İpek YAŞAR</v>
      </c>
      <c r="P230" s="40" t="str">
        <f>Tablo16[[#This Row],[Gözetmen 2]]</f>
        <v>İrem POYRAZ</v>
      </c>
      <c r="Q230" s="40" t="e">
        <f>Tablo16[[#This Row],[TÜM SINAVLARIMI GÖSTER]]</f>
        <v>#N/A</v>
      </c>
      <c r="R230" s="40">
        <f>Tablo16[[#This Row],[Aynı ders sayısı]]</f>
        <v>6</v>
      </c>
      <c r="S230" s="40">
        <f>Tablo16[[#This Row],[Hocası aynı, aynı ders sayısı]]</f>
        <v>1</v>
      </c>
      <c r="T230" s="40">
        <f>Tablo16[[#This Row],[Aynı saatteki Sınav Sayısı]]</f>
        <v>8</v>
      </c>
    </row>
    <row r="231" spans="1:20" ht="15" x14ac:dyDescent="0.25">
      <c r="A231" s="38">
        <v>325</v>
      </c>
      <c r="B231" s="40" t="str">
        <f>Tablo16[[#This Row],[Bölüm]]</f>
        <v>TO</v>
      </c>
      <c r="C231" s="40">
        <f>Tablo16[[#This Row],[Sınıf]]</f>
        <v>2</v>
      </c>
      <c r="D231" s="40" t="str">
        <f>Tablo16[[#This Row],[Ders Kodu]]</f>
        <v>TBB-2011</v>
      </c>
      <c r="E231" s="40" t="str">
        <f>Tablo16[[#This Row],[Dersin Adı]]</f>
        <v>Tarımsal Mekanizasyon</v>
      </c>
      <c r="F231" s="40" t="str">
        <f>Tablo16[[#This Row],[Dersi Veren Öğretim Üyesi]]</f>
        <v>Ünal Ürkmez</v>
      </c>
      <c r="G231" s="40" t="str">
        <f>Tablo16[[#This Row],[Dersi Veren. Öğr. Üyesi Bölmü.]]</f>
        <v>TM</v>
      </c>
      <c r="H231" s="40">
        <f>Tablo16[[#This Row],[Mevcut]]</f>
        <v>34</v>
      </c>
      <c r="I231" s="115">
        <f>Tablo16[[#This Row],[SINAV TARİHİ]]</f>
        <v>45671</v>
      </c>
      <c r="J231" s="116">
        <f>Tablo16[[#This Row],[SINAV SAATİ]]</f>
        <v>0.45833333333333331</v>
      </c>
      <c r="K231" s="40" t="str">
        <f>Tablo16[[#This Row],[SINIF - I -ZF-….]]</f>
        <v>201</v>
      </c>
      <c r="L231" s="40">
        <f>Tablo16[[#This Row],[SINIF - II  ZF-….]]</f>
        <v>0</v>
      </c>
      <c r="M231" s="40">
        <f>Tablo16[[#This Row],[G1]]</f>
        <v>0</v>
      </c>
      <c r="N231" s="40">
        <f>Tablo16[[#This Row],[G2]]</f>
        <v>0</v>
      </c>
      <c r="O231" s="40">
        <f>Tablo16[[#This Row],[Gözetmen 1]]</f>
        <v>0</v>
      </c>
      <c r="P231" s="40">
        <f>Tablo16[[#This Row],[Gözetmen 2]]</f>
        <v>0</v>
      </c>
      <c r="Q231" s="40">
        <f>Tablo16[[#This Row],[TÜM SINAVLARIMI GÖSTER]]</f>
        <v>0</v>
      </c>
      <c r="R231" s="40">
        <f>Tablo16[[#This Row],[Aynı ders sayısı]]</f>
        <v>5</v>
      </c>
      <c r="S231" s="40">
        <f>Tablo16[[#This Row],[Hocası aynı, aynı ders sayısı]]</f>
        <v>1</v>
      </c>
      <c r="T231" s="40">
        <f>Tablo16[[#This Row],[Aynı saatteki Sınav Sayısı]]</f>
        <v>7</v>
      </c>
    </row>
    <row r="232" spans="1:20" ht="15" x14ac:dyDescent="0.25">
      <c r="A232" s="38">
        <v>363</v>
      </c>
      <c r="B232" s="40" t="str">
        <f>Tablo16[[#This Row],[Bölüm]]</f>
        <v>TO</v>
      </c>
      <c r="C232" s="40">
        <f>Tablo16[[#This Row],[Sınıf]]</f>
        <v>3</v>
      </c>
      <c r="D232" s="40" t="str">
        <f>Tablo16[[#This Row],[Ders Kodu]]</f>
        <v>TBB-3005</v>
      </c>
      <c r="E232" s="40" t="str">
        <f>Tablo16[[#This Row],[Dersin Adı]]</f>
        <v>Araştırma ve Deneme Metotları</v>
      </c>
      <c r="F232" s="40" t="str">
        <f>Tablo16[[#This Row],[Dersi Veren Öğretim Üyesi]]</f>
        <v>Mevlüt Akçura</v>
      </c>
      <c r="G232" s="40" t="str">
        <f>Tablo16[[#This Row],[Dersi Veren. Öğr. Üyesi Bölmü.]]</f>
        <v>TB</v>
      </c>
      <c r="H232" s="40">
        <f>Tablo16[[#This Row],[Mevcut]]</f>
        <v>0</v>
      </c>
      <c r="I232" s="115">
        <f>Tablo16[[#This Row],[SINAV TARİHİ]]</f>
        <v>45663</v>
      </c>
      <c r="J232" s="116">
        <f>Tablo16[[#This Row],[SINAV SAATİ]]</f>
        <v>0.54166666666666663</v>
      </c>
      <c r="K232" s="40" t="str">
        <f>Tablo16[[#This Row],[SINIF - I -ZF-….]]</f>
        <v>Amfi</v>
      </c>
      <c r="L232" s="40">
        <f>Tablo16[[#This Row],[SINIF - II  ZF-….]]</f>
        <v>0</v>
      </c>
      <c r="M232" s="40">
        <f>Tablo16[[#This Row],[G1]]</f>
        <v>0</v>
      </c>
      <c r="N232" s="40">
        <f>Tablo16[[#This Row],[G2]]</f>
        <v>0</v>
      </c>
      <c r="O232" s="40">
        <f>Tablo16[[#This Row],[Gözetmen 1]]</f>
        <v>0</v>
      </c>
      <c r="P232" s="40">
        <f>Tablo16[[#This Row],[Gözetmen 2]]</f>
        <v>0</v>
      </c>
      <c r="Q232" s="40">
        <f>Tablo16[[#This Row],[TÜM SINAVLARIMI GÖSTER]]</f>
        <v>0</v>
      </c>
      <c r="R232" s="40">
        <f>Tablo16[[#This Row],[Aynı ders sayısı]]</f>
        <v>2</v>
      </c>
      <c r="S232" s="40">
        <f>Tablo16[[#This Row],[Hocası aynı, aynı ders sayısı]]</f>
        <v>1</v>
      </c>
      <c r="T232" s="40">
        <f>Tablo16[[#This Row],[Aynı saatteki Sınav Sayısı]]</f>
        <v>9</v>
      </c>
    </row>
    <row r="233" spans="1:20" ht="15" x14ac:dyDescent="0.25">
      <c r="A233" s="38">
        <v>109</v>
      </c>
      <c r="B233" s="40" t="str">
        <f>Tablo16[[#This Row],[Bölüm]]</f>
        <v>TO</v>
      </c>
      <c r="C233" s="40">
        <f>Tablo16[[#This Row],[Sınıf]]</f>
        <v>3</v>
      </c>
      <c r="D233" s="40" t="str">
        <f>Tablo16[[#This Row],[Ders Kodu]]</f>
        <v>TBB-3007</v>
      </c>
      <c r="E233" s="40" t="str">
        <f>Tablo16[[#This Row],[Dersin Adı]]</f>
        <v>Bitki Fizyolojisi</v>
      </c>
      <c r="F233" s="40" t="str">
        <f>Tablo16[[#This Row],[Dersi Veren Öğretim Üyesi]]</f>
        <v>Yakup Çıkılı</v>
      </c>
      <c r="G233" s="40" t="str">
        <f>Tablo16[[#This Row],[Dersi Veren. Öğr. Üyesi Bölmü.]]</f>
        <v>TO</v>
      </c>
      <c r="H233" s="40">
        <f>Tablo16[[#This Row],[Mevcut]]</f>
        <v>27</v>
      </c>
      <c r="I233" s="115">
        <f>Tablo16[[#This Row],[SINAV TARİHİ]]</f>
        <v>45664</v>
      </c>
      <c r="J233" s="116">
        <f>Tablo16[[#This Row],[SINAV SAATİ]]</f>
        <v>0.56944444444444442</v>
      </c>
      <c r="K233" s="40" t="str">
        <f>Tablo16[[#This Row],[SINIF - I -ZF-….]]</f>
        <v>101</v>
      </c>
      <c r="L233" s="40">
        <f>Tablo16[[#This Row],[SINIF - II  ZF-….]]</f>
        <v>0</v>
      </c>
      <c r="M233" s="40">
        <f>Tablo16[[#This Row],[G1]]</f>
        <v>0</v>
      </c>
      <c r="N233" s="40">
        <f>Tablo16[[#This Row],[G2]]</f>
        <v>0</v>
      </c>
      <c r="O233" s="40">
        <f>Tablo16[[#This Row],[Gözetmen 1]]</f>
        <v>0</v>
      </c>
      <c r="P233" s="40">
        <f>Tablo16[[#This Row],[Gözetmen 2]]</f>
        <v>0</v>
      </c>
      <c r="Q233" s="40">
        <f>Tablo16[[#This Row],[TÜM SINAVLARIMI GÖSTER]]</f>
        <v>0</v>
      </c>
      <c r="R233" s="40">
        <f>Tablo16[[#This Row],[Aynı ders sayısı]]</f>
        <v>7</v>
      </c>
      <c r="S233" s="40">
        <f>Tablo16[[#This Row],[Hocası aynı, aynı ders sayısı]]</f>
        <v>1</v>
      </c>
      <c r="T233" s="40">
        <f>Tablo16[[#This Row],[Aynı saatteki Sınav Sayısı]]</f>
        <v>9</v>
      </c>
    </row>
    <row r="234" spans="1:20" ht="15" x14ac:dyDescent="0.25">
      <c r="A234" s="38">
        <v>156</v>
      </c>
      <c r="B234" s="40" t="str">
        <f>Tablo16[[#This Row],[Bölüm]]</f>
        <v>TO</v>
      </c>
      <c r="C234" s="40">
        <f>Tablo16[[#This Row],[Sınıf]]</f>
        <v>3</v>
      </c>
      <c r="D234" s="40" t="str">
        <f>Tablo16[[#This Row],[Ders Kodu]]</f>
        <v>TBB-3003</v>
      </c>
      <c r="E234" s="40" t="str">
        <f>Tablo16[[#This Row],[Dersin Adı]]</f>
        <v>Toprak Biyolojisi</v>
      </c>
      <c r="F234" s="40" t="str">
        <f>Tablo16[[#This Row],[Dersi Veren Öğretim Üyesi]]</f>
        <v>Cafer Türkmen</v>
      </c>
      <c r="G234" s="40" t="str">
        <f>Tablo16[[#This Row],[Dersi Veren. Öğr. Üyesi Bölmü.]]</f>
        <v>TO</v>
      </c>
      <c r="H234" s="40">
        <f>Tablo16[[#This Row],[Mevcut]]</f>
        <v>29</v>
      </c>
      <c r="I234" s="115">
        <f>Tablo16[[#This Row],[SINAV TARİHİ]]</f>
        <v>45665</v>
      </c>
      <c r="J234" s="116">
        <f>Tablo16[[#This Row],[SINAV SAATİ]]</f>
        <v>0.54166666666666663</v>
      </c>
      <c r="K234" s="40" t="str">
        <f>Tablo16[[#This Row],[SINIF - I -ZF-….]]</f>
        <v>01</v>
      </c>
      <c r="L234" s="40">
        <f>Tablo16[[#This Row],[SINIF - II  ZF-….]]</f>
        <v>0</v>
      </c>
      <c r="M234" s="40">
        <f>Tablo16[[#This Row],[G1]]</f>
        <v>0</v>
      </c>
      <c r="N234" s="40">
        <f>Tablo16[[#This Row],[G2]]</f>
        <v>0</v>
      </c>
      <c r="O234" s="40">
        <f>Tablo16[[#This Row],[Gözetmen 1]]</f>
        <v>0</v>
      </c>
      <c r="P234" s="40">
        <f>Tablo16[[#This Row],[Gözetmen 2]]</f>
        <v>0</v>
      </c>
      <c r="Q234" s="40">
        <f>Tablo16[[#This Row],[TÜM SINAVLARIMI GÖSTER]]</f>
        <v>0</v>
      </c>
      <c r="R234" s="40">
        <f>Tablo16[[#This Row],[Aynı ders sayısı]]</f>
        <v>1</v>
      </c>
      <c r="S234" s="40">
        <f>Tablo16[[#This Row],[Hocası aynı, aynı ders sayısı]]</f>
        <v>1</v>
      </c>
      <c r="T234" s="40">
        <f>Tablo16[[#This Row],[Aynı saatteki Sınav Sayısı]]</f>
        <v>10</v>
      </c>
    </row>
    <row r="235" spans="1:20" ht="15" x14ac:dyDescent="0.25">
      <c r="A235" s="38">
        <v>237</v>
      </c>
      <c r="B235" s="40" t="str">
        <f>Tablo16[[#This Row],[Bölüm]]</f>
        <v>TO</v>
      </c>
      <c r="C235" s="40">
        <f>Tablo16[[#This Row],[Sınıf]]</f>
        <v>3</v>
      </c>
      <c r="D235" s="40" t="str">
        <f>Tablo16[[#This Row],[Ders Kodu]]</f>
        <v>TBB-3009</v>
      </c>
      <c r="E235" s="40" t="str">
        <f>Tablo16[[#This Row],[Dersin Adı]]</f>
        <v>Kartoğrafya</v>
      </c>
      <c r="F235" s="40" t="str">
        <f>Tablo16[[#This Row],[Dersi Veren Öğretim Üyesi]]</f>
        <v>Hasan Özcan</v>
      </c>
      <c r="G235" s="40" t="str">
        <f>Tablo16[[#This Row],[Dersi Veren. Öğr. Üyesi Bölmü.]]</f>
        <v>TO</v>
      </c>
      <c r="H235" s="40">
        <f>Tablo16[[#This Row],[Mevcut]]</f>
        <v>26</v>
      </c>
      <c r="I235" s="115">
        <f>Tablo16[[#This Row],[SINAV TARİHİ]]</f>
        <v>45666</v>
      </c>
      <c r="J235" s="116">
        <f>Tablo16[[#This Row],[SINAV SAATİ]]</f>
        <v>0.54166666666666663</v>
      </c>
      <c r="K235" s="40" t="str">
        <f>Tablo16[[#This Row],[SINIF - I -ZF-….]]</f>
        <v>102</v>
      </c>
      <c r="L235" s="40">
        <f>Tablo16[[#This Row],[SINIF - II  ZF-….]]</f>
        <v>0</v>
      </c>
      <c r="M235" s="40">
        <f>Tablo16[[#This Row],[G1]]</f>
        <v>0</v>
      </c>
      <c r="N235" s="40">
        <f>Tablo16[[#This Row],[G2]]</f>
        <v>0</v>
      </c>
      <c r="O235" s="40">
        <f>Tablo16[[#This Row],[Gözetmen 1]]</f>
        <v>0</v>
      </c>
      <c r="P235" s="40">
        <f>Tablo16[[#This Row],[Gözetmen 2]]</f>
        <v>0</v>
      </c>
      <c r="Q235" s="40">
        <f>Tablo16[[#This Row],[TÜM SINAVLARIMI GÖSTER]]</f>
        <v>0</v>
      </c>
      <c r="R235" s="40">
        <f>Tablo16[[#This Row],[Aynı ders sayısı]]</f>
        <v>1</v>
      </c>
      <c r="S235" s="40">
        <f>Tablo16[[#This Row],[Hocası aynı, aynı ders sayısı]]</f>
        <v>1</v>
      </c>
      <c r="T235" s="40">
        <f>Tablo16[[#This Row],[Aynı saatteki Sınav Sayısı]]</f>
        <v>7</v>
      </c>
    </row>
    <row r="236" spans="1:20" ht="15" x14ac:dyDescent="0.25">
      <c r="A236" s="38">
        <v>279</v>
      </c>
      <c r="B236" s="40" t="str">
        <f>Tablo16[[#This Row],[Bölüm]]</f>
        <v>TO</v>
      </c>
      <c r="C236" s="40">
        <f>Tablo16[[#This Row],[Sınıf]]</f>
        <v>3</v>
      </c>
      <c r="D236" s="40" t="str">
        <f>Tablo16[[#This Row],[Ders Kodu]]</f>
        <v>TBB-3011</v>
      </c>
      <c r="E236" s="40" t="str">
        <f>Tablo16[[#This Row],[Dersin Adı]]</f>
        <v>Toprak Kimyası</v>
      </c>
      <c r="F236" s="40" t="str">
        <f>Tablo16[[#This Row],[Dersi Veren Öğretim Üyesi]]</f>
        <v>Ali Sungur</v>
      </c>
      <c r="G236" s="40" t="str">
        <f>Tablo16[[#This Row],[Dersi Veren. Öğr. Üyesi Bölmü.]]</f>
        <v>TO</v>
      </c>
      <c r="H236" s="40">
        <f>Tablo16[[#This Row],[Mevcut]]</f>
        <v>27</v>
      </c>
      <c r="I236" s="115">
        <f>Tablo16[[#This Row],[SINAV TARİHİ]]</f>
        <v>45670</v>
      </c>
      <c r="J236" s="116">
        <f>Tablo16[[#This Row],[SINAV SAATİ]]</f>
        <v>0.54166666666666663</v>
      </c>
      <c r="K236" s="40" t="str">
        <f>Tablo16[[#This Row],[SINIF - I -ZF-….]]</f>
        <v>Prof.Dr H. TURHAN</v>
      </c>
      <c r="L236" s="40">
        <f>Tablo16[[#This Row],[SINIF - II  ZF-….]]</f>
        <v>0</v>
      </c>
      <c r="M236" s="40">
        <f>Tablo16[[#This Row],[G1]]</f>
        <v>0</v>
      </c>
      <c r="N236" s="40">
        <f>Tablo16[[#This Row],[G2]]</f>
        <v>0</v>
      </c>
      <c r="O236" s="40">
        <f>Tablo16[[#This Row],[Gözetmen 1]]</f>
        <v>0</v>
      </c>
      <c r="P236" s="40">
        <f>Tablo16[[#This Row],[Gözetmen 2]]</f>
        <v>0</v>
      </c>
      <c r="Q236" s="40">
        <f>Tablo16[[#This Row],[TÜM SINAVLARIMI GÖSTER]]</f>
        <v>0</v>
      </c>
      <c r="R236" s="40">
        <f>Tablo16[[#This Row],[Aynı ders sayısı]]</f>
        <v>1</v>
      </c>
      <c r="S236" s="40">
        <f>Tablo16[[#This Row],[Hocası aynı, aynı ders sayısı]]</f>
        <v>1</v>
      </c>
      <c r="T236" s="40">
        <f>Tablo16[[#This Row],[Aynı saatteki Sınav Sayısı]]</f>
        <v>7</v>
      </c>
    </row>
    <row r="237" spans="1:20" ht="15" x14ac:dyDescent="0.25">
      <c r="A237" s="38">
        <v>295</v>
      </c>
      <c r="B237" s="40" t="str">
        <f>Tablo16[[#This Row],[Bölüm]]</f>
        <v>TO</v>
      </c>
      <c r="C237" s="40">
        <f>Tablo16[[#This Row],[Sınıf]]</f>
        <v>3</v>
      </c>
      <c r="D237" s="40" t="str">
        <f>Tablo16[[#This Row],[Ders Kodu]]</f>
        <v>TBB-3001</v>
      </c>
      <c r="E237" s="40" t="str">
        <f>Tablo16[[#This Row],[Dersin Adı]]</f>
        <v>Toprak Fiziği</v>
      </c>
      <c r="F237" s="40" t="str">
        <f>Tablo16[[#This Row],[Dersi Veren Öğretim Üyesi]]</f>
        <v>Yasemin Kavdır</v>
      </c>
      <c r="G237" s="40" t="str">
        <f>Tablo16[[#This Row],[Dersi Veren. Öğr. Üyesi Bölmü.]]</f>
        <v>TO</v>
      </c>
      <c r="H237" s="40">
        <f>Tablo16[[#This Row],[Mevcut]]</f>
        <v>29</v>
      </c>
      <c r="I237" s="115">
        <f>Tablo16[[#This Row],[SINAV TARİHİ]]</f>
        <v>45671</v>
      </c>
      <c r="J237" s="116">
        <f>Tablo16[[#This Row],[SINAV SAATİ]]</f>
        <v>0.54166666666666663</v>
      </c>
      <c r="K237" s="40" t="str">
        <f>Tablo16[[#This Row],[SINIF - I -ZF-….]]</f>
        <v>206</v>
      </c>
      <c r="L237" s="40">
        <f>Tablo16[[#This Row],[SINIF - II  ZF-….]]</f>
        <v>0</v>
      </c>
      <c r="M237" s="40">
        <f>Tablo16[[#This Row],[G1]]</f>
        <v>0</v>
      </c>
      <c r="N237" s="40">
        <f>Tablo16[[#This Row],[G2]]</f>
        <v>0</v>
      </c>
      <c r="O237" s="40">
        <f>Tablo16[[#This Row],[Gözetmen 1]]</f>
        <v>0</v>
      </c>
      <c r="P237" s="40">
        <f>Tablo16[[#This Row],[Gözetmen 2]]</f>
        <v>0</v>
      </c>
      <c r="Q237" s="40">
        <f>Tablo16[[#This Row],[TÜM SINAVLARIMI GÖSTER]]</f>
        <v>0</v>
      </c>
      <c r="R237" s="40">
        <f>Tablo16[[#This Row],[Aynı ders sayısı]]</f>
        <v>1</v>
      </c>
      <c r="S237" s="40">
        <f>Tablo16[[#This Row],[Hocası aynı, aynı ders sayısı]]</f>
        <v>1</v>
      </c>
      <c r="T237" s="40">
        <f>Tablo16[[#This Row],[Aynı saatteki Sınav Sayısı]]</f>
        <v>8</v>
      </c>
    </row>
    <row r="238" spans="1:20" ht="15" x14ac:dyDescent="0.25">
      <c r="A238" s="38">
        <v>302</v>
      </c>
      <c r="B238" s="40" t="str">
        <f>Tablo16[[#This Row],[Bölüm]]</f>
        <v>TO</v>
      </c>
      <c r="C238" s="40">
        <f>Tablo16[[#This Row],[Sınıf]]</f>
        <v>4</v>
      </c>
      <c r="D238" s="40" t="str">
        <f>Tablo16[[#This Row],[Ders Kodu]]</f>
        <v>TBB-4009</v>
      </c>
      <c r="E238" s="40" t="str">
        <f>Tablo16[[#This Row],[Dersin Adı]]</f>
        <v>Arazi Kullanım Planlaması</v>
      </c>
      <c r="F238" s="40" t="str">
        <f>Tablo16[[#This Row],[Dersi Veren Öğretim Üyesi]]</f>
        <v>Hasan Özcan</v>
      </c>
      <c r="G238" s="40" t="str">
        <f>Tablo16[[#This Row],[Dersi Veren. Öğr. Üyesi Bölmü.]]</f>
        <v>TO</v>
      </c>
      <c r="H238" s="40">
        <f>Tablo16[[#This Row],[Mevcut]]</f>
        <v>9</v>
      </c>
      <c r="I238" s="115">
        <f>Tablo16[[#This Row],[SINAV TARİHİ]]</f>
        <v>45663</v>
      </c>
      <c r="J238" s="116">
        <f>Tablo16[[#This Row],[SINAV SAATİ]]</f>
        <v>0.61458333333333337</v>
      </c>
      <c r="K238" s="40" t="str">
        <f>Tablo16[[#This Row],[SINIF - I -ZF-….]]</f>
        <v>103</v>
      </c>
      <c r="L238" s="40">
        <f>Tablo16[[#This Row],[SINIF - II  ZF-….]]</f>
        <v>0</v>
      </c>
      <c r="M238" s="40">
        <f>Tablo16[[#This Row],[G1]]</f>
        <v>0</v>
      </c>
      <c r="N238" s="40">
        <f>Tablo16[[#This Row],[G2]]</f>
        <v>0</v>
      </c>
      <c r="O238" s="40">
        <f>Tablo16[[#This Row],[Gözetmen 1]]</f>
        <v>0</v>
      </c>
      <c r="P238" s="40">
        <f>Tablo16[[#This Row],[Gözetmen 2]]</f>
        <v>0</v>
      </c>
      <c r="Q238" s="40">
        <f>Tablo16[[#This Row],[TÜM SINAVLARIMI GÖSTER]]</f>
        <v>0</v>
      </c>
      <c r="R238" s="40">
        <f>Tablo16[[#This Row],[Aynı ders sayısı]]</f>
        <v>1</v>
      </c>
      <c r="S238" s="40">
        <f>Tablo16[[#This Row],[Hocası aynı, aynı ders sayısı]]</f>
        <v>1</v>
      </c>
      <c r="T238" s="40">
        <f>Tablo16[[#This Row],[Aynı saatteki Sınav Sayısı]]</f>
        <v>9</v>
      </c>
    </row>
    <row r="239" spans="1:20" ht="15" x14ac:dyDescent="0.25">
      <c r="A239" s="38">
        <v>311</v>
      </c>
      <c r="B239" s="40" t="str">
        <f>Tablo16[[#This Row],[Bölüm]]</f>
        <v>TO</v>
      </c>
      <c r="C239" s="40">
        <f>Tablo16[[#This Row],[Sınıf]]</f>
        <v>4</v>
      </c>
      <c r="D239" s="40" t="str">
        <f>Tablo16[[#This Row],[Ders Kodu]]</f>
        <v>TBB-4011</v>
      </c>
      <c r="E239" s="40" t="str">
        <f>Tablo16[[#This Row],[Dersin Adı]]</f>
        <v>Jeomorfoloji</v>
      </c>
      <c r="F239" s="40" t="str">
        <f>Tablo16[[#This Row],[Dersi Veren Öğretim Üyesi]]</f>
        <v>Hüseyin Ekinci</v>
      </c>
      <c r="G239" s="40" t="str">
        <f>Tablo16[[#This Row],[Dersi Veren. Öğr. Üyesi Bölmü.]]</f>
        <v>TO</v>
      </c>
      <c r="H239" s="40">
        <f>Tablo16[[#This Row],[Mevcut]]</f>
        <v>9</v>
      </c>
      <c r="I239" s="115">
        <f>Tablo16[[#This Row],[SINAV TARİHİ]]</f>
        <v>45664</v>
      </c>
      <c r="J239" s="116">
        <f>Tablo16[[#This Row],[SINAV SAATİ]]</f>
        <v>0.65277777777777779</v>
      </c>
      <c r="K239" s="40" t="str">
        <f>Tablo16[[#This Row],[SINIF - I -ZF-….]]</f>
        <v>104</v>
      </c>
      <c r="L239" s="40">
        <f>Tablo16[[#This Row],[SINIF - II  ZF-….]]</f>
        <v>0</v>
      </c>
      <c r="M239" s="40">
        <f>Tablo16[[#This Row],[G1]]</f>
        <v>0</v>
      </c>
      <c r="N239" s="40">
        <f>Tablo16[[#This Row],[G2]]</f>
        <v>0</v>
      </c>
      <c r="O239" s="40">
        <f>Tablo16[[#This Row],[Gözetmen 1]]</f>
        <v>0</v>
      </c>
      <c r="P239" s="40">
        <f>Tablo16[[#This Row],[Gözetmen 2]]</f>
        <v>0</v>
      </c>
      <c r="Q239" s="40">
        <f>Tablo16[[#This Row],[TÜM SINAVLARIMI GÖSTER]]</f>
        <v>0</v>
      </c>
      <c r="R239" s="40">
        <f>Tablo16[[#This Row],[Aynı ders sayısı]]</f>
        <v>1</v>
      </c>
      <c r="S239" s="40">
        <f>Tablo16[[#This Row],[Hocası aynı, aynı ders sayısı]]</f>
        <v>1</v>
      </c>
      <c r="T239" s="40">
        <f>Tablo16[[#This Row],[Aynı saatteki Sınav Sayısı]]</f>
        <v>9</v>
      </c>
    </row>
    <row r="240" spans="1:20" ht="15" x14ac:dyDescent="0.25">
      <c r="A240" s="38">
        <v>333</v>
      </c>
      <c r="B240" s="40" t="str">
        <f>Tablo16[[#This Row],[Bölüm]]</f>
        <v>TO</v>
      </c>
      <c r="C240" s="40">
        <f>Tablo16[[#This Row],[Sınıf]]</f>
        <v>4</v>
      </c>
      <c r="D240" s="40" t="str">
        <f>Tablo16[[#This Row],[Ders Kodu]]</f>
        <v>TBB-4017</v>
      </c>
      <c r="E240" s="40" t="str">
        <f>Tablo16[[#This Row],[Dersin Adı]]</f>
        <v>Bitki Besin Maddesi Semptomları</v>
      </c>
      <c r="F240" s="40" t="str">
        <f>Tablo16[[#This Row],[Dersi Veren Öğretim Üyesi]]</f>
        <v>Ali Sümer</v>
      </c>
      <c r="G240" s="40" t="str">
        <f>Tablo16[[#This Row],[Dersi Veren. Öğr. Üyesi Bölmü.]]</f>
        <v>TO</v>
      </c>
      <c r="H240" s="40">
        <f>Tablo16[[#This Row],[Mevcut]]</f>
        <v>9</v>
      </c>
      <c r="I240" s="115">
        <f>Tablo16[[#This Row],[SINAV TARİHİ]]</f>
        <v>45665</v>
      </c>
      <c r="J240" s="116">
        <f>Tablo16[[#This Row],[SINAV SAATİ]]</f>
        <v>0.625</v>
      </c>
      <c r="K240" s="40" t="str">
        <f>Tablo16[[#This Row],[SINIF - I -ZF-….]]</f>
        <v>205</v>
      </c>
      <c r="L240" s="40">
        <f>Tablo16[[#This Row],[SINIF - II  ZF-….]]</f>
        <v>0</v>
      </c>
      <c r="M240" s="40">
        <f>Tablo16[[#This Row],[G1]]</f>
        <v>0</v>
      </c>
      <c r="N240" s="40">
        <f>Tablo16[[#This Row],[G2]]</f>
        <v>0</v>
      </c>
      <c r="O240" s="40">
        <f>Tablo16[[#This Row],[Gözetmen 1]]</f>
        <v>0</v>
      </c>
      <c r="P240" s="40">
        <f>Tablo16[[#This Row],[Gözetmen 2]]</f>
        <v>0</v>
      </c>
      <c r="Q240" s="40">
        <f>Tablo16[[#This Row],[TÜM SINAVLARIMI GÖSTER]]</f>
        <v>0</v>
      </c>
      <c r="R240" s="40">
        <f>Tablo16[[#This Row],[Aynı ders sayısı]]</f>
        <v>1</v>
      </c>
      <c r="S240" s="40">
        <f>Tablo16[[#This Row],[Hocası aynı, aynı ders sayısı]]</f>
        <v>1</v>
      </c>
      <c r="T240" s="40">
        <f>Tablo16[[#This Row],[Aynı saatteki Sınav Sayısı]]</f>
        <v>9</v>
      </c>
    </row>
    <row r="241" spans="1:20" ht="15" x14ac:dyDescent="0.25">
      <c r="A241" s="38">
        <v>71</v>
      </c>
      <c r="B241" s="40" t="str">
        <f>Tablo16[[#This Row],[Bölüm]]</f>
        <v>TO</v>
      </c>
      <c r="C241" s="40">
        <f>Tablo16[[#This Row],[Sınıf]]</f>
        <v>4</v>
      </c>
      <c r="D241" s="40" t="str">
        <f>Tablo16[[#This Row],[Ders Kodu]]</f>
        <v>TBB-4001</v>
      </c>
      <c r="E241" s="40" t="str">
        <f>Tablo16[[#This Row],[Dersin Adı]]</f>
        <v>Toprak Genesisi ve Sınıflandırma</v>
      </c>
      <c r="F241" s="40" t="str">
        <f>Tablo16[[#This Row],[Dersi Veren Öğretim Üyesi]]</f>
        <v>Hüseyin Ekinci</v>
      </c>
      <c r="G241" s="40" t="str">
        <f>Tablo16[[#This Row],[Dersi Veren. Öğr. Üyesi Bölmü.]]</f>
        <v>TO</v>
      </c>
      <c r="H241" s="40">
        <f>Tablo16[[#This Row],[Mevcut]]</f>
        <v>9</v>
      </c>
      <c r="I241" s="115">
        <f>Tablo16[[#This Row],[SINAV TARİHİ]]</f>
        <v>45666</v>
      </c>
      <c r="J241" s="116">
        <f>Tablo16[[#This Row],[SINAV SAATİ]]</f>
        <v>0.61458333333333337</v>
      </c>
      <c r="K241" s="40" t="str">
        <f>Tablo16[[#This Row],[SINIF - I -ZF-….]]</f>
        <v>06</v>
      </c>
      <c r="L241" s="40">
        <f>Tablo16[[#This Row],[SINIF - II  ZF-….]]</f>
        <v>0</v>
      </c>
      <c r="M241" s="40">
        <f>Tablo16[[#This Row],[G1]]</f>
        <v>0</v>
      </c>
      <c r="N241" s="40">
        <f>Tablo16[[#This Row],[G2]]</f>
        <v>0</v>
      </c>
      <c r="O241" s="40">
        <f>Tablo16[[#This Row],[Gözetmen 1]]</f>
        <v>0</v>
      </c>
      <c r="P241" s="40">
        <f>Tablo16[[#This Row],[Gözetmen 2]]</f>
        <v>0</v>
      </c>
      <c r="Q241" s="40">
        <f>Tablo16[[#This Row],[TÜM SINAVLARIMI GÖSTER]]</f>
        <v>0</v>
      </c>
      <c r="R241" s="40">
        <f>Tablo16[[#This Row],[Aynı ders sayısı]]</f>
        <v>1</v>
      </c>
      <c r="S241" s="40">
        <f>Tablo16[[#This Row],[Hocası aynı, aynı ders sayısı]]</f>
        <v>1</v>
      </c>
      <c r="T241" s="40">
        <f>Tablo16[[#This Row],[Aynı saatteki Sınav Sayısı]]</f>
        <v>9</v>
      </c>
    </row>
    <row r="242" spans="1:20" ht="15" x14ac:dyDescent="0.25">
      <c r="A242" s="38">
        <v>131</v>
      </c>
      <c r="B242" s="40" t="str">
        <f>Tablo16[[#This Row],[Bölüm]]</f>
        <v>TO</v>
      </c>
      <c r="C242" s="40">
        <f>Tablo16[[#This Row],[Sınıf]]</f>
        <v>4</v>
      </c>
      <c r="D242" s="40" t="str">
        <f>Tablo16[[#This Row],[Ders Kodu]]</f>
        <v>TBB-4007</v>
      </c>
      <c r="E242" s="40" t="str">
        <f>Tablo16[[#This Row],[Dersin Adı]]</f>
        <v>Mesleki Uygulama I</v>
      </c>
      <c r="F242" s="40" t="str">
        <f>Tablo16[[#This Row],[Dersi Veren Öğretim Üyesi]]</f>
        <v>Cafer Türkmen</v>
      </c>
      <c r="G242" s="40" t="str">
        <f>Tablo16[[#This Row],[Dersi Veren. Öğr. Üyesi Bölmü.]]</f>
        <v>TO</v>
      </c>
      <c r="H242" s="40">
        <f>Tablo16[[#This Row],[Mevcut]]</f>
        <v>7</v>
      </c>
      <c r="I242" s="115">
        <f>Tablo16[[#This Row],[SINAV TARİHİ]]</f>
        <v>45670</v>
      </c>
      <c r="J242" s="116">
        <f>Tablo16[[#This Row],[SINAV SAATİ]]</f>
        <v>0.625</v>
      </c>
      <c r="K242" s="40" t="str">
        <f>Tablo16[[#This Row],[SINIF - I -ZF-….]]</f>
        <v>204</v>
      </c>
      <c r="L242" s="40">
        <f>Tablo16[[#This Row],[SINIF - II  ZF-….]]</f>
        <v>0</v>
      </c>
      <c r="M242" s="40">
        <f>Tablo16[[#This Row],[G1]]</f>
        <v>0</v>
      </c>
      <c r="N242" s="40">
        <f>Tablo16[[#This Row],[G2]]</f>
        <v>0</v>
      </c>
      <c r="O242" s="40">
        <f>Tablo16[[#This Row],[Gözetmen 1]]</f>
        <v>0</v>
      </c>
      <c r="P242" s="40">
        <f>Tablo16[[#This Row],[Gözetmen 2]]</f>
        <v>0</v>
      </c>
      <c r="Q242" s="40">
        <f>Tablo16[[#This Row],[TÜM SINAVLARIMI GÖSTER]]</f>
        <v>0</v>
      </c>
      <c r="R242" s="40">
        <f>Tablo16[[#This Row],[Aynı ders sayısı]]</f>
        <v>7</v>
      </c>
      <c r="S242" s="40">
        <f>Tablo16[[#This Row],[Hocası aynı, aynı ders sayısı]]</f>
        <v>1</v>
      </c>
      <c r="T242" s="40">
        <f>Tablo16[[#This Row],[Aynı saatteki Sınav Sayısı]]</f>
        <v>8</v>
      </c>
    </row>
    <row r="243" spans="1:20" ht="15" x14ac:dyDescent="0.25">
      <c r="A243" s="38">
        <v>217</v>
      </c>
      <c r="B243" s="40" t="str">
        <f>Tablo16[[#This Row],[Bölüm]]</f>
        <v>TO</v>
      </c>
      <c r="C243" s="40">
        <f>Tablo16[[#This Row],[Sınıf]]</f>
        <v>4</v>
      </c>
      <c r="D243" s="40" t="str">
        <f>Tablo16[[#This Row],[Ders Kodu]]</f>
        <v>TBB-4003</v>
      </c>
      <c r="E243" s="40" t="str">
        <f>Tablo16[[#This Row],[Dersin Adı]]</f>
        <v>Sürdürülebilir Toprak Verimliliği</v>
      </c>
      <c r="F243" s="40" t="str">
        <f>Tablo16[[#This Row],[Dersi Veren Öğretim Üyesi]]</f>
        <v>Yakup Çıkılı</v>
      </c>
      <c r="G243" s="40" t="str">
        <f>Tablo16[[#This Row],[Dersi Veren. Öğr. Üyesi Bölmü.]]</f>
        <v>TO</v>
      </c>
      <c r="H243" s="40">
        <f>Tablo16[[#This Row],[Mevcut]]</f>
        <v>9</v>
      </c>
      <c r="I243" s="115">
        <f>Tablo16[[#This Row],[SINAV TARİHİ]]</f>
        <v>45671</v>
      </c>
      <c r="J243" s="116">
        <f>Tablo16[[#This Row],[SINAV SAATİ]]</f>
        <v>0.625</v>
      </c>
      <c r="K243" s="40" t="str">
        <f>Tablo16[[#This Row],[SINIF - I -ZF-….]]</f>
        <v>204</v>
      </c>
      <c r="L243" s="40">
        <f>Tablo16[[#This Row],[SINIF - II  ZF-….]]</f>
        <v>0</v>
      </c>
      <c r="M243" s="40">
        <f>Tablo16[[#This Row],[G1]]</f>
        <v>0</v>
      </c>
      <c r="N243" s="40">
        <f>Tablo16[[#This Row],[G2]]</f>
        <v>0</v>
      </c>
      <c r="O243" s="40">
        <f>Tablo16[[#This Row],[Gözetmen 1]]</f>
        <v>0</v>
      </c>
      <c r="P243" s="40">
        <f>Tablo16[[#This Row],[Gözetmen 2]]</f>
        <v>0</v>
      </c>
      <c r="Q243" s="40">
        <f>Tablo16[[#This Row],[TÜM SINAVLARIMI GÖSTER]]</f>
        <v>0</v>
      </c>
      <c r="R243" s="40">
        <f>Tablo16[[#This Row],[Aynı ders sayısı]]</f>
        <v>1</v>
      </c>
      <c r="S243" s="40">
        <f>Tablo16[[#This Row],[Hocası aynı, aynı ders sayısı]]</f>
        <v>1</v>
      </c>
      <c r="T243" s="40">
        <f>Tablo16[[#This Row],[Aynı saatteki Sınav Sayısı]]</f>
        <v>6</v>
      </c>
    </row>
    <row r="244" spans="1:20" ht="15" x14ac:dyDescent="0.25">
      <c r="A244" s="38">
        <v>233</v>
      </c>
      <c r="B244" s="40" t="str">
        <f>Tablo16[[#This Row],[Bölüm]]</f>
        <v>TO</v>
      </c>
      <c r="C244" s="40">
        <f>Tablo16[[#This Row],[Sınıf]]</f>
        <v>4</v>
      </c>
      <c r="D244" s="40" t="str">
        <f>Tablo16[[#This Row],[Ders Kodu]]</f>
        <v>TBB-4025</v>
      </c>
      <c r="E244" s="40" t="str">
        <f>Tablo16[[#This Row],[Dersin Adı]]</f>
        <v>Toprak Ekosistemi</v>
      </c>
      <c r="F244" s="40" t="str">
        <f>Tablo16[[#This Row],[Dersi Veren Öğretim Üyesi]]</f>
        <v>Cafer Türkmen</v>
      </c>
      <c r="G244" s="40" t="str">
        <f>Tablo16[[#This Row],[Dersi Veren. Öğr. Üyesi Bölmü.]]</f>
        <v>TO</v>
      </c>
      <c r="H244" s="40">
        <f>Tablo16[[#This Row],[Mevcut]]</f>
        <v>3</v>
      </c>
      <c r="I244" s="115">
        <f>Tablo16[[#This Row],[SINAV TARİHİ]]</f>
        <v>45672</v>
      </c>
      <c r="J244" s="116">
        <f>Tablo16[[#This Row],[SINAV SAATİ]]</f>
        <v>0.625</v>
      </c>
      <c r="K244" s="40" t="str">
        <f>Tablo16[[#This Row],[SINIF - I -ZF-….]]</f>
        <v>03</v>
      </c>
      <c r="L244" s="40">
        <f>Tablo16[[#This Row],[SINIF - II  ZF-….]]</f>
        <v>0</v>
      </c>
      <c r="M244" s="40">
        <f>Tablo16[[#This Row],[G1]]</f>
        <v>0</v>
      </c>
      <c r="N244" s="40">
        <f>Tablo16[[#This Row],[G2]]</f>
        <v>0</v>
      </c>
      <c r="O244" s="40">
        <f>Tablo16[[#This Row],[Gözetmen 1]]</f>
        <v>0</v>
      </c>
      <c r="P244" s="40">
        <f>Tablo16[[#This Row],[Gözetmen 2]]</f>
        <v>0</v>
      </c>
      <c r="Q244" s="40">
        <f>Tablo16[[#This Row],[TÜM SINAVLARIMI GÖSTER]]</f>
        <v>0</v>
      </c>
      <c r="R244" s="40">
        <f>Tablo16[[#This Row],[Aynı ders sayısı]]</f>
        <v>1</v>
      </c>
      <c r="S244" s="40">
        <f>Tablo16[[#This Row],[Hocası aynı, aynı ders sayısı]]</f>
        <v>1</v>
      </c>
      <c r="T244" s="40">
        <f>Tablo16[[#This Row],[Aynı saatteki Sınav Sayısı]]</f>
        <v>7</v>
      </c>
    </row>
    <row r="245" spans="1:20" ht="15" x14ac:dyDescent="0.25">
      <c r="A245" s="38">
        <v>246</v>
      </c>
      <c r="B245" s="40" t="str">
        <f>Tablo16[[#This Row],[Bölüm]]</f>
        <v>TYS</v>
      </c>
      <c r="C245" s="40">
        <f>Tablo16[[#This Row],[Sınıf]]</f>
        <v>1</v>
      </c>
      <c r="D245" s="40" t="str">
        <f>Tablo16[[#This Row],[Ders Kodu]]</f>
        <v>ZTY-1009</v>
      </c>
      <c r="E245" s="40" t="str">
        <f>Tablo16[[#This Row],[Dersin Adı]]</f>
        <v>Matematik</v>
      </c>
      <c r="F245" s="40" t="str">
        <f>Tablo16[[#This Row],[Dersi Veren Öğretim Üyesi]]</f>
        <v>Saniye Can</v>
      </c>
      <c r="G245" s="40" t="str">
        <f>Tablo16[[#This Row],[Dersi Veren. Öğr. Üyesi Bölmü.]]</f>
        <v>FD</v>
      </c>
      <c r="H245" s="40">
        <f>Tablo16[[#This Row],[Mevcut]]</f>
        <v>40</v>
      </c>
      <c r="I245" s="115">
        <f>Tablo16[[#This Row],[SINAV TARİHİ]]</f>
        <v>45663</v>
      </c>
      <c r="J245" s="116">
        <f>Tablo16[[#This Row],[SINAV SAATİ]]</f>
        <v>0.375</v>
      </c>
      <c r="K245" s="40" t="str">
        <f>Tablo16[[#This Row],[SINIF - I -ZF-….]]</f>
        <v>113</v>
      </c>
      <c r="L245" s="40">
        <f>Tablo16[[#This Row],[SINIF - II  ZF-….]]</f>
        <v>0</v>
      </c>
      <c r="M245" s="40">
        <f>Tablo16[[#This Row],[G1]]</f>
        <v>5</v>
      </c>
      <c r="N245" s="40">
        <f>Tablo16[[#This Row],[G2]]</f>
        <v>0</v>
      </c>
      <c r="O245" s="40" t="str">
        <f>Tablo16[[#This Row],[Gözetmen 1]]</f>
        <v>İrem POYRAZ</v>
      </c>
      <c r="P245" s="40">
        <f>Tablo16[[#This Row],[Gözetmen 2]]</f>
        <v>0</v>
      </c>
      <c r="Q245" s="40">
        <f>Tablo16[[#This Row],[TÜM SINAVLARIMI GÖSTER]]</f>
        <v>0</v>
      </c>
      <c r="R245" s="40">
        <f>Tablo16[[#This Row],[Aynı ders sayısı]]</f>
        <v>9</v>
      </c>
      <c r="S245" s="40">
        <f>Tablo16[[#This Row],[Hocası aynı, aynı ders sayısı]]</f>
        <v>5</v>
      </c>
      <c r="T245" s="40">
        <f>Tablo16[[#This Row],[Aynı saatteki Sınav Sayısı]]</f>
        <v>9</v>
      </c>
    </row>
    <row r="246" spans="1:20" ht="15" x14ac:dyDescent="0.25">
      <c r="A246" s="38">
        <v>297</v>
      </c>
      <c r="B246" s="40" t="str">
        <f>Tablo16[[#This Row],[Bölüm]]</f>
        <v>TYS</v>
      </c>
      <c r="C246" s="40">
        <f>Tablo16[[#This Row],[Sınıf]]</f>
        <v>1</v>
      </c>
      <c r="D246" s="40" t="str">
        <f>Tablo16[[#This Row],[Ders Kodu]]</f>
        <v>TDİ-1101</v>
      </c>
      <c r="E246" s="40" t="str">
        <f>Tablo16[[#This Row],[Dersin Adı]]</f>
        <v>Türk Dili I</v>
      </c>
      <c r="F246" s="40" t="str">
        <f>Tablo16[[#This Row],[Dersi Veren Öğretim Üyesi]]</f>
        <v>Özgür ÜSTÜN</v>
      </c>
      <c r="G246" s="40" t="str">
        <f>Tablo16[[#This Row],[Dersi Veren. Öğr. Üyesi Bölmü.]]</f>
        <v>FD</v>
      </c>
      <c r="H246" s="40">
        <f>Tablo16[[#This Row],[Mevcut]]</f>
        <v>34</v>
      </c>
      <c r="I246" s="115">
        <f>Tablo16[[#This Row],[SINAV TARİHİ]]</f>
        <v>45664</v>
      </c>
      <c r="J246" s="116">
        <f>Tablo16[[#This Row],[SINAV SAATİ]]</f>
        <v>0.41666666666666669</v>
      </c>
      <c r="K246" s="40" t="str">
        <f>Tablo16[[#This Row],[SINIF - I -ZF-….]]</f>
        <v>113</v>
      </c>
      <c r="L246" s="40">
        <f>Tablo16[[#This Row],[SINIF - II  ZF-….]]</f>
        <v>0</v>
      </c>
      <c r="M246" s="40">
        <f>Tablo16[[#This Row],[G1]]</f>
        <v>0</v>
      </c>
      <c r="N246" s="40">
        <f>Tablo16[[#This Row],[G2]]</f>
        <v>0</v>
      </c>
      <c r="O246" s="40">
        <f>Tablo16[[#This Row],[Gözetmen 1]]</f>
        <v>0</v>
      </c>
      <c r="P246" s="40">
        <f>Tablo16[[#This Row],[Gözetmen 2]]</f>
        <v>0</v>
      </c>
      <c r="Q246" s="40">
        <f>Tablo16[[#This Row],[TÜM SINAVLARIMI GÖSTER]]</f>
        <v>0</v>
      </c>
      <c r="R246" s="40">
        <f>Tablo16[[#This Row],[Aynı ders sayısı]]</f>
        <v>9</v>
      </c>
      <c r="S246" s="40">
        <f>Tablo16[[#This Row],[Hocası aynı, aynı ders sayısı]]</f>
        <v>9</v>
      </c>
      <c r="T246" s="40">
        <f>Tablo16[[#This Row],[Aynı saatteki Sınav Sayısı]]</f>
        <v>9</v>
      </c>
    </row>
    <row r="247" spans="1:20" ht="15" x14ac:dyDescent="0.25">
      <c r="A247" s="38">
        <v>337</v>
      </c>
      <c r="B247" s="40" t="str">
        <f>Tablo16[[#This Row],[Bölüm]]</f>
        <v>TYS</v>
      </c>
      <c r="C247" s="40">
        <f>Tablo16[[#This Row],[Sınıf]]</f>
        <v>1</v>
      </c>
      <c r="D247" s="40" t="str">
        <f>Tablo16[[#This Row],[Ders Kodu]]</f>
        <v>ATA-1101</v>
      </c>
      <c r="E247" s="40" t="str">
        <f>Tablo16[[#This Row],[Dersin Adı]]</f>
        <v>Atatürk İlkeleri ve İnkılap Tarihi I</v>
      </c>
      <c r="F247" s="40" t="str">
        <f>Tablo16[[#This Row],[Dersi Veren Öğretim Üyesi]]</f>
        <v>Gökhan BAYRAM</v>
      </c>
      <c r="G247" s="40" t="str">
        <f>Tablo16[[#This Row],[Dersi Veren. Öğr. Üyesi Bölmü.]]</f>
        <v>FD</v>
      </c>
      <c r="H247" s="40">
        <f>Tablo16[[#This Row],[Mevcut]]</f>
        <v>261</v>
      </c>
      <c r="I247" s="115">
        <f>Tablo16[[#This Row],[SINAV TARİHİ]]</f>
        <v>45664</v>
      </c>
      <c r="J247" s="116">
        <f>Tablo16[[#This Row],[SINAV SAATİ]]</f>
        <v>0.45833333333333331</v>
      </c>
      <c r="K247" s="40" t="str">
        <f>Tablo16[[#This Row],[SINIF - I -ZF-….]]</f>
        <v>102</v>
      </c>
      <c r="L247" s="40">
        <f>Tablo16[[#This Row],[SINIF - II  ZF-….]]</f>
        <v>0</v>
      </c>
      <c r="M247" s="40">
        <f>Tablo16[[#This Row],[G1]]</f>
        <v>8</v>
      </c>
      <c r="N247" s="40">
        <f>Tablo16[[#This Row],[G2]]</f>
        <v>0</v>
      </c>
      <c r="O247" s="40" t="str">
        <f>Tablo16[[#This Row],[Gözetmen 1]]</f>
        <v>Sema Ezgi YÜCEER</v>
      </c>
      <c r="P247" s="40">
        <f>Tablo16[[#This Row],[Gözetmen 2]]</f>
        <v>0</v>
      </c>
      <c r="Q247" s="40">
        <f>Tablo16[[#This Row],[TÜM SINAVLARIMI GÖSTER]]</f>
        <v>0</v>
      </c>
      <c r="R247" s="40">
        <f>Tablo16[[#This Row],[Aynı ders sayısı]]</f>
        <v>9</v>
      </c>
      <c r="S247" s="40">
        <f>Tablo16[[#This Row],[Hocası aynı, aynı ders sayısı]]</f>
        <v>6</v>
      </c>
      <c r="T247" s="40">
        <f>Tablo16[[#This Row],[Aynı saatteki Sınav Sayısı]]</f>
        <v>9</v>
      </c>
    </row>
    <row r="248" spans="1:20" ht="15" x14ac:dyDescent="0.25">
      <c r="A248" s="38">
        <v>344</v>
      </c>
      <c r="B248" s="40" t="str">
        <f>Tablo16[[#This Row],[Bölüm]]</f>
        <v>TYS</v>
      </c>
      <c r="C248" s="40">
        <f>Tablo16[[#This Row],[Sınıf]]</f>
        <v>1</v>
      </c>
      <c r="D248" s="40" t="str">
        <f>Tablo16[[#This Row],[Ders Kodu]]</f>
        <v>ZTY-1013</v>
      </c>
      <c r="E248" s="40" t="str">
        <f>Tablo16[[#This Row],[Dersin Adı]]</f>
        <v>Peyzaj Mimarlığı</v>
      </c>
      <c r="F248" s="40" t="str">
        <f>Tablo16[[#This Row],[Dersi Veren Öğretim Üyesi]]</f>
        <v>Kürşat Demirer</v>
      </c>
      <c r="G248" s="40" t="str">
        <f>Tablo16[[#This Row],[Dersi Veren. Öğr. Üyesi Bölmü.]]</f>
        <v>FD</v>
      </c>
      <c r="H248" s="40">
        <f>Tablo16[[#This Row],[Mevcut]]</f>
        <v>24</v>
      </c>
      <c r="I248" s="115">
        <f>Tablo16[[#This Row],[SINAV TARİHİ]]</f>
        <v>45665</v>
      </c>
      <c r="J248" s="116">
        <f>Tablo16[[#This Row],[SINAV SAATİ]]</f>
        <v>0.375</v>
      </c>
      <c r="K248" s="40" t="str">
        <f>Tablo16[[#This Row],[SINIF - I -ZF-….]]</f>
        <v>202</v>
      </c>
      <c r="L248" s="40">
        <f>Tablo16[[#This Row],[SINIF - II  ZF-….]]</f>
        <v>0</v>
      </c>
      <c r="M248" s="40">
        <f>Tablo16[[#This Row],[G1]]</f>
        <v>0</v>
      </c>
      <c r="N248" s="40">
        <f>Tablo16[[#This Row],[G2]]</f>
        <v>0</v>
      </c>
      <c r="O248" s="40">
        <f>Tablo16[[#This Row],[Gözetmen 1]]</f>
        <v>0</v>
      </c>
      <c r="P248" s="40">
        <f>Tablo16[[#This Row],[Gözetmen 2]]</f>
        <v>0</v>
      </c>
      <c r="Q248" s="40">
        <f>Tablo16[[#This Row],[TÜM SINAVLARIMI GÖSTER]]</f>
        <v>0</v>
      </c>
      <c r="R248" s="40">
        <f>Tablo16[[#This Row],[Aynı ders sayısı]]</f>
        <v>1</v>
      </c>
      <c r="S248" s="40">
        <f>Tablo16[[#This Row],[Hocası aynı, aynı ders sayısı]]</f>
        <v>1</v>
      </c>
      <c r="T248" s="40">
        <f>Tablo16[[#This Row],[Aynı saatteki Sınav Sayısı]]</f>
        <v>9</v>
      </c>
    </row>
    <row r="249" spans="1:20" ht="15" x14ac:dyDescent="0.25">
      <c r="A249" s="38">
        <v>347</v>
      </c>
      <c r="B249" s="40" t="str">
        <f>Tablo16[[#This Row],[Bölüm]]</f>
        <v>TYS</v>
      </c>
      <c r="C249" s="40">
        <f>Tablo16[[#This Row],[Sınıf]]</f>
        <v>1</v>
      </c>
      <c r="D249" s="40" t="str">
        <f>Tablo16[[#This Row],[Ders Kodu]]</f>
        <v>ZTY-1007</v>
      </c>
      <c r="E249" s="40" t="str">
        <f>Tablo16[[#This Row],[Dersin Adı]]</f>
        <v>Kariyer Planlama</v>
      </c>
      <c r="F249" s="40" t="str">
        <f>Tablo16[[#This Row],[Dersi Veren Öğretim Üyesi]]</f>
        <v>Muharrem Yetiş Yavuz</v>
      </c>
      <c r="G249" s="40" t="str">
        <f>Tablo16[[#This Row],[Dersi Veren. Öğr. Üyesi Bölmü.]]</f>
        <v>TYS</v>
      </c>
      <c r="H249" s="40">
        <f>Tablo16[[#This Row],[Mevcut]]</f>
        <v>31</v>
      </c>
      <c r="I249" s="115">
        <f>Tablo16[[#This Row],[SINAV TARİHİ]]</f>
        <v>45665</v>
      </c>
      <c r="J249" s="116">
        <f>Tablo16[[#This Row],[SINAV SAATİ]]</f>
        <v>0.54166666666666663</v>
      </c>
      <c r="K249" s="40" t="str">
        <f>Tablo16[[#This Row],[SINIF - I -ZF-….]]</f>
        <v>201</v>
      </c>
      <c r="L249" s="40">
        <f>Tablo16[[#This Row],[SINIF - II  ZF-….]]</f>
        <v>0</v>
      </c>
      <c r="M249" s="40">
        <f>Tablo16[[#This Row],[G1]]</f>
        <v>0</v>
      </c>
      <c r="N249" s="40">
        <f>Tablo16[[#This Row],[G2]]</f>
        <v>0</v>
      </c>
      <c r="O249" s="40">
        <f>Tablo16[[#This Row],[Gözetmen 1]]</f>
        <v>0</v>
      </c>
      <c r="P249" s="40">
        <f>Tablo16[[#This Row],[Gözetmen 2]]</f>
        <v>0</v>
      </c>
      <c r="Q249" s="40">
        <f>Tablo16[[#This Row],[TÜM SINAVLARIMI GÖSTER]]</f>
        <v>0</v>
      </c>
      <c r="R249" s="40">
        <f>Tablo16[[#This Row],[Aynı ders sayısı]]</f>
        <v>7</v>
      </c>
      <c r="S249" s="40">
        <f>Tablo16[[#This Row],[Hocası aynı, aynı ders sayısı]]</f>
        <v>1</v>
      </c>
      <c r="T249" s="40">
        <f>Tablo16[[#This Row],[Aynı saatteki Sınav Sayısı]]</f>
        <v>10</v>
      </c>
    </row>
    <row r="250" spans="1:20" ht="15" x14ac:dyDescent="0.25">
      <c r="A250" s="38">
        <v>215</v>
      </c>
      <c r="B250" s="40" t="str">
        <f>Tablo16[[#This Row],[Bölüm]]</f>
        <v>TYS</v>
      </c>
      <c r="C250" s="40">
        <f>Tablo16[[#This Row],[Sınıf]]</f>
        <v>1</v>
      </c>
      <c r="D250" s="40" t="str">
        <f>Tablo16[[#This Row],[Ders Kodu]]</f>
        <v>TYS-1007</v>
      </c>
      <c r="E250" s="40" t="str">
        <f>Tablo16[[#This Row],[Dersin Adı]]</f>
        <v>Fizik</v>
      </c>
      <c r="F250" s="40" t="str">
        <f>Tablo16[[#This Row],[Dersi Veren Öğretim Üyesi]]</f>
        <v>Sibel Şen</v>
      </c>
      <c r="G250" s="40" t="str">
        <f>Tablo16[[#This Row],[Dersi Veren. Öğr. Üyesi Bölmü.]]</f>
        <v>FD</v>
      </c>
      <c r="H250" s="40">
        <f>Tablo16[[#This Row],[Mevcut]]</f>
        <v>37</v>
      </c>
      <c r="I250" s="115">
        <f>Tablo16[[#This Row],[SINAV TARİHİ]]</f>
        <v>45666</v>
      </c>
      <c r="J250" s="116">
        <f>Tablo16[[#This Row],[SINAV SAATİ]]</f>
        <v>0.375</v>
      </c>
      <c r="K250" s="40" t="str">
        <f>Tablo16[[#This Row],[SINIF - I -ZF-….]]</f>
        <v>101</v>
      </c>
      <c r="L250" s="40">
        <f>Tablo16[[#This Row],[SINIF - II  ZF-….]]</f>
        <v>0</v>
      </c>
      <c r="M250" s="40">
        <f>Tablo16[[#This Row],[G1]]</f>
        <v>9</v>
      </c>
      <c r="N250" s="40">
        <f>Tablo16[[#This Row],[G2]]</f>
        <v>0</v>
      </c>
      <c r="O250" s="40" t="str">
        <f>Tablo16[[#This Row],[Gözetmen 1]]</f>
        <v>Eylem DURMUŞ</v>
      </c>
      <c r="P250" s="40">
        <f>Tablo16[[#This Row],[Gözetmen 2]]</f>
        <v>0</v>
      </c>
      <c r="Q250" s="40">
        <f>Tablo16[[#This Row],[TÜM SINAVLARIMI GÖSTER]]</f>
        <v>0</v>
      </c>
      <c r="R250" s="40">
        <f>Tablo16[[#This Row],[Aynı ders sayısı]]</f>
        <v>9</v>
      </c>
      <c r="S250" s="40">
        <f>Tablo16[[#This Row],[Hocası aynı, aynı ders sayısı]]</f>
        <v>2</v>
      </c>
      <c r="T250" s="40">
        <f>Tablo16[[#This Row],[Aynı saatteki Sınav Sayısı]]</f>
        <v>8</v>
      </c>
    </row>
    <row r="251" spans="1:20" ht="15" x14ac:dyDescent="0.25">
      <c r="A251" s="38">
        <v>220</v>
      </c>
      <c r="B251" s="40" t="str">
        <f>Tablo16[[#This Row],[Bölüm]]</f>
        <v>TYS</v>
      </c>
      <c r="C251" s="40">
        <f>Tablo16[[#This Row],[Sınıf]]</f>
        <v>1</v>
      </c>
      <c r="D251" s="40" t="str">
        <f>Tablo16[[#This Row],[Ders Kodu]]</f>
        <v>ZTY-1005</v>
      </c>
      <c r="E251" s="40" t="str">
        <f>Tablo16[[#This Row],[Dersin Adı]]</f>
        <v>Temel Bilgisayar Uygulamaları</v>
      </c>
      <c r="F251" s="40" t="str">
        <f>Tablo16[[#This Row],[Dersi Veren Öğretim Üyesi]]</f>
        <v>Umut Mucan</v>
      </c>
      <c r="G251" s="40" t="str">
        <f>Tablo16[[#This Row],[Dersi Veren. Öğr. Üyesi Bölmü.]]</f>
        <v>TYS</v>
      </c>
      <c r="H251" s="40">
        <f>Tablo16[[#This Row],[Mevcut]]</f>
        <v>30</v>
      </c>
      <c r="I251" s="115">
        <f>Tablo16[[#This Row],[SINAV TARİHİ]]</f>
        <v>45666</v>
      </c>
      <c r="J251" s="116">
        <f>Tablo16[[#This Row],[SINAV SAATİ]]</f>
        <v>0.67708333333333337</v>
      </c>
      <c r="K251" s="40" t="str">
        <f>Tablo16[[#This Row],[SINIF - I -ZF-….]]</f>
        <v>Bilgisayar Lab.</v>
      </c>
      <c r="L251" s="40">
        <f>Tablo16[[#This Row],[SINIF - II  ZF-….]]</f>
        <v>0</v>
      </c>
      <c r="M251" s="40">
        <f>Tablo16[[#This Row],[G1]]</f>
        <v>0</v>
      </c>
      <c r="N251" s="40">
        <f>Tablo16[[#This Row],[G2]]</f>
        <v>0</v>
      </c>
      <c r="O251" s="40">
        <f>Tablo16[[#This Row],[Gözetmen 1]]</f>
        <v>0</v>
      </c>
      <c r="P251" s="40">
        <f>Tablo16[[#This Row],[Gözetmen 2]]</f>
        <v>0</v>
      </c>
      <c r="Q251" s="40">
        <f>Tablo16[[#This Row],[TÜM SINAVLARIMI GÖSTER]]</f>
        <v>0</v>
      </c>
      <c r="R251" s="40">
        <f>Tablo16[[#This Row],[Aynı ders sayısı]]</f>
        <v>4</v>
      </c>
      <c r="S251" s="40">
        <f>Tablo16[[#This Row],[Hocası aynı, aynı ders sayısı]]</f>
        <v>1</v>
      </c>
      <c r="T251" s="40">
        <f>Tablo16[[#This Row],[Aynı saatteki Sınav Sayısı]]</f>
        <v>7</v>
      </c>
    </row>
    <row r="252" spans="1:20" ht="15" x14ac:dyDescent="0.25">
      <c r="A252" s="38">
        <v>264</v>
      </c>
      <c r="B252" s="40" t="str">
        <f>Tablo16[[#This Row],[Bölüm]]</f>
        <v>TYS</v>
      </c>
      <c r="C252" s="40">
        <f>Tablo16[[#This Row],[Sınıf]]</f>
        <v>1</v>
      </c>
      <c r="D252" s="40" t="str">
        <f>Tablo16[[#This Row],[Ders Kodu]]</f>
        <v>TYS-1015</v>
      </c>
      <c r="E252" s="40" t="str">
        <f>Tablo16[[#This Row],[Dersin Adı]]</f>
        <v>Botanik</v>
      </c>
      <c r="F252" s="40" t="str">
        <f>Tablo16[[#This Row],[Dersi Veren Öğretim Üyesi]]</f>
        <v>Tülay Tütenocaklı</v>
      </c>
      <c r="G252" s="40" t="str">
        <f>Tablo16[[#This Row],[Dersi Veren. Öğr. Üyesi Bölmü.]]</f>
        <v>FD</v>
      </c>
      <c r="H252" s="40">
        <f>Tablo16[[#This Row],[Mevcut]]</f>
        <v>13</v>
      </c>
      <c r="I252" s="115">
        <f>Tablo16[[#This Row],[SINAV TARİHİ]]</f>
        <v>45670</v>
      </c>
      <c r="J252" s="116">
        <f>Tablo16[[#This Row],[SINAV SAATİ]]</f>
        <v>0.375</v>
      </c>
      <c r="K252" s="40" t="str">
        <f>Tablo16[[#This Row],[SINIF - I -ZF-….]]</f>
        <v>Amfi</v>
      </c>
      <c r="L252" s="40">
        <f>Tablo16[[#This Row],[SINIF - II  ZF-….]]</f>
        <v>0</v>
      </c>
      <c r="M252" s="40">
        <f>Tablo16[[#This Row],[G1]]</f>
        <v>5</v>
      </c>
      <c r="N252" s="40">
        <f>Tablo16[[#This Row],[G2]]</f>
        <v>0</v>
      </c>
      <c r="O252" s="40" t="str">
        <f>Tablo16[[#This Row],[Gözetmen 1]]</f>
        <v>İrem POYRAZ</v>
      </c>
      <c r="P252" s="40">
        <f>Tablo16[[#This Row],[Gözetmen 2]]</f>
        <v>0</v>
      </c>
      <c r="Q252" s="40">
        <f>Tablo16[[#This Row],[TÜM SINAVLARIMI GÖSTER]]</f>
        <v>0</v>
      </c>
      <c r="R252" s="40">
        <f>Tablo16[[#This Row],[Aynı ders sayısı]]</f>
        <v>8</v>
      </c>
      <c r="S252" s="40">
        <f>Tablo16[[#This Row],[Hocası aynı, aynı ders sayısı]]</f>
        <v>3</v>
      </c>
      <c r="T252" s="40">
        <f>Tablo16[[#This Row],[Aynı saatteki Sınav Sayısı]]</f>
        <v>9</v>
      </c>
    </row>
    <row r="253" spans="1:20" ht="15" x14ac:dyDescent="0.25">
      <c r="A253" s="38">
        <v>272</v>
      </c>
      <c r="B253" s="40" t="str">
        <f>Tablo16[[#This Row],[Bölüm]]</f>
        <v>TYS</v>
      </c>
      <c r="C253" s="40">
        <f>Tablo16[[#This Row],[Sınıf]]</f>
        <v>1</v>
      </c>
      <c r="D253" s="40" t="str">
        <f>Tablo16[[#This Row],[Ders Kodu]]</f>
        <v>TYS-1003</v>
      </c>
      <c r="E253" s="40" t="str">
        <f>Tablo16[[#This Row],[Dersin Adı]]</f>
        <v>Jeoloji</v>
      </c>
      <c r="F253" s="40" t="str">
        <f>Tablo16[[#This Row],[Dersi Veren Öğretim Üyesi]]</f>
        <v>Hüseyin Ekinci</v>
      </c>
      <c r="G253" s="40" t="str">
        <f>Tablo16[[#This Row],[Dersi Veren. Öğr. Üyesi Bölmü.]]</f>
        <v>TO</v>
      </c>
      <c r="H253" s="40">
        <f>Tablo16[[#This Row],[Mevcut]]</f>
        <v>11</v>
      </c>
      <c r="I253" s="115">
        <f>Tablo16[[#This Row],[SINAV TARİHİ]]</f>
        <v>45671</v>
      </c>
      <c r="J253" s="116">
        <f>Tablo16[[#This Row],[SINAV SAATİ]]</f>
        <v>0.375</v>
      </c>
      <c r="K253" s="40" t="str">
        <f>Tablo16[[#This Row],[SINIF - I -ZF-….]]</f>
        <v>101</v>
      </c>
      <c r="L253" s="40">
        <f>Tablo16[[#This Row],[SINIF - II  ZF-….]]</f>
        <v>0</v>
      </c>
      <c r="M253" s="40">
        <f>Tablo16[[#This Row],[G1]]</f>
        <v>0</v>
      </c>
      <c r="N253" s="40">
        <f>Tablo16[[#This Row],[G2]]</f>
        <v>0</v>
      </c>
      <c r="O253" s="40">
        <f>Tablo16[[#This Row],[Gözetmen 1]]</f>
        <v>0</v>
      </c>
      <c r="P253" s="40">
        <f>Tablo16[[#This Row],[Gözetmen 2]]</f>
        <v>0</v>
      </c>
      <c r="Q253" s="40">
        <f>Tablo16[[#This Row],[TÜM SINAVLARIMI GÖSTER]]</f>
        <v>0</v>
      </c>
      <c r="R253" s="40">
        <f>Tablo16[[#This Row],[Aynı ders sayısı]]</f>
        <v>1</v>
      </c>
      <c r="S253" s="40">
        <f>Tablo16[[#This Row],[Hocası aynı, aynı ders sayısı]]</f>
        <v>1</v>
      </c>
      <c r="T253" s="40">
        <f>Tablo16[[#This Row],[Aynı saatteki Sınav Sayısı]]</f>
        <v>8</v>
      </c>
    </row>
    <row r="254" spans="1:20" ht="15" x14ac:dyDescent="0.25">
      <c r="A254" s="38">
        <v>273</v>
      </c>
      <c r="B254" s="40" t="str">
        <f>Tablo16[[#This Row],[Bölüm]]</f>
        <v>TYS</v>
      </c>
      <c r="C254" s="40">
        <f>Tablo16[[#This Row],[Sınıf]]</f>
        <v>1</v>
      </c>
      <c r="D254" s="40" t="str">
        <f>Tablo16[[#This Row],[Ders Kodu]]</f>
        <v>ZTY-1003</v>
      </c>
      <c r="E254" s="40" t="str">
        <f>Tablo16[[#This Row],[Dersin Adı]]</f>
        <v>Kimya I</v>
      </c>
      <c r="F254" s="40" t="str">
        <f>Tablo16[[#This Row],[Dersi Veren Öğretim Üyesi]]</f>
        <v>Gülşen Sağlıkoğlu</v>
      </c>
      <c r="G254" s="40" t="str">
        <f>Tablo16[[#This Row],[Dersi Veren. Öğr. Üyesi Bölmü.]]</f>
        <v>FD</v>
      </c>
      <c r="H254" s="40">
        <f>Tablo16[[#This Row],[Mevcut]]</f>
        <v>51</v>
      </c>
      <c r="I254" s="115">
        <f>Tablo16[[#This Row],[SINAV TARİHİ]]</f>
        <v>45672</v>
      </c>
      <c r="J254" s="116">
        <f>Tablo16[[#This Row],[SINAV SAATİ]]</f>
        <v>0.375</v>
      </c>
      <c r="K254" s="40" t="str">
        <f>Tablo16[[#This Row],[SINIF - I -ZF-….]]</f>
        <v>Prof.Dr H. TURHAN</v>
      </c>
      <c r="L254" s="40">
        <f>Tablo16[[#This Row],[SINIF - II  ZF-….]]</f>
        <v>0</v>
      </c>
      <c r="M254" s="40">
        <f>Tablo16[[#This Row],[G1]]</f>
        <v>0</v>
      </c>
      <c r="N254" s="40">
        <f>Tablo16[[#This Row],[G2]]</f>
        <v>0</v>
      </c>
      <c r="O254" s="40">
        <f>Tablo16[[#This Row],[Gözetmen 1]]</f>
        <v>0</v>
      </c>
      <c r="P254" s="40">
        <f>Tablo16[[#This Row],[Gözetmen 2]]</f>
        <v>0</v>
      </c>
      <c r="Q254" s="40">
        <f>Tablo16[[#This Row],[TÜM SINAVLARIMI GÖSTER]]</f>
        <v>0</v>
      </c>
      <c r="R254" s="40">
        <f>Tablo16[[#This Row],[Aynı ders sayısı]]</f>
        <v>8</v>
      </c>
      <c r="S254" s="40">
        <f>Tablo16[[#This Row],[Hocası aynı, aynı ders sayısı]]</f>
        <v>1</v>
      </c>
      <c r="T254" s="40">
        <f>Tablo16[[#This Row],[Aynı saatteki Sınav Sayısı]]</f>
        <v>9</v>
      </c>
    </row>
    <row r="255" spans="1:20" ht="15" x14ac:dyDescent="0.25">
      <c r="A255" s="38">
        <v>330</v>
      </c>
      <c r="B255" s="40" t="str">
        <f>Tablo16[[#This Row],[Bölüm]]</f>
        <v>TYS</v>
      </c>
      <c r="C255" s="40">
        <f>Tablo16[[#This Row],[Sınıf]]</f>
        <v>1</v>
      </c>
      <c r="D255" s="40" t="str">
        <f>Tablo16[[#This Row],[Ders Kodu]]</f>
        <v>İSG-1001</v>
      </c>
      <c r="E255" s="40" t="str">
        <f>Tablo16[[#This Row],[Dersin Adı]]</f>
        <v>İş Sağlığı ve Güvenliği I</v>
      </c>
      <c r="F255" s="40" t="str">
        <f>Tablo16[[#This Row],[Dersi Veren Öğretim Üyesi]]</f>
        <v>Ulaş Çınar</v>
      </c>
      <c r="G255" s="40" t="str">
        <f>Tablo16[[#This Row],[Dersi Veren. Öğr. Üyesi Bölmü.]]</f>
        <v>FD</v>
      </c>
      <c r="H255" s="40">
        <f>Tablo16[[#This Row],[Mevcut]]</f>
        <v>29</v>
      </c>
      <c r="I255" s="115">
        <f>Tablo16[[#This Row],[SINAV TARİHİ]]</f>
        <v>45673</v>
      </c>
      <c r="J255" s="116">
        <f>Tablo16[[#This Row],[SINAV SAATİ]]</f>
        <v>0.375</v>
      </c>
      <c r="K255" s="40" t="str">
        <f>Tablo16[[#This Row],[SINIF - I -ZF-….]]</f>
        <v>113</v>
      </c>
      <c r="L255" s="40">
        <f>Tablo16[[#This Row],[SINIF - II  ZF-….]]</f>
        <v>0</v>
      </c>
      <c r="M255" s="40">
        <f>Tablo16[[#This Row],[G1]]</f>
        <v>11</v>
      </c>
      <c r="N255" s="40">
        <f>Tablo16[[#This Row],[G2]]</f>
        <v>0</v>
      </c>
      <c r="O255" s="40" t="str">
        <f>Tablo16[[#This Row],[Gözetmen 1]]</f>
        <v>Serkan ÖZDEMİR</v>
      </c>
      <c r="P255" s="40">
        <f>Tablo16[[#This Row],[Gözetmen 2]]</f>
        <v>0</v>
      </c>
      <c r="Q255" s="40">
        <f>Tablo16[[#This Row],[TÜM SINAVLARIMI GÖSTER]]</f>
        <v>0</v>
      </c>
      <c r="R255" s="40">
        <f>Tablo16[[#This Row],[Aynı ders sayısı]]</f>
        <v>9</v>
      </c>
      <c r="S255" s="40">
        <f>Tablo16[[#This Row],[Hocası aynı, aynı ders sayısı]]</f>
        <v>8</v>
      </c>
      <c r="T255" s="40">
        <f>Tablo16[[#This Row],[Aynı saatteki Sınav Sayısı]]</f>
        <v>9</v>
      </c>
    </row>
    <row r="256" spans="1:20" ht="15" x14ac:dyDescent="0.25">
      <c r="A256" s="38">
        <v>61</v>
      </c>
      <c r="B256" s="40" t="str">
        <f>Tablo16[[#This Row],[Bölüm]]</f>
        <v>TYS</v>
      </c>
      <c r="C256" s="40">
        <f>Tablo16[[#This Row],[Sınıf]]</f>
        <v>1</v>
      </c>
      <c r="D256" s="40" t="str">
        <f>Tablo16[[#This Row],[Ders Kodu]]</f>
        <v>ZTY-1011</v>
      </c>
      <c r="E256" s="40" t="str">
        <f>Tablo16[[#This Row],[Dersin Adı]]</f>
        <v>Meteoroloji</v>
      </c>
      <c r="F256" s="40" t="str">
        <f>Tablo16[[#This Row],[Dersi Veren Öğretim Üyesi]]</f>
        <v>Okan Erken</v>
      </c>
      <c r="G256" s="40" t="str">
        <f>Tablo16[[#This Row],[Dersi Veren. Öğr. Üyesi Bölmü.]]</f>
        <v>TYS</v>
      </c>
      <c r="H256" s="40">
        <f>Tablo16[[#This Row],[Mevcut]]</f>
        <v>38</v>
      </c>
      <c r="I256" s="115">
        <f>Tablo16[[#This Row],[SINAV TARİHİ]]</f>
        <v>45674</v>
      </c>
      <c r="J256" s="116">
        <f>Tablo16[[#This Row],[SINAV SAATİ]]</f>
        <v>0.375</v>
      </c>
      <c r="K256" s="40" t="str">
        <f>Tablo16[[#This Row],[SINIF - I -ZF-….]]</f>
        <v>113</v>
      </c>
      <c r="L256" s="40">
        <f>Tablo16[[#This Row],[SINIF - II  ZF-….]]</f>
        <v>0</v>
      </c>
      <c r="M256" s="40">
        <f>Tablo16[[#This Row],[G1]]</f>
        <v>0</v>
      </c>
      <c r="N256" s="40">
        <f>Tablo16[[#This Row],[G2]]</f>
        <v>0</v>
      </c>
      <c r="O256" s="40">
        <f>Tablo16[[#This Row],[Gözetmen 1]]</f>
        <v>0</v>
      </c>
      <c r="P256" s="40">
        <f>Tablo16[[#This Row],[Gözetmen 2]]</f>
        <v>0</v>
      </c>
      <c r="Q256" s="40">
        <f>Tablo16[[#This Row],[TÜM SINAVLARIMI GÖSTER]]</f>
        <v>0</v>
      </c>
      <c r="R256" s="40">
        <f>Tablo16[[#This Row],[Aynı ders sayısı]]</f>
        <v>5</v>
      </c>
      <c r="S256" s="40">
        <f>Tablo16[[#This Row],[Hocası aynı, aynı ders sayısı]]</f>
        <v>2</v>
      </c>
      <c r="T256" s="40">
        <f>Tablo16[[#This Row],[Aynı saatteki Sınav Sayısı]]</f>
        <v>4</v>
      </c>
    </row>
    <row r="257" spans="1:20" ht="15" x14ac:dyDescent="0.25">
      <c r="A257" s="38">
        <v>68</v>
      </c>
      <c r="B257" s="40" t="str">
        <f>Tablo16[[#This Row],[Bölüm]]</f>
        <v>TYS</v>
      </c>
      <c r="C257" s="40">
        <f>Tablo16[[#This Row],[Sınıf]]</f>
        <v>1</v>
      </c>
      <c r="D257" s="40" t="str">
        <f>Tablo16[[#This Row],[Ders Kodu]]</f>
        <v>TDİ-1101</v>
      </c>
      <c r="E257" s="40" t="str">
        <f>Tablo16[[#This Row],[Dersin Adı]]</f>
        <v>Yabancı Dil (ingilizce)</v>
      </c>
      <c r="F257" s="40" t="str">
        <f>Tablo16[[#This Row],[Dersi Veren Öğretim Üyesi]]</f>
        <v>Gökhan HINIZ</v>
      </c>
      <c r="G257" s="40" t="str">
        <f>Tablo16[[#This Row],[Dersi Veren. Öğr. Üyesi Bölmü.]]</f>
        <v>FD</v>
      </c>
      <c r="H257" s="40">
        <f>Tablo16[[#This Row],[Mevcut]]</f>
        <v>23</v>
      </c>
      <c r="I257" s="115">
        <f>Tablo16[[#This Row],[SINAV TARİHİ]]</f>
        <v>45674</v>
      </c>
      <c r="J257" s="116">
        <f>Tablo16[[#This Row],[SINAV SAATİ]]</f>
        <v>0.625</v>
      </c>
      <c r="K257" s="40" t="str">
        <f>Tablo16[[#This Row],[SINIF - I -ZF-….]]</f>
        <v>Amfi</v>
      </c>
      <c r="L257" s="40">
        <f>Tablo16[[#This Row],[SINIF - II  ZF-….]]</f>
        <v>0</v>
      </c>
      <c r="M257" s="40">
        <f>Tablo16[[#This Row],[G1]]</f>
        <v>0</v>
      </c>
      <c r="N257" s="40">
        <f>Tablo16[[#This Row],[G2]]</f>
        <v>0</v>
      </c>
      <c r="O257" s="40">
        <f>Tablo16[[#This Row],[Gözetmen 1]]</f>
        <v>0</v>
      </c>
      <c r="P257" s="40">
        <f>Tablo16[[#This Row],[Gözetmen 2]]</f>
        <v>0</v>
      </c>
      <c r="Q257" s="40">
        <f>Tablo16[[#This Row],[TÜM SINAVLARIMI GÖSTER]]</f>
        <v>0</v>
      </c>
      <c r="R257" s="40">
        <f>Tablo16[[#This Row],[Aynı ders sayısı]]</f>
        <v>0</v>
      </c>
      <c r="S257" s="40">
        <f>Tablo16[[#This Row],[Hocası aynı, aynı ders sayısı]]</f>
        <v>9</v>
      </c>
      <c r="T257" s="40">
        <f>Tablo16[[#This Row],[Aynı saatteki Sınav Sayısı]]</f>
        <v>9</v>
      </c>
    </row>
    <row r="258" spans="1:20" ht="15" x14ac:dyDescent="0.25">
      <c r="A258" s="38">
        <v>62</v>
      </c>
      <c r="B258" s="40" t="str">
        <f>Tablo16[[#This Row],[Bölüm]]</f>
        <v>TYS</v>
      </c>
      <c r="C258" s="40">
        <f>Tablo16[[#This Row],[Sınıf]]</f>
        <v>2</v>
      </c>
      <c r="D258" s="40" t="str">
        <f>Tablo16[[#This Row],[Ders Kodu]]</f>
        <v>TYS-2005</v>
      </c>
      <c r="E258" s="40" t="str">
        <f>Tablo16[[#This Row],[Dersin Adı]]</f>
        <v>Akışkanlar Mekaniği</v>
      </c>
      <c r="F258" s="40" t="str">
        <f>Tablo16[[#This Row],[Dersi Veren Öğretim Üyesi]]</f>
        <v>Muharrem Yetiş Yavuz</v>
      </c>
      <c r="G258" s="40" t="str">
        <f>Tablo16[[#This Row],[Dersi Veren. Öğr. Üyesi Bölmü.]]</f>
        <v>TYS</v>
      </c>
      <c r="H258" s="40">
        <f>Tablo16[[#This Row],[Mevcut]]</f>
        <v>36</v>
      </c>
      <c r="I258" s="115">
        <f>Tablo16[[#This Row],[SINAV TARİHİ]]</f>
        <v>45663</v>
      </c>
      <c r="J258" s="116">
        <f>Tablo16[[#This Row],[SINAV SAATİ]]</f>
        <v>0.45833333333333331</v>
      </c>
      <c r="K258" s="40" t="str">
        <f>Tablo16[[#This Row],[SINIF - I -ZF-….]]</f>
        <v>01</v>
      </c>
      <c r="L258" s="40">
        <f>Tablo16[[#This Row],[SINIF - II  ZF-….]]</f>
        <v>0</v>
      </c>
      <c r="M258" s="40">
        <f>Tablo16[[#This Row],[G1]]</f>
        <v>0</v>
      </c>
      <c r="N258" s="40">
        <f>Tablo16[[#This Row],[G2]]</f>
        <v>0</v>
      </c>
      <c r="O258" s="40">
        <f>Tablo16[[#This Row],[Gözetmen 1]]</f>
        <v>0</v>
      </c>
      <c r="P258" s="40">
        <f>Tablo16[[#This Row],[Gözetmen 2]]</f>
        <v>0</v>
      </c>
      <c r="Q258" s="40">
        <f>Tablo16[[#This Row],[TÜM SINAVLARIMI GÖSTER]]</f>
        <v>0</v>
      </c>
      <c r="R258" s="40">
        <f>Tablo16[[#This Row],[Aynı ders sayısı]]</f>
        <v>2</v>
      </c>
      <c r="S258" s="40">
        <f>Tablo16[[#This Row],[Hocası aynı, aynı ders sayısı]]</f>
        <v>1</v>
      </c>
      <c r="T258" s="40">
        <f>Tablo16[[#This Row],[Aynı saatteki Sınav Sayısı]]</f>
        <v>9</v>
      </c>
    </row>
    <row r="259" spans="1:20" ht="15" x14ac:dyDescent="0.25">
      <c r="A259" s="38">
        <v>174</v>
      </c>
      <c r="B259" s="40" t="str">
        <f>Tablo16[[#This Row],[Bölüm]]</f>
        <v>TYS</v>
      </c>
      <c r="C259" s="40">
        <f>Tablo16[[#This Row],[Sınıf]]</f>
        <v>2</v>
      </c>
      <c r="D259" s="40" t="str">
        <f>Tablo16[[#This Row],[Ders Kodu]]</f>
        <v>TYS-2009</v>
      </c>
      <c r="E259" s="40" t="str">
        <f>Tablo16[[#This Row],[Dersin Adı]]</f>
        <v>Hayvansal Üretim</v>
      </c>
      <c r="F259" s="40" t="str">
        <f>Tablo16[[#This Row],[Dersi Veren Öğretim Üyesi]]</f>
        <v>Feyzi Uğur</v>
      </c>
      <c r="G259" s="40" t="str">
        <f>Tablo16[[#This Row],[Dersi Veren. Öğr. Üyesi Bölmü.]]</f>
        <v>ZO</v>
      </c>
      <c r="H259" s="40">
        <f>Tablo16[[#This Row],[Mevcut]]</f>
        <v>22</v>
      </c>
      <c r="I259" s="115">
        <f>Tablo16[[#This Row],[SINAV TARİHİ]]</f>
        <v>45663</v>
      </c>
      <c r="J259" s="116">
        <f>Tablo16[[#This Row],[SINAV SAATİ]]</f>
        <v>0.67708333333333337</v>
      </c>
      <c r="K259" s="40" t="str">
        <f>Tablo16[[#This Row],[SINIF - I -ZF-….]]</f>
        <v>Amfi</v>
      </c>
      <c r="L259" s="40">
        <f>Tablo16[[#This Row],[SINIF - II  ZF-….]]</f>
        <v>0</v>
      </c>
      <c r="M259" s="40">
        <f>Tablo16[[#This Row],[G1]]</f>
        <v>0</v>
      </c>
      <c r="N259" s="40">
        <f>Tablo16[[#This Row],[G2]]</f>
        <v>0</v>
      </c>
      <c r="O259" s="40">
        <f>Tablo16[[#This Row],[Gözetmen 1]]</f>
        <v>0</v>
      </c>
      <c r="P259" s="40">
        <f>Tablo16[[#This Row],[Gözetmen 2]]</f>
        <v>0</v>
      </c>
      <c r="Q259" s="40">
        <f>Tablo16[[#This Row],[TÜM SINAVLARIMI GÖSTER]]</f>
        <v>0</v>
      </c>
      <c r="R259" s="40">
        <f>Tablo16[[#This Row],[Aynı ders sayısı]]</f>
        <v>1</v>
      </c>
      <c r="S259" s="40">
        <f>Tablo16[[#This Row],[Hocası aynı, aynı ders sayısı]]</f>
        <v>1</v>
      </c>
      <c r="T259" s="40">
        <f>Tablo16[[#This Row],[Aynı saatteki Sınav Sayısı]]</f>
        <v>4</v>
      </c>
    </row>
    <row r="260" spans="1:20" ht="15" x14ac:dyDescent="0.25">
      <c r="A260" s="38">
        <v>188</v>
      </c>
      <c r="B260" s="40" t="str">
        <f>Tablo16[[#This Row],[Bölüm]]</f>
        <v>TYS</v>
      </c>
      <c r="C260" s="40">
        <f>Tablo16[[#This Row],[Sınıf]]</f>
        <v>2</v>
      </c>
      <c r="D260" s="40" t="str">
        <f>Tablo16[[#This Row],[Ders Kodu]]</f>
        <v>TYS-2019</v>
      </c>
      <c r="E260" s="40" t="str">
        <f>Tablo16[[#This Row],[Dersin Adı]]</f>
        <v>Statik</v>
      </c>
      <c r="F260" s="40" t="str">
        <f>Tablo16[[#This Row],[Dersi Veren Öğretim Üyesi]]</f>
        <v>Ünal Kızıl</v>
      </c>
      <c r="G260" s="40" t="str">
        <f>Tablo16[[#This Row],[Dersi Veren. Öğr. Üyesi Bölmü.]]</f>
        <v>TYS</v>
      </c>
      <c r="H260" s="40">
        <f>Tablo16[[#This Row],[Mevcut]]</f>
        <v>35</v>
      </c>
      <c r="I260" s="115">
        <f>Tablo16[[#This Row],[SINAV TARİHİ]]</f>
        <v>45664</v>
      </c>
      <c r="J260" s="116">
        <f>Tablo16[[#This Row],[SINAV SAATİ]]</f>
        <v>0.4861111111111111</v>
      </c>
      <c r="K260" s="40" t="str">
        <f>Tablo16[[#This Row],[SINIF - I -ZF-….]]</f>
        <v>101</v>
      </c>
      <c r="L260" s="40">
        <f>Tablo16[[#This Row],[SINIF - II  ZF-….]]</f>
        <v>0</v>
      </c>
      <c r="M260" s="40">
        <f>Tablo16[[#This Row],[G1]]</f>
        <v>0</v>
      </c>
      <c r="N260" s="40">
        <f>Tablo16[[#This Row],[G2]]</f>
        <v>0</v>
      </c>
      <c r="O260" s="40">
        <f>Tablo16[[#This Row],[Gözetmen 1]]</f>
        <v>0</v>
      </c>
      <c r="P260" s="40">
        <f>Tablo16[[#This Row],[Gözetmen 2]]</f>
        <v>0</v>
      </c>
      <c r="Q260" s="40">
        <f>Tablo16[[#This Row],[TÜM SINAVLARIMI GÖSTER]]</f>
        <v>0</v>
      </c>
      <c r="R260" s="40">
        <f>Tablo16[[#This Row],[Aynı ders sayısı]]</f>
        <v>1</v>
      </c>
      <c r="S260" s="40">
        <f>Tablo16[[#This Row],[Hocası aynı, aynı ders sayısı]]</f>
        <v>1</v>
      </c>
      <c r="T260" s="40">
        <f>Tablo16[[#This Row],[Aynı saatteki Sınav Sayısı]]</f>
        <v>9</v>
      </c>
    </row>
    <row r="261" spans="1:20" ht="15" x14ac:dyDescent="0.25">
      <c r="A261" s="38">
        <v>191</v>
      </c>
      <c r="B261" s="40" t="str">
        <f>Tablo16[[#This Row],[Bölüm]]</f>
        <v>TYS</v>
      </c>
      <c r="C261" s="40">
        <f>Tablo16[[#This Row],[Sınıf]]</f>
        <v>2</v>
      </c>
      <c r="D261" s="40" t="str">
        <f>Tablo16[[#This Row],[Ders Kodu]]</f>
        <v>TYS-2011</v>
      </c>
      <c r="E261" s="40" t="str">
        <f>Tablo16[[#This Row],[Dersin Adı]]</f>
        <v>Tarımsal Mekanizasyon</v>
      </c>
      <c r="F261" s="40" t="str">
        <f>Tablo16[[#This Row],[Dersi Veren Öğretim Üyesi]]</f>
        <v>Gıyasettin Çiçek</v>
      </c>
      <c r="G261" s="40" t="str">
        <f>Tablo16[[#This Row],[Dersi Veren. Öğr. Üyesi Bölmü.]]</f>
        <v>TM</v>
      </c>
      <c r="H261" s="40">
        <f>Tablo16[[#This Row],[Mevcut]]</f>
        <v>27</v>
      </c>
      <c r="I261" s="115">
        <f>Tablo16[[#This Row],[SINAV TARİHİ]]</f>
        <v>45665</v>
      </c>
      <c r="J261" s="116">
        <f>Tablo16[[#This Row],[SINAV SAATİ]]</f>
        <v>0.45833333333333331</v>
      </c>
      <c r="K261" s="40" t="str">
        <f>Tablo16[[#This Row],[SINIF - I -ZF-….]]</f>
        <v>202</v>
      </c>
      <c r="L261" s="40">
        <f>Tablo16[[#This Row],[SINIF - II  ZF-….]]</f>
        <v>0</v>
      </c>
      <c r="M261" s="40">
        <f>Tablo16[[#This Row],[G1]]</f>
        <v>0</v>
      </c>
      <c r="N261" s="40">
        <f>Tablo16[[#This Row],[G2]]</f>
        <v>0</v>
      </c>
      <c r="O261" s="40">
        <f>Tablo16[[#This Row],[Gözetmen 1]]</f>
        <v>0</v>
      </c>
      <c r="P261" s="40">
        <f>Tablo16[[#This Row],[Gözetmen 2]]</f>
        <v>0</v>
      </c>
      <c r="Q261" s="40">
        <f>Tablo16[[#This Row],[TÜM SINAVLARIMI GÖSTER]]</f>
        <v>0</v>
      </c>
      <c r="R261" s="40">
        <f>Tablo16[[#This Row],[Aynı ders sayısı]]</f>
        <v>5</v>
      </c>
      <c r="S261" s="40">
        <f>Tablo16[[#This Row],[Hocası aynı, aynı ders sayısı]]</f>
        <v>1</v>
      </c>
      <c r="T261" s="40">
        <f>Tablo16[[#This Row],[Aynı saatteki Sınav Sayısı]]</f>
        <v>9</v>
      </c>
    </row>
    <row r="262" spans="1:20" ht="15" x14ac:dyDescent="0.25">
      <c r="A262" s="38">
        <v>202</v>
      </c>
      <c r="B262" s="40" t="str">
        <f>Tablo16[[#This Row],[Bölüm]]</f>
        <v>TYS</v>
      </c>
      <c r="C262" s="40">
        <f>Tablo16[[#This Row],[Sınıf]]</f>
        <v>2</v>
      </c>
      <c r="D262" s="40" t="str">
        <f>Tablo16[[#This Row],[Ders Kodu]]</f>
        <v>TYS-2003</v>
      </c>
      <c r="E262" s="40" t="str">
        <f>Tablo16[[#This Row],[Dersin Adı]]</f>
        <v>Sulama Gübreleme İlişkileri</v>
      </c>
      <c r="F262" s="40" t="str">
        <f>Tablo16[[#This Row],[Dersi Veren Öğretim Üyesi]]</f>
        <v>İsmail Taş</v>
      </c>
      <c r="G262" s="40" t="str">
        <f>Tablo16[[#This Row],[Dersi Veren. Öğr. Üyesi Bölmü.]]</f>
        <v>TYS</v>
      </c>
      <c r="H262" s="40">
        <f>Tablo16[[#This Row],[Mevcut]]</f>
        <v>24</v>
      </c>
      <c r="I262" s="115">
        <f>Tablo16[[#This Row],[SINAV TARİHİ]]</f>
        <v>45665</v>
      </c>
      <c r="J262" s="116">
        <f>Tablo16[[#This Row],[SINAV SAATİ]]</f>
        <v>0.6875</v>
      </c>
      <c r="K262" s="40" t="str">
        <f>Tablo16[[#This Row],[SINIF - I -ZF-….]]</f>
        <v>04</v>
      </c>
      <c r="L262" s="40">
        <f>Tablo16[[#This Row],[SINIF - II  ZF-….]]</f>
        <v>0</v>
      </c>
      <c r="M262" s="40">
        <f>Tablo16[[#This Row],[G1]]</f>
        <v>0</v>
      </c>
      <c r="N262" s="40">
        <f>Tablo16[[#This Row],[G2]]</f>
        <v>0</v>
      </c>
      <c r="O262" s="40">
        <f>Tablo16[[#This Row],[Gözetmen 1]]</f>
        <v>0</v>
      </c>
      <c r="P262" s="40">
        <f>Tablo16[[#This Row],[Gözetmen 2]]</f>
        <v>0</v>
      </c>
      <c r="Q262" s="40">
        <f>Tablo16[[#This Row],[TÜM SINAVLARIMI GÖSTER]]</f>
        <v>0</v>
      </c>
      <c r="R262" s="40">
        <f>Tablo16[[#This Row],[Aynı ders sayısı]]</f>
        <v>1</v>
      </c>
      <c r="S262" s="40">
        <f>Tablo16[[#This Row],[Hocası aynı, aynı ders sayısı]]</f>
        <v>1</v>
      </c>
      <c r="T262" s="40">
        <f>Tablo16[[#This Row],[Aynı saatteki Sınav Sayısı]]</f>
        <v>7</v>
      </c>
    </row>
    <row r="263" spans="1:20" ht="15" x14ac:dyDescent="0.25">
      <c r="A263" s="38">
        <v>285</v>
      </c>
      <c r="B263" s="40" t="str">
        <f>Tablo16[[#This Row],[Bölüm]]</f>
        <v>TYS</v>
      </c>
      <c r="C263" s="40">
        <f>Tablo16[[#This Row],[Sınıf]]</f>
        <v>2</v>
      </c>
      <c r="D263" s="40" t="str">
        <f>Tablo16[[#This Row],[Ders Kodu]]</f>
        <v>TYS-2015</v>
      </c>
      <c r="E263" s="40" t="str">
        <f>Tablo16[[#This Row],[Dersin Adı]]</f>
        <v>Bahçe Bitkileri</v>
      </c>
      <c r="F263" s="40" t="str">
        <f>Tablo16[[#This Row],[Dersi Veren Öğretim Üyesi]]</f>
        <v>Tolga Sarıyer</v>
      </c>
      <c r="G263" s="40" t="str">
        <f>Tablo16[[#This Row],[Dersi Veren. Öğr. Üyesi Bölmü.]]</f>
        <v>BB</v>
      </c>
      <c r="H263" s="40">
        <f>Tablo16[[#This Row],[Mevcut]]</f>
        <v>29</v>
      </c>
      <c r="I263" s="115">
        <f>Tablo16[[#This Row],[SINAV TARİHİ]]</f>
        <v>45666</v>
      </c>
      <c r="J263" s="116">
        <f>Tablo16[[#This Row],[SINAV SAATİ]]</f>
        <v>0.45833333333333331</v>
      </c>
      <c r="K263" s="40" t="str">
        <f>Tablo16[[#This Row],[SINIF - I -ZF-….]]</f>
        <v>102</v>
      </c>
      <c r="L263" s="40">
        <f>Tablo16[[#This Row],[SINIF - II  ZF-….]]</f>
        <v>0</v>
      </c>
      <c r="M263" s="40">
        <f>Tablo16[[#This Row],[G1]]</f>
        <v>0</v>
      </c>
      <c r="N263" s="40">
        <f>Tablo16[[#This Row],[G2]]</f>
        <v>0</v>
      </c>
      <c r="O263" s="40">
        <f>Tablo16[[#This Row],[Gözetmen 1]]</f>
        <v>0</v>
      </c>
      <c r="P263" s="40">
        <f>Tablo16[[#This Row],[Gözetmen 2]]</f>
        <v>0</v>
      </c>
      <c r="Q263" s="40">
        <f>Tablo16[[#This Row],[TÜM SINAVLARIMI GÖSTER]]</f>
        <v>0</v>
      </c>
      <c r="R263" s="40">
        <f>Tablo16[[#This Row],[Aynı ders sayısı]]</f>
        <v>1</v>
      </c>
      <c r="S263" s="40">
        <f>Tablo16[[#This Row],[Hocası aynı, aynı ders sayısı]]</f>
        <v>1</v>
      </c>
      <c r="T263" s="40">
        <f>Tablo16[[#This Row],[Aynı saatteki Sınav Sayısı]]</f>
        <v>9</v>
      </c>
    </row>
    <row r="264" spans="1:20" ht="15" x14ac:dyDescent="0.25">
      <c r="A264" s="38">
        <v>322</v>
      </c>
      <c r="B264" s="40" t="str">
        <f>Tablo16[[#This Row],[Bölüm]]</f>
        <v>TYS</v>
      </c>
      <c r="C264" s="40">
        <f>Tablo16[[#This Row],[Sınıf]]</f>
        <v>2</v>
      </c>
      <c r="D264" s="40" t="str">
        <f>Tablo16[[#This Row],[Ders Kodu]]</f>
        <v>TYS-2013</v>
      </c>
      <c r="E264" s="40" t="str">
        <f>Tablo16[[#This Row],[Dersin Adı]]</f>
        <v>Diferansiyel Denklemler</v>
      </c>
      <c r="F264" s="40" t="str">
        <f>Tablo16[[#This Row],[Dersi Veren Öğretim Üyesi]]</f>
        <v>Mehmet Gümüş</v>
      </c>
      <c r="G264" s="40" t="str">
        <f>Tablo16[[#This Row],[Dersi Veren. Öğr. Üyesi Bölmü.]]</f>
        <v>FD</v>
      </c>
      <c r="H264" s="40">
        <f>Tablo16[[#This Row],[Mevcut]]</f>
        <v>44</v>
      </c>
      <c r="I264" s="115">
        <f>Tablo16[[#This Row],[SINAV TARİHİ]]</f>
        <v>45670</v>
      </c>
      <c r="J264" s="116">
        <f>Tablo16[[#This Row],[SINAV SAATİ]]</f>
        <v>0.45833333333333331</v>
      </c>
      <c r="K264" s="40" t="str">
        <f>Tablo16[[#This Row],[SINIF - I -ZF-….]]</f>
        <v>Amfi</v>
      </c>
      <c r="L264" s="40">
        <f>Tablo16[[#This Row],[SINIF - II  ZF-….]]</f>
        <v>0</v>
      </c>
      <c r="M264" s="40">
        <f>Tablo16[[#This Row],[G1]]</f>
        <v>8</v>
      </c>
      <c r="N264" s="40">
        <f>Tablo16[[#This Row],[G2]]</f>
        <v>0</v>
      </c>
      <c r="O264" s="40" t="str">
        <f>Tablo16[[#This Row],[Gözetmen 1]]</f>
        <v>Sema Ezgi YÜCEER</v>
      </c>
      <c r="P264" s="40">
        <f>Tablo16[[#This Row],[Gözetmen 2]]</f>
        <v>0</v>
      </c>
      <c r="Q264" s="40">
        <f>Tablo16[[#This Row],[TÜM SINAVLARIMI GÖSTER]]</f>
        <v>0</v>
      </c>
      <c r="R264" s="40">
        <f>Tablo16[[#This Row],[Aynı ders sayısı]]</f>
        <v>2</v>
      </c>
      <c r="S264" s="40">
        <f>Tablo16[[#This Row],[Hocası aynı, aynı ders sayısı]]</f>
        <v>2</v>
      </c>
      <c r="T264" s="40">
        <f>Tablo16[[#This Row],[Aynı saatteki Sınav Sayısı]]</f>
        <v>8</v>
      </c>
    </row>
    <row r="265" spans="1:20" ht="15" x14ac:dyDescent="0.25">
      <c r="A265" s="38">
        <v>113</v>
      </c>
      <c r="B265" s="40" t="str">
        <f>Tablo16[[#This Row],[Bölüm]]</f>
        <v>TYS</v>
      </c>
      <c r="C265" s="40">
        <f>Tablo16[[#This Row],[Sınıf]]</f>
        <v>2</v>
      </c>
      <c r="D265" s="40" t="str">
        <f>Tablo16[[#This Row],[Ders Kodu]]</f>
        <v>TYS-2001</v>
      </c>
      <c r="E265" s="40" t="str">
        <f>Tablo16[[#This Row],[Dersin Adı]]</f>
        <v>Mühendislik Ölçmeleri</v>
      </c>
      <c r="F265" s="40" t="str">
        <f>Tablo16[[#This Row],[Dersi Veren Öğretim Üyesi]]</f>
        <v>Murat Yıldırım</v>
      </c>
      <c r="G265" s="40" t="str">
        <f>Tablo16[[#This Row],[Dersi Veren. Öğr. Üyesi Bölmü.]]</f>
        <v>TYS</v>
      </c>
      <c r="H265" s="40">
        <f>Tablo16[[#This Row],[Mevcut]]</f>
        <v>33</v>
      </c>
      <c r="I265" s="115">
        <f>Tablo16[[#This Row],[SINAV TARİHİ]]</f>
        <v>45671</v>
      </c>
      <c r="J265" s="116">
        <f>Tablo16[[#This Row],[SINAV SAATİ]]</f>
        <v>0.45833333333333331</v>
      </c>
      <c r="K265" s="40" t="str">
        <f>Tablo16[[#This Row],[SINIF - I -ZF-….]]</f>
        <v>01</v>
      </c>
      <c r="L265" s="40">
        <f>Tablo16[[#This Row],[SINIF - II  ZF-….]]</f>
        <v>0</v>
      </c>
      <c r="M265" s="40">
        <f>Tablo16[[#This Row],[G1]]</f>
        <v>0</v>
      </c>
      <c r="N265" s="40">
        <f>Tablo16[[#This Row],[G2]]</f>
        <v>0</v>
      </c>
      <c r="O265" s="40">
        <f>Tablo16[[#This Row],[Gözetmen 1]]</f>
        <v>0</v>
      </c>
      <c r="P265" s="40">
        <f>Tablo16[[#This Row],[Gözetmen 2]]</f>
        <v>0</v>
      </c>
      <c r="Q265" s="40">
        <f>Tablo16[[#This Row],[TÜM SINAVLARIMI GÖSTER]]</f>
        <v>0</v>
      </c>
      <c r="R265" s="40">
        <f>Tablo16[[#This Row],[Aynı ders sayısı]]</f>
        <v>1</v>
      </c>
      <c r="S265" s="40">
        <f>Tablo16[[#This Row],[Hocası aynı, aynı ders sayısı]]</f>
        <v>1</v>
      </c>
      <c r="T265" s="40">
        <f>Tablo16[[#This Row],[Aynı saatteki Sınav Sayısı]]</f>
        <v>7</v>
      </c>
    </row>
    <row r="266" spans="1:20" ht="15" x14ac:dyDescent="0.25">
      <c r="A266" s="38">
        <v>117</v>
      </c>
      <c r="B266" s="40" t="str">
        <f>Tablo16[[#This Row],[Bölüm]]</f>
        <v>TYS</v>
      </c>
      <c r="C266" s="40">
        <f>Tablo16[[#This Row],[Sınıf]]</f>
        <v>2</v>
      </c>
      <c r="D266" s="40" t="str">
        <f>Tablo16[[#This Row],[Ders Kodu]]</f>
        <v>TYS-2007</v>
      </c>
      <c r="E266" s="40" t="str">
        <f>Tablo16[[#This Row],[Dersin Adı]]</f>
        <v>Bitki Koruma</v>
      </c>
      <c r="F266" s="40" t="str">
        <f>Tablo16[[#This Row],[Dersi Veren Öğretim Üyesi]]</f>
        <v>Ali Karanfil</v>
      </c>
      <c r="G266" s="40" t="str">
        <f>Tablo16[[#This Row],[Dersi Veren. Öğr. Üyesi Bölmü.]]</f>
        <v>BK</v>
      </c>
      <c r="H266" s="40">
        <f>Tablo16[[#This Row],[Mevcut]]</f>
        <v>23</v>
      </c>
      <c r="I266" s="115">
        <f>Tablo16[[#This Row],[SINAV TARİHİ]]</f>
        <v>45673</v>
      </c>
      <c r="J266" s="116">
        <f>Tablo16[[#This Row],[SINAV SAATİ]]</f>
        <v>0.45833333333333331</v>
      </c>
      <c r="K266" s="40" t="str">
        <f>Tablo16[[#This Row],[SINIF - I -ZF-….]]</f>
        <v>201</v>
      </c>
      <c r="L266" s="40">
        <f>Tablo16[[#This Row],[SINIF - II  ZF-….]]</f>
        <v>0</v>
      </c>
      <c r="M266" s="40">
        <f>Tablo16[[#This Row],[G1]]</f>
        <v>0</v>
      </c>
      <c r="N266" s="40">
        <f>Tablo16[[#This Row],[G2]]</f>
        <v>0</v>
      </c>
      <c r="O266" s="40">
        <f>Tablo16[[#This Row],[Gözetmen 1]]</f>
        <v>0</v>
      </c>
      <c r="P266" s="40">
        <f>Tablo16[[#This Row],[Gözetmen 2]]</f>
        <v>0</v>
      </c>
      <c r="Q266" s="40">
        <f>Tablo16[[#This Row],[TÜM SINAVLARIMI GÖSTER]]</f>
        <v>0</v>
      </c>
      <c r="R266" s="40">
        <f>Tablo16[[#This Row],[Aynı ders sayısı]]</f>
        <v>1</v>
      </c>
      <c r="S266" s="40">
        <f>Tablo16[[#This Row],[Hocası aynı, aynı ders sayısı]]</f>
        <v>1</v>
      </c>
      <c r="T266" s="40">
        <f>Tablo16[[#This Row],[Aynı saatteki Sınav Sayısı]]</f>
        <v>1</v>
      </c>
    </row>
    <row r="267" spans="1:20" ht="15" x14ac:dyDescent="0.25">
      <c r="A267" s="38">
        <v>267</v>
      </c>
      <c r="B267" s="40" t="str">
        <f>Tablo16[[#This Row],[Bölüm]]</f>
        <v>TYS</v>
      </c>
      <c r="C267" s="40">
        <f>Tablo16[[#This Row],[Sınıf]]</f>
        <v>2</v>
      </c>
      <c r="D267" s="40" t="str">
        <f>Tablo16[[#This Row],[Ders Kodu]]</f>
        <v>TYS-2017</v>
      </c>
      <c r="E267" s="40" t="str">
        <f>Tablo16[[#This Row],[Dersin Adı]]</f>
        <v>Tarla Bitkileri</v>
      </c>
      <c r="F267" s="40" t="str">
        <f>Tablo16[[#This Row],[Dersi Veren Öğretim Üyesi]]</f>
        <v>Altıngül Özaslan Parlak</v>
      </c>
      <c r="G267" s="40" t="str">
        <f>Tablo16[[#This Row],[Dersi Veren. Öğr. Üyesi Bölmü.]]</f>
        <v>TB</v>
      </c>
      <c r="H267" s="40">
        <f>Tablo16[[#This Row],[Mevcut]]</f>
        <v>28</v>
      </c>
      <c r="I267" s="115">
        <f>Tablo16[[#This Row],[SINAV TARİHİ]]</f>
        <v>45674</v>
      </c>
      <c r="J267" s="116">
        <f>Tablo16[[#This Row],[SINAV SAATİ]]</f>
        <v>0.65277777777777779</v>
      </c>
      <c r="K267" s="40" t="str">
        <f>Tablo16[[#This Row],[SINIF - I -ZF-….]]</f>
        <v>102</v>
      </c>
      <c r="L267" s="40">
        <f>Tablo16[[#This Row],[SINIF - II  ZF-….]]</f>
        <v>0</v>
      </c>
      <c r="M267" s="40">
        <f>Tablo16[[#This Row],[G1]]</f>
        <v>0</v>
      </c>
      <c r="N267" s="40">
        <f>Tablo16[[#This Row],[G2]]</f>
        <v>0</v>
      </c>
      <c r="O267" s="40">
        <f>Tablo16[[#This Row],[Gözetmen 1]]</f>
        <v>0</v>
      </c>
      <c r="P267" s="40">
        <f>Tablo16[[#This Row],[Gözetmen 2]]</f>
        <v>0</v>
      </c>
      <c r="Q267" s="40">
        <f>Tablo16[[#This Row],[TÜM SINAVLARIMI GÖSTER]]</f>
        <v>0</v>
      </c>
      <c r="R267" s="40">
        <f>Tablo16[[#This Row],[Aynı ders sayısı]]</f>
        <v>1</v>
      </c>
      <c r="S267" s="40">
        <f>Tablo16[[#This Row],[Hocası aynı, aynı ders sayısı]]</f>
        <v>1</v>
      </c>
      <c r="T267" s="40">
        <f>Tablo16[[#This Row],[Aynı saatteki Sınav Sayısı]]</f>
        <v>1</v>
      </c>
    </row>
    <row r="268" spans="1:20" ht="15" x14ac:dyDescent="0.25">
      <c r="A268" s="38">
        <v>9</v>
      </c>
      <c r="B268" s="40" t="str">
        <f>Tablo16[[#This Row],[Bölüm]]</f>
        <v>TYS</v>
      </c>
      <c r="C268" s="40">
        <f>Tablo16[[#This Row],[Sınıf]]</f>
        <v>3</v>
      </c>
      <c r="D268" s="40" t="str">
        <f>Tablo16[[#This Row],[Ders Kodu]]</f>
        <v>TYS-3003</v>
      </c>
      <c r="E268" s="40" t="str">
        <f>Tablo16[[#This Row],[Dersin Adı]]</f>
        <v>Hidroloji</v>
      </c>
      <c r="F268" s="40" t="str">
        <f>Tablo16[[#This Row],[Dersi Veren Öğretim Üyesi]]</f>
        <v>İsmail Taş</v>
      </c>
      <c r="G268" s="40" t="str">
        <f>Tablo16[[#This Row],[Dersi Veren. Öğr. Üyesi Bölmü.]]</f>
        <v>TYS</v>
      </c>
      <c r="H268" s="40">
        <f>Tablo16[[#This Row],[Mevcut]]</f>
        <v>6</v>
      </c>
      <c r="I268" s="115">
        <f>Tablo16[[#This Row],[SINAV TARİHİ]]</f>
        <v>45663</v>
      </c>
      <c r="J268" s="116">
        <f>Tablo16[[#This Row],[SINAV SAATİ]]</f>
        <v>0.54166666666666663</v>
      </c>
      <c r="K268" s="40" t="str">
        <f>Tablo16[[#This Row],[SINIF - I -ZF-….]]</f>
        <v>103</v>
      </c>
      <c r="L268" s="40">
        <f>Tablo16[[#This Row],[SINIF - II  ZF-….]]</f>
        <v>0</v>
      </c>
      <c r="M268" s="40">
        <f>Tablo16[[#This Row],[G1]]</f>
        <v>0</v>
      </c>
      <c r="N268" s="40">
        <f>Tablo16[[#This Row],[G2]]</f>
        <v>0</v>
      </c>
      <c r="O268" s="40">
        <f>Tablo16[[#This Row],[Gözetmen 1]]</f>
        <v>0</v>
      </c>
      <c r="P268" s="40">
        <f>Tablo16[[#This Row],[Gözetmen 2]]</f>
        <v>0</v>
      </c>
      <c r="Q268" s="40">
        <f>Tablo16[[#This Row],[TÜM SINAVLARIMI GÖSTER]]</f>
        <v>0</v>
      </c>
      <c r="R268" s="40">
        <f>Tablo16[[#This Row],[Aynı ders sayısı]]</f>
        <v>1</v>
      </c>
      <c r="S268" s="40">
        <f>Tablo16[[#This Row],[Hocası aynı, aynı ders sayısı]]</f>
        <v>1</v>
      </c>
      <c r="T268" s="40">
        <f>Tablo16[[#This Row],[Aynı saatteki Sınav Sayısı]]</f>
        <v>9</v>
      </c>
    </row>
    <row r="269" spans="1:20" ht="15" x14ac:dyDescent="0.25">
      <c r="A269" s="38">
        <v>329</v>
      </c>
      <c r="B269" s="40" t="str">
        <f>Tablo16[[#This Row],[Bölüm]]</f>
        <v>TYS</v>
      </c>
      <c r="C269" s="40">
        <f>Tablo16[[#This Row],[Sınıf]]</f>
        <v>3</v>
      </c>
      <c r="D269" s="40" t="str">
        <f>Tablo16[[#This Row],[Ders Kodu]]</f>
        <v>TYS-3001</v>
      </c>
      <c r="E269" s="40" t="str">
        <f>Tablo16[[#This Row],[Dersin Adı]]</f>
        <v>Kırsal Yerleşim Planlaması</v>
      </c>
      <c r="F269" s="40" t="str">
        <f>Tablo16[[#This Row],[Dersi Veren Öğretim Üyesi]]</f>
        <v>Melis İnalpulat</v>
      </c>
      <c r="G269" s="40" t="str">
        <f>Tablo16[[#This Row],[Dersi Veren. Öğr. Üyesi Bölmü.]]</f>
        <v>TYS</v>
      </c>
      <c r="H269" s="40">
        <f>Tablo16[[#This Row],[Mevcut]]</f>
        <v>8</v>
      </c>
      <c r="I269" s="115">
        <f>Tablo16[[#This Row],[SINAV TARİHİ]]</f>
        <v>45664</v>
      </c>
      <c r="J269" s="116">
        <f>Tablo16[[#This Row],[SINAV SAATİ]]</f>
        <v>0.56944444444444442</v>
      </c>
      <c r="K269" s="40" t="str">
        <f>Tablo16[[#This Row],[SINIF - I -ZF-….]]</f>
        <v>203</v>
      </c>
      <c r="L269" s="40">
        <f>Tablo16[[#This Row],[SINIF - II  ZF-….]]</f>
        <v>0</v>
      </c>
      <c r="M269" s="40">
        <f>Tablo16[[#This Row],[G1]]</f>
        <v>0</v>
      </c>
      <c r="N269" s="40">
        <f>Tablo16[[#This Row],[G2]]</f>
        <v>0</v>
      </c>
      <c r="O269" s="40">
        <f>Tablo16[[#This Row],[Gözetmen 1]]</f>
        <v>0</v>
      </c>
      <c r="P269" s="40">
        <f>Tablo16[[#This Row],[Gözetmen 2]]</f>
        <v>0</v>
      </c>
      <c r="Q269" s="40">
        <f>Tablo16[[#This Row],[TÜM SINAVLARIMI GÖSTER]]</f>
        <v>0</v>
      </c>
      <c r="R269" s="40">
        <f>Tablo16[[#This Row],[Aynı ders sayısı]]</f>
        <v>1</v>
      </c>
      <c r="S269" s="40">
        <f>Tablo16[[#This Row],[Hocası aynı, aynı ders sayısı]]</f>
        <v>1</v>
      </c>
      <c r="T269" s="40">
        <f>Tablo16[[#This Row],[Aynı saatteki Sınav Sayısı]]</f>
        <v>9</v>
      </c>
    </row>
    <row r="270" spans="1:20" ht="15" x14ac:dyDescent="0.25">
      <c r="A270" s="38">
        <v>309</v>
      </c>
      <c r="B270" s="40" t="str">
        <f>Tablo16[[#This Row],[Bölüm]]</f>
        <v>TYS</v>
      </c>
      <c r="C270" s="40">
        <f>Tablo16[[#This Row],[Sınıf]]</f>
        <v>3</v>
      </c>
      <c r="D270" s="40" t="str">
        <f>Tablo16[[#This Row],[Ders Kodu]]</f>
        <v>TYS-3009</v>
      </c>
      <c r="E270" s="40" t="str">
        <f>Tablo16[[#This Row],[Dersin Adı]]</f>
        <v>Zemin Mekaniği</v>
      </c>
      <c r="F270" s="40" t="str">
        <f>Tablo16[[#This Row],[Dersi Veren Öğretim Üyesi]]</f>
        <v>Sefa Aksu</v>
      </c>
      <c r="G270" s="40" t="str">
        <f>Tablo16[[#This Row],[Dersi Veren. Öğr. Üyesi Bölmü.]]</f>
        <v>TO</v>
      </c>
      <c r="H270" s="40">
        <f>Tablo16[[#This Row],[Mevcut]]</f>
        <v>6</v>
      </c>
      <c r="I270" s="115">
        <f>Tablo16[[#This Row],[SINAV TARİHİ]]</f>
        <v>45665</v>
      </c>
      <c r="J270" s="116">
        <f>Tablo16[[#This Row],[SINAV SAATİ]]</f>
        <v>0.54166666666666663</v>
      </c>
      <c r="K270" s="40" t="str">
        <f>Tablo16[[#This Row],[SINIF - I -ZF-….]]</f>
        <v>04</v>
      </c>
      <c r="L270" s="40">
        <f>Tablo16[[#This Row],[SINIF - II  ZF-….]]</f>
        <v>0</v>
      </c>
      <c r="M270" s="40">
        <f>Tablo16[[#This Row],[G1]]</f>
        <v>0</v>
      </c>
      <c r="N270" s="40">
        <f>Tablo16[[#This Row],[G2]]</f>
        <v>0</v>
      </c>
      <c r="O270" s="40">
        <f>Tablo16[[#This Row],[Gözetmen 1]]</f>
        <v>0</v>
      </c>
      <c r="P270" s="40">
        <f>Tablo16[[#This Row],[Gözetmen 2]]</f>
        <v>0</v>
      </c>
      <c r="Q270" s="40">
        <f>Tablo16[[#This Row],[TÜM SINAVLARIMI GÖSTER]]</f>
        <v>0</v>
      </c>
      <c r="R270" s="40">
        <f>Tablo16[[#This Row],[Aynı ders sayısı]]</f>
        <v>1</v>
      </c>
      <c r="S270" s="40">
        <f>Tablo16[[#This Row],[Hocası aynı, aynı ders sayısı]]</f>
        <v>1</v>
      </c>
      <c r="T270" s="40">
        <f>Tablo16[[#This Row],[Aynı saatteki Sınav Sayısı]]</f>
        <v>10</v>
      </c>
    </row>
    <row r="271" spans="1:20" ht="15" x14ac:dyDescent="0.25">
      <c r="A271" s="38">
        <v>52</v>
      </c>
      <c r="B271" s="40" t="str">
        <f>Tablo16[[#This Row],[Bölüm]]</f>
        <v>TYS</v>
      </c>
      <c r="C271" s="40">
        <f>Tablo16[[#This Row],[Sınıf]]</f>
        <v>3</v>
      </c>
      <c r="D271" s="40" t="str">
        <f>Tablo16[[#This Row],[Ders Kodu]]</f>
        <v>TYS-3005</v>
      </c>
      <c r="E271" s="40" t="str">
        <f>Tablo16[[#This Row],[Dersin Adı]]</f>
        <v>Sera Yapım Tekniği</v>
      </c>
      <c r="F271" s="40" t="str">
        <f>Tablo16[[#This Row],[Dersi Veren Öğretim Üyesi]]</f>
        <v>Sefa Aksu</v>
      </c>
      <c r="G271" s="40" t="str">
        <f>Tablo16[[#This Row],[Dersi Veren. Öğr. Üyesi Bölmü.]]</f>
        <v>TO</v>
      </c>
      <c r="H271" s="40">
        <f>Tablo16[[#This Row],[Mevcut]]</f>
        <v>9</v>
      </c>
      <c r="I271" s="115">
        <f>Tablo16[[#This Row],[SINAV TARİHİ]]</f>
        <v>45666</v>
      </c>
      <c r="J271" s="116">
        <f>Tablo16[[#This Row],[SINAV SAATİ]]</f>
        <v>0.54166666666666663</v>
      </c>
      <c r="K271" s="40" t="str">
        <f>Tablo16[[#This Row],[SINIF - I -ZF-….]]</f>
        <v>206</v>
      </c>
      <c r="L271" s="40">
        <f>Tablo16[[#This Row],[SINIF - II  ZF-….]]</f>
        <v>0</v>
      </c>
      <c r="M271" s="40">
        <f>Tablo16[[#This Row],[G1]]</f>
        <v>0</v>
      </c>
      <c r="N271" s="40">
        <f>Tablo16[[#This Row],[G2]]</f>
        <v>0</v>
      </c>
      <c r="O271" s="40">
        <f>Tablo16[[#This Row],[Gözetmen 1]]</f>
        <v>0</v>
      </c>
      <c r="P271" s="40">
        <f>Tablo16[[#This Row],[Gözetmen 2]]</f>
        <v>0</v>
      </c>
      <c r="Q271" s="40">
        <f>Tablo16[[#This Row],[TÜM SINAVLARIMI GÖSTER]]</f>
        <v>0</v>
      </c>
      <c r="R271" s="40">
        <f>Tablo16[[#This Row],[Aynı ders sayısı]]</f>
        <v>1</v>
      </c>
      <c r="S271" s="40">
        <f>Tablo16[[#This Row],[Hocası aynı, aynı ders sayısı]]</f>
        <v>1</v>
      </c>
      <c r="T271" s="40">
        <f>Tablo16[[#This Row],[Aynı saatteki Sınav Sayısı]]</f>
        <v>7</v>
      </c>
    </row>
    <row r="272" spans="1:20" ht="15" x14ac:dyDescent="0.25">
      <c r="A272" s="38">
        <v>140</v>
      </c>
      <c r="B272" s="40" t="str">
        <f>Tablo16[[#This Row],[Bölüm]]</f>
        <v>TYS</v>
      </c>
      <c r="C272" s="40">
        <f>Tablo16[[#This Row],[Sınıf]]</f>
        <v>3</v>
      </c>
      <c r="D272" s="40" t="str">
        <f>Tablo16[[#This Row],[Ders Kodu]]</f>
        <v>TYS-3007</v>
      </c>
      <c r="E272" s="40" t="str">
        <f>Tablo16[[#This Row],[Dersin Adı]]</f>
        <v>Sistem Mühendisliği</v>
      </c>
      <c r="F272" s="40" t="str">
        <f>Tablo16[[#This Row],[Dersi Veren Öğretim Üyesi]]</f>
        <v>Murat Tekiner</v>
      </c>
      <c r="G272" s="40" t="str">
        <f>Tablo16[[#This Row],[Dersi Veren. Öğr. Üyesi Bölmü.]]</f>
        <v>TYS</v>
      </c>
      <c r="H272" s="40">
        <f>Tablo16[[#This Row],[Mevcut]]</f>
        <v>9</v>
      </c>
      <c r="I272" s="115">
        <f>Tablo16[[#This Row],[SINAV TARİHİ]]</f>
        <v>45670</v>
      </c>
      <c r="J272" s="116">
        <f>Tablo16[[#This Row],[SINAV SAATİ]]</f>
        <v>0.54166666666666663</v>
      </c>
      <c r="K272" s="40" t="str">
        <f>Tablo16[[#This Row],[SINIF - I -ZF-….]]</f>
        <v>104</v>
      </c>
      <c r="L272" s="40">
        <f>Tablo16[[#This Row],[SINIF - II  ZF-….]]</f>
        <v>0</v>
      </c>
      <c r="M272" s="40">
        <f>Tablo16[[#This Row],[G1]]</f>
        <v>0</v>
      </c>
      <c r="N272" s="40">
        <f>Tablo16[[#This Row],[G2]]</f>
        <v>0</v>
      </c>
      <c r="O272" s="40">
        <f>Tablo16[[#This Row],[Gözetmen 1]]</f>
        <v>0</v>
      </c>
      <c r="P272" s="40">
        <f>Tablo16[[#This Row],[Gözetmen 2]]</f>
        <v>0</v>
      </c>
      <c r="Q272" s="40">
        <f>Tablo16[[#This Row],[TÜM SINAVLARIMI GÖSTER]]</f>
        <v>0</v>
      </c>
      <c r="R272" s="40">
        <f>Tablo16[[#This Row],[Aynı ders sayısı]]</f>
        <v>1</v>
      </c>
      <c r="S272" s="40">
        <f>Tablo16[[#This Row],[Hocası aynı, aynı ders sayısı]]</f>
        <v>1</v>
      </c>
      <c r="T272" s="40">
        <f>Tablo16[[#This Row],[Aynı saatteki Sınav Sayısı]]</f>
        <v>7</v>
      </c>
    </row>
    <row r="273" spans="1:20" ht="15" x14ac:dyDescent="0.25">
      <c r="A273" s="38">
        <v>171</v>
      </c>
      <c r="B273" s="40" t="str">
        <f>Tablo16[[#This Row],[Bölüm]]</f>
        <v>TYS</v>
      </c>
      <c r="C273" s="40">
        <f>Tablo16[[#This Row],[Sınıf]]</f>
        <v>3</v>
      </c>
      <c r="D273" s="40" t="str">
        <f>Tablo16[[#This Row],[Ders Kodu]]</f>
        <v>TYS-3011</v>
      </c>
      <c r="E273" s="40" t="str">
        <f>Tablo16[[#This Row],[Dersin Adı]]</f>
        <v>Toprak ve Su Koruma Mühendisliği</v>
      </c>
      <c r="F273" s="40" t="str">
        <f>Tablo16[[#This Row],[Dersi Veren Öğretim Üyesi]]</f>
        <v>Murat Tekiner</v>
      </c>
      <c r="G273" s="40" t="str">
        <f>Tablo16[[#This Row],[Dersi Veren. Öğr. Üyesi Bölmü.]]</f>
        <v>TYS</v>
      </c>
      <c r="H273" s="40">
        <f>Tablo16[[#This Row],[Mevcut]]</f>
        <v>8</v>
      </c>
      <c r="I273" s="115">
        <f>Tablo16[[#This Row],[SINAV TARİHİ]]</f>
        <v>45671</v>
      </c>
      <c r="J273" s="116">
        <f>Tablo16[[#This Row],[SINAV SAATİ]]</f>
        <v>0.54166666666666663</v>
      </c>
      <c r="K273" s="40" t="str">
        <f>Tablo16[[#This Row],[SINIF - I -ZF-….]]</f>
        <v>103</v>
      </c>
      <c r="L273" s="40">
        <f>Tablo16[[#This Row],[SINIF - II  ZF-….]]</f>
        <v>0</v>
      </c>
      <c r="M273" s="40">
        <f>Tablo16[[#This Row],[G1]]</f>
        <v>0</v>
      </c>
      <c r="N273" s="40">
        <f>Tablo16[[#This Row],[G2]]</f>
        <v>0</v>
      </c>
      <c r="O273" s="40">
        <f>Tablo16[[#This Row],[Gözetmen 1]]</f>
        <v>0</v>
      </c>
      <c r="P273" s="40">
        <f>Tablo16[[#This Row],[Gözetmen 2]]</f>
        <v>0</v>
      </c>
      <c r="Q273" s="40">
        <f>Tablo16[[#This Row],[TÜM SINAVLARIMI GÖSTER]]</f>
        <v>0</v>
      </c>
      <c r="R273" s="40">
        <f>Tablo16[[#This Row],[Aynı ders sayısı]]</f>
        <v>1</v>
      </c>
      <c r="S273" s="40">
        <f>Tablo16[[#This Row],[Hocası aynı, aynı ders sayısı]]</f>
        <v>1</v>
      </c>
      <c r="T273" s="40">
        <f>Tablo16[[#This Row],[Aynı saatteki Sınav Sayısı]]</f>
        <v>8</v>
      </c>
    </row>
    <row r="274" spans="1:20" ht="15" x14ac:dyDescent="0.25">
      <c r="A274" s="38">
        <v>336</v>
      </c>
      <c r="B274" s="40" t="str">
        <f>Tablo16[[#This Row],[Bölüm]]</f>
        <v>TYS</v>
      </c>
      <c r="C274" s="40">
        <f>Tablo16[[#This Row],[Sınıf]]</f>
        <v>4</v>
      </c>
      <c r="D274" s="40" t="str">
        <f>Tablo16[[#This Row],[Ders Kodu]]</f>
        <v>TYS-4017</v>
      </c>
      <c r="E274" s="40" t="str">
        <f>Tablo16[[#This Row],[Dersin Adı]]</f>
        <v>Atık Su Yönetimi</v>
      </c>
      <c r="F274" s="40" t="str">
        <f>Tablo16[[#This Row],[Dersi Veren Öğretim Üyesi]]</f>
        <v>İsmail Taş</v>
      </c>
      <c r="G274" s="40" t="str">
        <f>Tablo16[[#This Row],[Dersi Veren. Öğr. Üyesi Bölmü.]]</f>
        <v>TYS</v>
      </c>
      <c r="H274" s="40">
        <f>Tablo16[[#This Row],[Mevcut]]</f>
        <v>7</v>
      </c>
      <c r="I274" s="115">
        <f>Tablo16[[#This Row],[SINAV TARİHİ]]</f>
        <v>45663</v>
      </c>
      <c r="J274" s="116">
        <f>Tablo16[[#This Row],[SINAV SAATİ]]</f>
        <v>0.61458333333333337</v>
      </c>
      <c r="K274" s="40" t="str">
        <f>Tablo16[[#This Row],[SINIF - I -ZF-….]]</f>
        <v>106</v>
      </c>
      <c r="L274" s="40">
        <f>Tablo16[[#This Row],[SINIF - II  ZF-….]]</f>
        <v>0</v>
      </c>
      <c r="M274" s="40">
        <f>Tablo16[[#This Row],[G1]]</f>
        <v>0</v>
      </c>
      <c r="N274" s="40">
        <f>Tablo16[[#This Row],[G2]]</f>
        <v>0</v>
      </c>
      <c r="O274" s="40">
        <f>Tablo16[[#This Row],[Gözetmen 1]]</f>
        <v>0</v>
      </c>
      <c r="P274" s="40">
        <f>Tablo16[[#This Row],[Gözetmen 2]]</f>
        <v>0</v>
      </c>
      <c r="Q274" s="40">
        <f>Tablo16[[#This Row],[TÜM SINAVLARIMI GÖSTER]]</f>
        <v>0</v>
      </c>
      <c r="R274" s="40">
        <f>Tablo16[[#This Row],[Aynı ders sayısı]]</f>
        <v>1</v>
      </c>
      <c r="S274" s="40">
        <f>Tablo16[[#This Row],[Hocası aynı, aynı ders sayısı]]</f>
        <v>1</v>
      </c>
      <c r="T274" s="40">
        <f>Tablo16[[#This Row],[Aynı saatteki Sınav Sayısı]]</f>
        <v>9</v>
      </c>
    </row>
    <row r="275" spans="1:20" ht="15" x14ac:dyDescent="0.25">
      <c r="A275" s="38">
        <v>341</v>
      </c>
      <c r="B275" s="40" t="str">
        <f>Tablo16[[#This Row],[Bölüm]]</f>
        <v>TYS</v>
      </c>
      <c r="C275" s="40">
        <f>Tablo16[[#This Row],[Sınıf]]</f>
        <v>4</v>
      </c>
      <c r="D275" s="40" t="str">
        <f>Tablo16[[#This Row],[Ders Kodu]]</f>
        <v>TYS-4013</v>
      </c>
      <c r="E275" s="40" t="str">
        <f>Tablo16[[#This Row],[Dersin Adı]]</f>
        <v>Mesleki Bilgisayar Programları I</v>
      </c>
      <c r="F275" s="40" t="str">
        <f>Tablo16[[#This Row],[Dersi Veren Öğretim Üyesi]]</f>
        <v>Umut Mucan</v>
      </c>
      <c r="G275" s="40" t="str">
        <f>Tablo16[[#This Row],[Dersi Veren. Öğr. Üyesi Bölmü.]]</f>
        <v>TYS</v>
      </c>
      <c r="H275" s="40">
        <f>Tablo16[[#This Row],[Mevcut]]</f>
        <v>10</v>
      </c>
      <c r="I275" s="115">
        <f>Tablo16[[#This Row],[SINAV TARİHİ]]</f>
        <v>45664</v>
      </c>
      <c r="J275" s="116">
        <f>Tablo16[[#This Row],[SINAV SAATİ]]</f>
        <v>0.65277777777777779</v>
      </c>
      <c r="K275" s="40" t="str">
        <f>Tablo16[[#This Row],[SINIF - I -ZF-….]]</f>
        <v>Bilgisayar Lab.</v>
      </c>
      <c r="L275" s="40">
        <f>Tablo16[[#This Row],[SINIF - II  ZF-….]]</f>
        <v>0</v>
      </c>
      <c r="M275" s="40">
        <f>Tablo16[[#This Row],[G1]]</f>
        <v>0</v>
      </c>
      <c r="N275" s="40">
        <f>Tablo16[[#This Row],[G2]]</f>
        <v>0</v>
      </c>
      <c r="O275" s="40">
        <f>Tablo16[[#This Row],[Gözetmen 1]]</f>
        <v>0</v>
      </c>
      <c r="P275" s="40">
        <f>Tablo16[[#This Row],[Gözetmen 2]]</f>
        <v>0</v>
      </c>
      <c r="Q275" s="40">
        <f>Tablo16[[#This Row],[TÜM SINAVLARIMI GÖSTER]]</f>
        <v>0</v>
      </c>
      <c r="R275" s="40">
        <f>Tablo16[[#This Row],[Aynı ders sayısı]]</f>
        <v>1</v>
      </c>
      <c r="S275" s="40">
        <f>Tablo16[[#This Row],[Hocası aynı, aynı ders sayısı]]</f>
        <v>1</v>
      </c>
      <c r="T275" s="40">
        <f>Tablo16[[#This Row],[Aynı saatteki Sınav Sayısı]]</f>
        <v>9</v>
      </c>
    </row>
    <row r="276" spans="1:20" ht="15" x14ac:dyDescent="0.25">
      <c r="A276" s="38">
        <v>401</v>
      </c>
      <c r="B276" s="40" t="str">
        <f>Tablo16[[#This Row],[Bölüm]]</f>
        <v>TYS</v>
      </c>
      <c r="C276" s="40">
        <f>Tablo16[[#This Row],[Sınıf]]</f>
        <v>4</v>
      </c>
      <c r="D276" s="40" t="str">
        <f>Tablo16[[#This Row],[Ders Kodu]]</f>
        <v>TYS-4001</v>
      </c>
      <c r="E276" s="40" t="str">
        <f>Tablo16[[#This Row],[Dersin Adı]]</f>
        <v>Drenaj Sistemlerinin Tasarımı</v>
      </c>
      <c r="F276" s="40" t="str">
        <f>Tablo16[[#This Row],[Dersi Veren Öğretim Üyesi]]</f>
        <v>İsmail Taş</v>
      </c>
      <c r="G276" s="40" t="str">
        <f>Tablo16[[#This Row],[Dersi Veren. Öğr. Üyesi Bölmü.]]</f>
        <v>TYS</v>
      </c>
      <c r="H276" s="40">
        <f>Tablo16[[#This Row],[Mevcut]]</f>
        <v>13</v>
      </c>
      <c r="I276" s="115">
        <f>Tablo16[[#This Row],[SINAV TARİHİ]]</f>
        <v>45665</v>
      </c>
      <c r="J276" s="116">
        <f>Tablo16[[#This Row],[SINAV SAATİ]]</f>
        <v>0.625</v>
      </c>
      <c r="K276" s="40" t="str">
        <f>Tablo16[[#This Row],[SINIF - I -ZF-….]]</f>
        <v>05</v>
      </c>
      <c r="L276" s="40">
        <f>Tablo16[[#This Row],[SINIF - II  ZF-….]]</f>
        <v>0</v>
      </c>
      <c r="M276" s="40">
        <f>Tablo16[[#This Row],[G1]]</f>
        <v>0</v>
      </c>
      <c r="N276" s="40">
        <f>Tablo16[[#This Row],[G2]]</f>
        <v>0</v>
      </c>
      <c r="O276" s="40">
        <f>Tablo16[[#This Row],[Gözetmen 1]]</f>
        <v>0</v>
      </c>
      <c r="P276" s="40">
        <f>Tablo16[[#This Row],[Gözetmen 2]]</f>
        <v>0</v>
      </c>
      <c r="Q276" s="40">
        <f>Tablo16[[#This Row],[TÜM SINAVLARIMI GÖSTER]]</f>
        <v>0</v>
      </c>
      <c r="R276" s="40">
        <f>Tablo16[[#This Row],[Aynı ders sayısı]]</f>
        <v>1</v>
      </c>
      <c r="S276" s="40">
        <f>Tablo16[[#This Row],[Hocası aynı, aynı ders sayısı]]</f>
        <v>1</v>
      </c>
      <c r="T276" s="40">
        <f>Tablo16[[#This Row],[Aynı saatteki Sınav Sayısı]]</f>
        <v>9</v>
      </c>
    </row>
    <row r="277" spans="1:20" ht="15" x14ac:dyDescent="0.25">
      <c r="A277" s="38">
        <v>159</v>
      </c>
      <c r="B277" s="40" t="str">
        <f>Tablo16[[#This Row],[Bölüm]]</f>
        <v>TYS</v>
      </c>
      <c r="C277" s="40">
        <f>Tablo16[[#This Row],[Sınıf]]</f>
        <v>4</v>
      </c>
      <c r="D277" s="40" t="str">
        <f>Tablo16[[#This Row],[Ders Kodu]]</f>
        <v>TYS-4011</v>
      </c>
      <c r="E277" s="40" t="str">
        <f>Tablo16[[#This Row],[Dersin Adı]]</f>
        <v>Uzaktan Algılama</v>
      </c>
      <c r="F277" s="40" t="str">
        <f>Tablo16[[#This Row],[Dersi Veren Öğretim Üyesi]]</f>
        <v>Melis İnalpulat</v>
      </c>
      <c r="G277" s="40" t="str">
        <f>Tablo16[[#This Row],[Dersi Veren. Öğr. Üyesi Bölmü.]]</f>
        <v>TYS</v>
      </c>
      <c r="H277" s="40">
        <f>Tablo16[[#This Row],[Mevcut]]</f>
        <v>9</v>
      </c>
      <c r="I277" s="115">
        <f>Tablo16[[#This Row],[SINAV TARİHİ]]</f>
        <v>45666</v>
      </c>
      <c r="J277" s="116">
        <f>Tablo16[[#This Row],[SINAV SAATİ]]</f>
        <v>0.61458333333333337</v>
      </c>
      <c r="K277" s="40" t="str">
        <f>Tablo16[[#This Row],[SINIF - I -ZF-….]]</f>
        <v>105</v>
      </c>
      <c r="L277" s="40">
        <f>Tablo16[[#This Row],[SINIF - II  ZF-….]]</f>
        <v>0</v>
      </c>
      <c r="M277" s="40">
        <f>Tablo16[[#This Row],[G1]]</f>
        <v>0</v>
      </c>
      <c r="N277" s="40">
        <f>Tablo16[[#This Row],[G2]]</f>
        <v>0</v>
      </c>
      <c r="O277" s="40">
        <f>Tablo16[[#This Row],[Gözetmen 1]]</f>
        <v>0</v>
      </c>
      <c r="P277" s="40">
        <f>Tablo16[[#This Row],[Gözetmen 2]]</f>
        <v>0</v>
      </c>
      <c r="Q277" s="40">
        <f>Tablo16[[#This Row],[TÜM SINAVLARIMI GÖSTER]]</f>
        <v>0</v>
      </c>
      <c r="R277" s="40">
        <f>Tablo16[[#This Row],[Aynı ders sayısı]]</f>
        <v>1</v>
      </c>
      <c r="S277" s="40">
        <f>Tablo16[[#This Row],[Hocası aynı, aynı ders sayısı]]</f>
        <v>1</v>
      </c>
      <c r="T277" s="40">
        <f>Tablo16[[#This Row],[Aynı saatteki Sınav Sayısı]]</f>
        <v>9</v>
      </c>
    </row>
    <row r="278" spans="1:20" ht="15" x14ac:dyDescent="0.25">
      <c r="A278" s="38">
        <v>166</v>
      </c>
      <c r="B278" s="40" t="str">
        <f>Tablo16[[#This Row],[Bölüm]]</f>
        <v>TYS</v>
      </c>
      <c r="C278" s="40">
        <f>Tablo16[[#This Row],[Sınıf]]</f>
        <v>4</v>
      </c>
      <c r="D278" s="40" t="str">
        <f>Tablo16[[#This Row],[Ders Kodu]]</f>
        <v>TYS-4005</v>
      </c>
      <c r="E278" s="40" t="str">
        <f>Tablo16[[#This Row],[Dersin Adı]]</f>
        <v>Mesleki Uygulama I</v>
      </c>
      <c r="F278" s="40" t="str">
        <f>Tablo16[[#This Row],[Dersi Veren Öğretim Üyesi]]</f>
        <v>Okan Erken</v>
      </c>
      <c r="G278" s="40" t="str">
        <f>Tablo16[[#This Row],[Dersi Veren. Öğr. Üyesi Bölmü.]]</f>
        <v>TYS</v>
      </c>
      <c r="H278" s="40">
        <f>Tablo16[[#This Row],[Mevcut]]</f>
        <v>9</v>
      </c>
      <c r="I278" s="115">
        <f>Tablo16[[#This Row],[SINAV TARİHİ]]</f>
        <v>45670</v>
      </c>
      <c r="J278" s="116">
        <f>Tablo16[[#This Row],[SINAV SAATİ]]</f>
        <v>0.625</v>
      </c>
      <c r="K278" s="40" t="str">
        <f>Tablo16[[#This Row],[SINIF - I -ZF-….]]</f>
        <v>206</v>
      </c>
      <c r="L278" s="40">
        <f>Tablo16[[#This Row],[SINIF - II  ZF-….]]</f>
        <v>0</v>
      </c>
      <c r="M278" s="40">
        <f>Tablo16[[#This Row],[G1]]</f>
        <v>0</v>
      </c>
      <c r="N278" s="40">
        <f>Tablo16[[#This Row],[G2]]</f>
        <v>0</v>
      </c>
      <c r="O278" s="40">
        <f>Tablo16[[#This Row],[Gözetmen 1]]</f>
        <v>0</v>
      </c>
      <c r="P278" s="40">
        <f>Tablo16[[#This Row],[Gözetmen 2]]</f>
        <v>0</v>
      </c>
      <c r="Q278" s="40">
        <f>Tablo16[[#This Row],[TÜM SINAVLARIMI GÖSTER]]</f>
        <v>0</v>
      </c>
      <c r="R278" s="40">
        <f>Tablo16[[#This Row],[Aynı ders sayısı]]</f>
        <v>7</v>
      </c>
      <c r="S278" s="40">
        <f>Tablo16[[#This Row],[Hocası aynı, aynı ders sayısı]]</f>
        <v>1</v>
      </c>
      <c r="T278" s="40">
        <f>Tablo16[[#This Row],[Aynı saatteki Sınav Sayısı]]</f>
        <v>8</v>
      </c>
    </row>
    <row r="279" spans="1:20" ht="15" x14ac:dyDescent="0.25">
      <c r="A279" s="38">
        <v>167</v>
      </c>
      <c r="B279" s="40" t="str">
        <f>Tablo16[[#This Row],[Bölüm]]</f>
        <v>TYS</v>
      </c>
      <c r="C279" s="40">
        <f>Tablo16[[#This Row],[Sınıf]]</f>
        <v>4</v>
      </c>
      <c r="D279" s="40" t="str">
        <f>Tablo16[[#This Row],[Ders Kodu]]</f>
        <v>TYS-4009</v>
      </c>
      <c r="E279" s="40" t="str">
        <f>Tablo16[[#This Row],[Dersin Adı]]</f>
        <v>Su Kaynaklarının Planlanması</v>
      </c>
      <c r="F279" s="40" t="str">
        <f>Tablo16[[#This Row],[Dersi Veren Öğretim Üyesi]]</f>
        <v>Gökhan Çamoğlu</v>
      </c>
      <c r="G279" s="40" t="str">
        <f>Tablo16[[#This Row],[Dersi Veren. Öğr. Üyesi Bölmü.]]</f>
        <v>TYS</v>
      </c>
      <c r="H279" s="40">
        <f>Tablo16[[#This Row],[Mevcut]]</f>
        <v>8</v>
      </c>
      <c r="I279" s="115">
        <f>Tablo16[[#This Row],[SINAV TARİHİ]]</f>
        <v>45671</v>
      </c>
      <c r="J279" s="116">
        <f>Tablo16[[#This Row],[SINAV SAATİ]]</f>
        <v>0.625</v>
      </c>
      <c r="K279" s="40" t="str">
        <f>Tablo16[[#This Row],[SINIF - I -ZF-….]]</f>
        <v>105</v>
      </c>
      <c r="L279" s="40">
        <f>Tablo16[[#This Row],[SINIF - II  ZF-….]]</f>
        <v>0</v>
      </c>
      <c r="M279" s="40">
        <f>Tablo16[[#This Row],[G1]]</f>
        <v>0</v>
      </c>
      <c r="N279" s="40">
        <f>Tablo16[[#This Row],[G2]]</f>
        <v>0</v>
      </c>
      <c r="O279" s="40">
        <f>Tablo16[[#This Row],[Gözetmen 1]]</f>
        <v>0</v>
      </c>
      <c r="P279" s="40">
        <f>Tablo16[[#This Row],[Gözetmen 2]]</f>
        <v>0</v>
      </c>
      <c r="Q279" s="40">
        <f>Tablo16[[#This Row],[TÜM SINAVLARIMI GÖSTER]]</f>
        <v>0</v>
      </c>
      <c r="R279" s="40">
        <f>Tablo16[[#This Row],[Aynı ders sayısı]]</f>
        <v>1</v>
      </c>
      <c r="S279" s="40">
        <f>Tablo16[[#This Row],[Hocası aynı, aynı ders sayısı]]</f>
        <v>1</v>
      </c>
      <c r="T279" s="40">
        <f>Tablo16[[#This Row],[Aynı saatteki Sınav Sayısı]]</f>
        <v>6</v>
      </c>
    </row>
    <row r="280" spans="1:20" ht="15" x14ac:dyDescent="0.25">
      <c r="A280" s="38">
        <v>160</v>
      </c>
      <c r="B280" s="40" t="str">
        <f>Tablo16[[#This Row],[Bölüm]]</f>
        <v>TYS</v>
      </c>
      <c r="C280" s="40">
        <f>Tablo16[[#This Row],[Sınıf]]</f>
        <v>4</v>
      </c>
      <c r="D280" s="40" t="str">
        <f>Tablo16[[#This Row],[Ders Kodu]]</f>
        <v>TYS-4007</v>
      </c>
      <c r="E280" s="40" t="str">
        <f>Tablo16[[#This Row],[Dersin Adı]]</f>
        <v>Toprak Su Yapılarının Tasarımı</v>
      </c>
      <c r="F280" s="40" t="str">
        <f>Tablo16[[#This Row],[Dersi Veren Öğretim Üyesi]]</f>
        <v>Murat Tekiner</v>
      </c>
      <c r="G280" s="40" t="str">
        <f>Tablo16[[#This Row],[Dersi Veren. Öğr. Üyesi Bölmü.]]</f>
        <v>TYS</v>
      </c>
      <c r="H280" s="40">
        <f>Tablo16[[#This Row],[Mevcut]]</f>
        <v>10</v>
      </c>
      <c r="I280" s="115">
        <f>Tablo16[[#This Row],[SINAV TARİHİ]]</f>
        <v>45672</v>
      </c>
      <c r="J280" s="116">
        <f>Tablo16[[#This Row],[SINAV SAATİ]]</f>
        <v>0.625</v>
      </c>
      <c r="K280" s="40" t="str">
        <f>Tablo16[[#This Row],[SINIF - I -ZF-….]]</f>
        <v>206</v>
      </c>
      <c r="L280" s="40">
        <f>Tablo16[[#This Row],[SINIF - II  ZF-….]]</f>
        <v>0</v>
      </c>
      <c r="M280" s="40">
        <f>Tablo16[[#This Row],[G1]]</f>
        <v>0</v>
      </c>
      <c r="N280" s="40">
        <f>Tablo16[[#This Row],[G2]]</f>
        <v>0</v>
      </c>
      <c r="O280" s="40">
        <f>Tablo16[[#This Row],[Gözetmen 1]]</f>
        <v>0</v>
      </c>
      <c r="P280" s="40">
        <f>Tablo16[[#This Row],[Gözetmen 2]]</f>
        <v>0</v>
      </c>
      <c r="Q280" s="40">
        <f>Tablo16[[#This Row],[TÜM SINAVLARIMI GÖSTER]]</f>
        <v>0</v>
      </c>
      <c r="R280" s="40">
        <f>Tablo16[[#This Row],[Aynı ders sayısı]]</f>
        <v>1</v>
      </c>
      <c r="S280" s="40">
        <f>Tablo16[[#This Row],[Hocası aynı, aynı ders sayısı]]</f>
        <v>1</v>
      </c>
      <c r="T280" s="40">
        <f>Tablo16[[#This Row],[Aynı saatteki Sınav Sayısı]]</f>
        <v>7</v>
      </c>
    </row>
    <row r="281" spans="1:20" ht="15" x14ac:dyDescent="0.25">
      <c r="A281" s="38">
        <v>161</v>
      </c>
      <c r="B281" s="40" t="str">
        <f>Tablo16[[#This Row],[Bölüm]]</f>
        <v>ZO</v>
      </c>
      <c r="C281" s="40">
        <f>Tablo16[[#This Row],[Sınıf]]</f>
        <v>1</v>
      </c>
      <c r="D281" s="40" t="str">
        <f>Tablo16[[#This Row],[Ders Kodu]]</f>
        <v>ZTN-1011</v>
      </c>
      <c r="E281" s="40" t="str">
        <f>Tablo16[[#This Row],[Dersin Adı]]</f>
        <v>Ekonomi</v>
      </c>
      <c r="F281" s="40" t="str">
        <f>Tablo16[[#This Row],[Dersi Veren Öğretim Üyesi]]</f>
        <v>Selma Kayalak</v>
      </c>
      <c r="G281" s="40" t="str">
        <f>Tablo16[[#This Row],[Dersi Veren. Öğr. Üyesi Bölmü.]]</f>
        <v>TE</v>
      </c>
      <c r="H281" s="40">
        <f>Tablo16[[#This Row],[Mevcut]]</f>
        <v>21</v>
      </c>
      <c r="I281" s="115">
        <f>Tablo16[[#This Row],[SINAV TARİHİ]]</f>
        <v>45663</v>
      </c>
      <c r="J281" s="116">
        <f>Tablo16[[#This Row],[SINAV SAATİ]]</f>
        <v>0.375</v>
      </c>
      <c r="K281" s="40" t="str">
        <f>Tablo16[[#This Row],[SINIF - I -ZF-….]]</f>
        <v>04</v>
      </c>
      <c r="L281" s="40">
        <f>Tablo16[[#This Row],[SINIF - II  ZF-….]]</f>
        <v>0</v>
      </c>
      <c r="M281" s="40">
        <f>Tablo16[[#This Row],[G1]]</f>
        <v>0</v>
      </c>
      <c r="N281" s="40">
        <f>Tablo16[[#This Row],[G2]]</f>
        <v>0</v>
      </c>
      <c r="O281" s="40">
        <f>Tablo16[[#This Row],[Gözetmen 1]]</f>
        <v>0</v>
      </c>
      <c r="P281" s="40">
        <f>Tablo16[[#This Row],[Gözetmen 2]]</f>
        <v>0</v>
      </c>
      <c r="Q281" s="40">
        <f>Tablo16[[#This Row],[TÜM SINAVLARIMI GÖSTER]]</f>
        <v>0</v>
      </c>
      <c r="R281" s="40">
        <f>Tablo16[[#This Row],[Aynı ders sayısı]]</f>
        <v>1</v>
      </c>
      <c r="S281" s="40">
        <f>Tablo16[[#This Row],[Hocası aynı, aynı ders sayısı]]</f>
        <v>1</v>
      </c>
      <c r="T281" s="40">
        <f>Tablo16[[#This Row],[Aynı saatteki Sınav Sayısı]]</f>
        <v>9</v>
      </c>
    </row>
    <row r="282" spans="1:20" ht="15" x14ac:dyDescent="0.25">
      <c r="A282" s="38">
        <v>162</v>
      </c>
      <c r="B282" s="40" t="str">
        <f>Tablo16[[#This Row],[Bölüm]]</f>
        <v>ZO</v>
      </c>
      <c r="C282" s="40">
        <f>Tablo16[[#This Row],[Sınıf]]</f>
        <v>1</v>
      </c>
      <c r="D282" s="40" t="str">
        <f>Tablo16[[#This Row],[Ders Kodu]]</f>
        <v>TDİ-1101</v>
      </c>
      <c r="E282" s="40" t="str">
        <f>Tablo16[[#This Row],[Dersin Adı]]</f>
        <v>Türk Dili I</v>
      </c>
      <c r="F282" s="40" t="str">
        <f>Tablo16[[#This Row],[Dersi Veren Öğretim Üyesi]]</f>
        <v>Özgür ÜSTÜN</v>
      </c>
      <c r="G282" s="40" t="str">
        <f>Tablo16[[#This Row],[Dersi Veren. Öğr. Üyesi Bölmü.]]</f>
        <v>FD</v>
      </c>
      <c r="H282" s="40">
        <f>Tablo16[[#This Row],[Mevcut]]</f>
        <v>40</v>
      </c>
      <c r="I282" s="115">
        <f>Tablo16[[#This Row],[SINAV TARİHİ]]</f>
        <v>45664</v>
      </c>
      <c r="J282" s="116">
        <f>Tablo16[[#This Row],[SINAV SAATİ]]</f>
        <v>0.41666666666666669</v>
      </c>
      <c r="K282" s="40" t="str">
        <f>Tablo16[[#This Row],[SINIF - I -ZF-….]]</f>
        <v>101</v>
      </c>
      <c r="L282" s="40">
        <f>Tablo16[[#This Row],[SINIF - II  ZF-….]]</f>
        <v>0</v>
      </c>
      <c r="M282" s="40">
        <f>Tablo16[[#This Row],[G1]]</f>
        <v>5</v>
      </c>
      <c r="N282" s="40">
        <f>Tablo16[[#This Row],[G2]]</f>
        <v>0</v>
      </c>
      <c r="O282" s="40" t="str">
        <f>Tablo16[[#This Row],[Gözetmen 1]]</f>
        <v>İrem POYRAZ</v>
      </c>
      <c r="P282" s="40">
        <f>Tablo16[[#This Row],[Gözetmen 2]]</f>
        <v>0</v>
      </c>
      <c r="Q282" s="40">
        <f>Tablo16[[#This Row],[TÜM SINAVLARIMI GÖSTER]]</f>
        <v>0</v>
      </c>
      <c r="R282" s="40">
        <f>Tablo16[[#This Row],[Aynı ders sayısı]]</f>
        <v>9</v>
      </c>
      <c r="S282" s="40">
        <f>Tablo16[[#This Row],[Hocası aynı, aynı ders sayısı]]</f>
        <v>9</v>
      </c>
      <c r="T282" s="40">
        <f>Tablo16[[#This Row],[Aynı saatteki Sınav Sayısı]]</f>
        <v>9</v>
      </c>
    </row>
    <row r="283" spans="1:20" ht="15" x14ac:dyDescent="0.25">
      <c r="A283" s="38">
        <v>163</v>
      </c>
      <c r="B283" s="40" t="str">
        <f>Tablo16[[#This Row],[Bölüm]]</f>
        <v>ZO</v>
      </c>
      <c r="C283" s="40">
        <f>Tablo16[[#This Row],[Sınıf]]</f>
        <v>1</v>
      </c>
      <c r="D283" s="40" t="str">
        <f>Tablo16[[#This Row],[Ders Kodu]]</f>
        <v>ATA-1101</v>
      </c>
      <c r="E283" s="40" t="str">
        <f>Tablo16[[#This Row],[Dersin Adı]]</f>
        <v>Atatürk İlkeleri ve İnkılap Tarihi I</v>
      </c>
      <c r="F283" s="40" t="str">
        <f>Tablo16[[#This Row],[Dersi Veren Öğretim Üyesi]]</f>
        <v>Gökhan BAYRAM</v>
      </c>
      <c r="G283" s="40" t="str">
        <f>Tablo16[[#This Row],[Dersi Veren. Öğr. Üyesi Bölmü.]]</f>
        <v>FD</v>
      </c>
      <c r="H283" s="40">
        <f>Tablo16[[#This Row],[Mevcut]]</f>
        <v>261</v>
      </c>
      <c r="I283" s="115">
        <f>Tablo16[[#This Row],[SINAV TARİHİ]]</f>
        <v>45664</v>
      </c>
      <c r="J283" s="116">
        <f>Tablo16[[#This Row],[SINAV SAATİ]]</f>
        <v>0.45833333333333331</v>
      </c>
      <c r="K283" s="40" t="str">
        <f>Tablo16[[#This Row],[SINIF - I -ZF-….]]</f>
        <v>Amfi</v>
      </c>
      <c r="L283" s="40">
        <f>Tablo16[[#This Row],[SINIF - II  ZF-….]]</f>
        <v>0</v>
      </c>
      <c r="M283" s="40">
        <f>Tablo16[[#This Row],[G1]]</f>
        <v>2</v>
      </c>
      <c r="N283" s="40">
        <f>Tablo16[[#This Row],[G2]]</f>
        <v>0</v>
      </c>
      <c r="O283" s="40" t="str">
        <f>Tablo16[[#This Row],[Gözetmen 1]]</f>
        <v>Esra ŞAHİN</v>
      </c>
      <c r="P283" s="40">
        <f>Tablo16[[#This Row],[Gözetmen 2]]</f>
        <v>0</v>
      </c>
      <c r="Q283" s="40">
        <f>Tablo16[[#This Row],[TÜM SINAVLARIMI GÖSTER]]</f>
        <v>0</v>
      </c>
      <c r="R283" s="40">
        <f>Tablo16[[#This Row],[Aynı ders sayısı]]</f>
        <v>9</v>
      </c>
      <c r="S283" s="40">
        <f>Tablo16[[#This Row],[Hocası aynı, aynı ders sayısı]]</f>
        <v>6</v>
      </c>
      <c r="T283" s="40">
        <f>Tablo16[[#This Row],[Aynı saatteki Sınav Sayısı]]</f>
        <v>9</v>
      </c>
    </row>
    <row r="284" spans="1:20" ht="15" x14ac:dyDescent="0.25">
      <c r="A284" s="38">
        <v>164</v>
      </c>
      <c r="B284" s="40" t="str">
        <f>Tablo16[[#This Row],[Bölüm]]</f>
        <v>ZO</v>
      </c>
      <c r="C284" s="40">
        <f>Tablo16[[#This Row],[Sınıf]]</f>
        <v>1</v>
      </c>
      <c r="D284" s="40" t="str">
        <f>Tablo16[[#This Row],[Ders Kodu]]</f>
        <v>ZOO-1001</v>
      </c>
      <c r="E284" s="40" t="str">
        <f>Tablo16[[#This Row],[Dersin Adı]]</f>
        <v>Fizik</v>
      </c>
      <c r="F284" s="40" t="str">
        <f>Tablo16[[#This Row],[Dersi Veren Öğretim Üyesi]]</f>
        <v>Oktay Yılmaz</v>
      </c>
      <c r="G284" s="40" t="str">
        <f>Tablo16[[#This Row],[Dersi Veren. Öğr. Üyesi Bölmü.]]</f>
        <v>FD</v>
      </c>
      <c r="H284" s="40">
        <f>Tablo16[[#This Row],[Mevcut]]</f>
        <v>40</v>
      </c>
      <c r="I284" s="115">
        <f>Tablo16[[#This Row],[SINAV TARİHİ]]</f>
        <v>45665</v>
      </c>
      <c r="J284" s="116">
        <f>Tablo16[[#This Row],[SINAV SAATİ]]</f>
        <v>0.375</v>
      </c>
      <c r="K284" s="40" t="str">
        <f>Tablo16[[#This Row],[SINIF - I -ZF-….]]</f>
        <v>Amfi</v>
      </c>
      <c r="L284" s="40">
        <f>Tablo16[[#This Row],[SINIF - II  ZF-….]]</f>
        <v>0</v>
      </c>
      <c r="M284" s="40">
        <f>Tablo16[[#This Row],[G1]]</f>
        <v>14</v>
      </c>
      <c r="N284" s="40">
        <f>Tablo16[[#This Row],[G2]]</f>
        <v>0</v>
      </c>
      <c r="O284" s="40" t="str">
        <f>Tablo16[[#This Row],[Gözetmen 1]]</f>
        <v>Hakan ERDEM</v>
      </c>
      <c r="P284" s="40">
        <f>Tablo16[[#This Row],[Gözetmen 2]]</f>
        <v>0</v>
      </c>
      <c r="Q284" s="40">
        <f>Tablo16[[#This Row],[TÜM SINAVLARIMI GÖSTER]]</f>
        <v>0</v>
      </c>
      <c r="R284" s="40">
        <f>Tablo16[[#This Row],[Aynı ders sayısı]]</f>
        <v>9</v>
      </c>
      <c r="S284" s="40">
        <f>Tablo16[[#This Row],[Hocası aynı, aynı ders sayısı]]</f>
        <v>3</v>
      </c>
      <c r="T284" s="40">
        <f>Tablo16[[#This Row],[Aynı saatteki Sınav Sayısı]]</f>
        <v>9</v>
      </c>
    </row>
    <row r="285" spans="1:20" ht="15" x14ac:dyDescent="0.25">
      <c r="A285" s="38">
        <v>165</v>
      </c>
      <c r="B285" s="40" t="str">
        <f>Tablo16[[#This Row],[Bölüm]]</f>
        <v>ZO</v>
      </c>
      <c r="C285" s="40">
        <f>Tablo16[[#This Row],[Sınıf]]</f>
        <v>1</v>
      </c>
      <c r="D285" s="40" t="str">
        <f>Tablo16[[#This Row],[Ders Kodu]]</f>
        <v>ZTN-1003</v>
      </c>
      <c r="E285" s="40" t="str">
        <f>Tablo16[[#This Row],[Dersin Adı]]</f>
        <v>Kimya I</v>
      </c>
      <c r="F285" s="40" t="str">
        <f>Tablo16[[#This Row],[Dersi Veren Öğretim Üyesi]]</f>
        <v>Melek Tercan Yavaşoğlu</v>
      </c>
      <c r="G285" s="40" t="str">
        <f>Tablo16[[#This Row],[Dersi Veren. Öğr. Üyesi Bölmü.]]</f>
        <v>FD</v>
      </c>
      <c r="H285" s="40">
        <f>Tablo16[[#This Row],[Mevcut]]</f>
        <v>61</v>
      </c>
      <c r="I285" s="115">
        <f>Tablo16[[#This Row],[SINAV TARİHİ]]</f>
        <v>45666</v>
      </c>
      <c r="J285" s="116">
        <f>Tablo16[[#This Row],[SINAV SAATİ]]</f>
        <v>0.375</v>
      </c>
      <c r="K285" s="40" t="str">
        <f>Tablo16[[#This Row],[SINIF - I -ZF-….]]</f>
        <v>Amfi</v>
      </c>
      <c r="L285" s="40">
        <f>Tablo16[[#This Row],[SINIF - II  ZF-….]]</f>
        <v>0</v>
      </c>
      <c r="M285" s="40">
        <f>Tablo16[[#This Row],[G1]]</f>
        <v>7</v>
      </c>
      <c r="N285" s="40">
        <f>Tablo16[[#This Row],[G2]]</f>
        <v>0</v>
      </c>
      <c r="O285" s="40" t="str">
        <f>Tablo16[[#This Row],[Gözetmen 1]]</f>
        <v>C. Erdem BÜLBÜL</v>
      </c>
      <c r="P285" s="40">
        <f>Tablo16[[#This Row],[Gözetmen 2]]</f>
        <v>0</v>
      </c>
      <c r="Q285" s="40">
        <f>Tablo16[[#This Row],[TÜM SINAVLARIMI GÖSTER]]</f>
        <v>0</v>
      </c>
      <c r="R285" s="40">
        <f>Tablo16[[#This Row],[Aynı ders sayısı]]</f>
        <v>8</v>
      </c>
      <c r="S285" s="40">
        <f>Tablo16[[#This Row],[Hocası aynı, aynı ders sayısı]]</f>
        <v>2</v>
      </c>
      <c r="T285" s="40">
        <f>Tablo16[[#This Row],[Aynı saatteki Sınav Sayısı]]</f>
        <v>8</v>
      </c>
    </row>
    <row r="286" spans="1:20" ht="15" x14ac:dyDescent="0.25">
      <c r="A286" s="38">
        <v>51</v>
      </c>
      <c r="B286" s="40" t="str">
        <f>Tablo16[[#This Row],[Bölüm]]</f>
        <v>ZO</v>
      </c>
      <c r="C286" s="40">
        <f>Tablo16[[#This Row],[Sınıf]]</f>
        <v>1</v>
      </c>
      <c r="D286" s="40" t="str">
        <f>Tablo16[[#This Row],[Ders Kodu]]</f>
        <v>ZTN-1009</v>
      </c>
      <c r="E286" s="40" t="str">
        <f>Tablo16[[#This Row],[Dersin Adı]]</f>
        <v>Matematik</v>
      </c>
      <c r="F286" s="40" t="str">
        <f>Tablo16[[#This Row],[Dersi Veren Öğretim Üyesi]]</f>
        <v>Erdoğan Ünlü</v>
      </c>
      <c r="G286" s="40" t="str">
        <f>Tablo16[[#This Row],[Dersi Veren. Öğr. Üyesi Bölmü.]]</f>
        <v>FD</v>
      </c>
      <c r="H286" s="40">
        <f>Tablo16[[#This Row],[Mevcut]]</f>
        <v>40</v>
      </c>
      <c r="I286" s="115">
        <f>Tablo16[[#This Row],[SINAV TARİHİ]]</f>
        <v>45667</v>
      </c>
      <c r="J286" s="116">
        <f>Tablo16[[#This Row],[SINAV SAATİ]]</f>
        <v>0.375</v>
      </c>
      <c r="K286" s="40" t="str">
        <f>Tablo16[[#This Row],[SINIF - I -ZF-….]]</f>
        <v>113</v>
      </c>
      <c r="L286" s="40">
        <f>Tablo16[[#This Row],[SINIF - II  ZF-….]]</f>
        <v>0</v>
      </c>
      <c r="M286" s="40">
        <f>Tablo16[[#This Row],[G1]]</f>
        <v>0</v>
      </c>
      <c r="N286" s="40">
        <f>Tablo16[[#This Row],[G2]]</f>
        <v>0</v>
      </c>
      <c r="O286" s="40">
        <f>Tablo16[[#This Row],[Gözetmen 1]]</f>
        <v>0</v>
      </c>
      <c r="P286" s="40">
        <f>Tablo16[[#This Row],[Gözetmen 2]]</f>
        <v>0</v>
      </c>
      <c r="Q286" s="40">
        <f>Tablo16[[#This Row],[TÜM SINAVLARIMI GÖSTER]]</f>
        <v>0</v>
      </c>
      <c r="R286" s="40">
        <f>Tablo16[[#This Row],[Aynı ders sayısı]]</f>
        <v>9</v>
      </c>
      <c r="S286" s="40">
        <f>Tablo16[[#This Row],[Hocası aynı, aynı ders sayısı]]</f>
        <v>1</v>
      </c>
      <c r="T286" s="40">
        <f>Tablo16[[#This Row],[Aynı saatteki Sınav Sayısı]]</f>
        <v>2</v>
      </c>
    </row>
    <row r="287" spans="1:20" ht="15" x14ac:dyDescent="0.25">
      <c r="A287" s="38">
        <v>3</v>
      </c>
      <c r="B287" s="40" t="str">
        <f>Tablo16[[#This Row],[Bölüm]]</f>
        <v>ZO</v>
      </c>
      <c r="C287" s="40">
        <f>Tablo16[[#This Row],[Sınıf]]</f>
        <v>1</v>
      </c>
      <c r="D287" s="40" t="str">
        <f>Tablo16[[#This Row],[Ders Kodu]]</f>
        <v>ZTN-1007</v>
      </c>
      <c r="E287" s="40" t="str">
        <f>Tablo16[[#This Row],[Dersin Adı]]</f>
        <v>Bilim, Üniversite ve Kariyer</v>
      </c>
      <c r="F287" s="40" t="str">
        <f>Tablo16[[#This Row],[Dersi Veren Öğretim Üyesi]]</f>
        <v>Aynur Konyalı</v>
      </c>
      <c r="G287" s="40" t="str">
        <f>Tablo16[[#This Row],[Dersi Veren. Öğr. Üyesi Bölmü.]]</f>
        <v>ZO</v>
      </c>
      <c r="H287" s="40">
        <f>Tablo16[[#This Row],[Mevcut]]</f>
        <v>37</v>
      </c>
      <c r="I287" s="115">
        <f>Tablo16[[#This Row],[SINAV TARİHİ]]</f>
        <v>45670</v>
      </c>
      <c r="J287" s="116">
        <f>Tablo16[[#This Row],[SINAV SAATİ]]</f>
        <v>0.375</v>
      </c>
      <c r="K287" s="40" t="str">
        <f>Tablo16[[#This Row],[SINIF - I -ZF-….]]</f>
        <v>201</v>
      </c>
      <c r="L287" s="40">
        <f>Tablo16[[#This Row],[SINIF - II  ZF-….]]</f>
        <v>0</v>
      </c>
      <c r="M287" s="40">
        <f>Tablo16[[#This Row],[G1]]</f>
        <v>0</v>
      </c>
      <c r="N287" s="40">
        <f>Tablo16[[#This Row],[G2]]</f>
        <v>0</v>
      </c>
      <c r="O287" s="40">
        <f>Tablo16[[#This Row],[Gözetmen 1]]</f>
        <v>0</v>
      </c>
      <c r="P287" s="40">
        <f>Tablo16[[#This Row],[Gözetmen 2]]</f>
        <v>0</v>
      </c>
      <c r="Q287" s="40">
        <f>Tablo16[[#This Row],[TÜM SINAVLARIMI GÖSTER]]</f>
        <v>0</v>
      </c>
      <c r="R287" s="40">
        <f>Tablo16[[#This Row],[Aynı ders sayısı]]</f>
        <v>1</v>
      </c>
      <c r="S287" s="40">
        <f>Tablo16[[#This Row],[Hocası aynı, aynı ders sayısı]]</f>
        <v>1</v>
      </c>
      <c r="T287" s="40">
        <f>Tablo16[[#This Row],[Aynı saatteki Sınav Sayısı]]</f>
        <v>9</v>
      </c>
    </row>
    <row r="288" spans="1:20" ht="15" x14ac:dyDescent="0.25">
      <c r="A288" s="38">
        <v>107</v>
      </c>
      <c r="B288" s="40" t="str">
        <f>Tablo16[[#This Row],[Bölüm]]</f>
        <v>ZO</v>
      </c>
      <c r="C288" s="40">
        <f>Tablo16[[#This Row],[Sınıf]]</f>
        <v>1</v>
      </c>
      <c r="D288" s="40" t="str">
        <f>Tablo16[[#This Row],[Ders Kodu]]</f>
        <v>ZOO-1007</v>
      </c>
      <c r="E288" s="40" t="str">
        <f>Tablo16[[#This Row],[Dersin Adı]]</f>
        <v>Botanik</v>
      </c>
      <c r="F288" s="40" t="str">
        <f>Tablo16[[#This Row],[Dersi Veren Öğretim Üyesi]]</f>
        <v>Hanife Akyalçın</v>
      </c>
      <c r="G288" s="40" t="str">
        <f>Tablo16[[#This Row],[Dersi Veren. Öğr. Üyesi Bölmü.]]</f>
        <v>FD</v>
      </c>
      <c r="H288" s="40">
        <f>Tablo16[[#This Row],[Mevcut]]</f>
        <v>55</v>
      </c>
      <c r="I288" s="115">
        <f>Tablo16[[#This Row],[SINAV TARİHİ]]</f>
        <v>45672</v>
      </c>
      <c r="J288" s="116">
        <f>Tablo16[[#This Row],[SINAV SAATİ]]</f>
        <v>0.375</v>
      </c>
      <c r="K288" s="40" t="str">
        <f>Tablo16[[#This Row],[SINIF - I -ZF-….]]</f>
        <v>113</v>
      </c>
      <c r="L288" s="40">
        <f>Tablo16[[#This Row],[SINIF - II  ZF-….]]</f>
        <v>0</v>
      </c>
      <c r="M288" s="40">
        <f>Tablo16[[#This Row],[G1]]</f>
        <v>0</v>
      </c>
      <c r="N288" s="40">
        <f>Tablo16[[#This Row],[G2]]</f>
        <v>0</v>
      </c>
      <c r="O288" s="40">
        <f>Tablo16[[#This Row],[Gözetmen 1]]</f>
        <v>0</v>
      </c>
      <c r="P288" s="40">
        <f>Tablo16[[#This Row],[Gözetmen 2]]</f>
        <v>0</v>
      </c>
      <c r="Q288" s="40">
        <f>Tablo16[[#This Row],[TÜM SINAVLARIMI GÖSTER]]</f>
        <v>0</v>
      </c>
      <c r="R288" s="40">
        <f>Tablo16[[#This Row],[Aynı ders sayısı]]</f>
        <v>8</v>
      </c>
      <c r="S288" s="40">
        <f>Tablo16[[#This Row],[Hocası aynı, aynı ders sayısı]]</f>
        <v>1</v>
      </c>
      <c r="T288" s="40">
        <f>Tablo16[[#This Row],[Aynı saatteki Sınav Sayısı]]</f>
        <v>9</v>
      </c>
    </row>
    <row r="289" spans="1:20" ht="15" x14ac:dyDescent="0.25">
      <c r="A289" s="38">
        <v>79</v>
      </c>
      <c r="B289" s="40" t="str">
        <f>Tablo16[[#This Row],[Bölüm]]</f>
        <v>ZO</v>
      </c>
      <c r="C289" s="40">
        <f>Tablo16[[#This Row],[Sınıf]]</f>
        <v>1</v>
      </c>
      <c r="D289" s="40" t="str">
        <f>Tablo16[[#This Row],[Ders Kodu]]</f>
        <v>İSG-1001</v>
      </c>
      <c r="E289" s="40" t="str">
        <f>Tablo16[[#This Row],[Dersin Adı]]</f>
        <v>İş Sağlığı ve Güvenliği I</v>
      </c>
      <c r="F289" s="40" t="str">
        <f>Tablo16[[#This Row],[Dersi Veren Öğretim Üyesi]]</f>
        <v>Ulaş Çınar</v>
      </c>
      <c r="G289" s="40" t="str">
        <f>Tablo16[[#This Row],[Dersi Veren. Öğr. Üyesi Bölmü.]]</f>
        <v>FD</v>
      </c>
      <c r="H289" s="40">
        <f>Tablo16[[#This Row],[Mevcut]]</f>
        <v>25</v>
      </c>
      <c r="I289" s="115">
        <f>Tablo16[[#This Row],[SINAV TARİHİ]]</f>
        <v>45673</v>
      </c>
      <c r="J289" s="116">
        <f>Tablo16[[#This Row],[SINAV SAATİ]]</f>
        <v>0.375</v>
      </c>
      <c r="K289" s="40" t="str">
        <f>Tablo16[[#This Row],[SINIF - I -ZF-….]]</f>
        <v>113</v>
      </c>
      <c r="L289" s="40">
        <f>Tablo16[[#This Row],[SINIF - II  ZF-….]]</f>
        <v>0</v>
      </c>
      <c r="M289" s="40">
        <f>Tablo16[[#This Row],[G1]]</f>
        <v>0</v>
      </c>
      <c r="N289" s="40">
        <f>Tablo16[[#This Row],[G2]]</f>
        <v>0</v>
      </c>
      <c r="O289" s="40">
        <f>Tablo16[[#This Row],[Gözetmen 1]]</f>
        <v>0</v>
      </c>
      <c r="P289" s="40">
        <f>Tablo16[[#This Row],[Gözetmen 2]]</f>
        <v>0</v>
      </c>
      <c r="Q289" s="40">
        <f>Tablo16[[#This Row],[TÜM SINAVLARIMI GÖSTER]]</f>
        <v>0</v>
      </c>
      <c r="R289" s="40">
        <f>Tablo16[[#This Row],[Aynı ders sayısı]]</f>
        <v>9</v>
      </c>
      <c r="S289" s="40">
        <f>Tablo16[[#This Row],[Hocası aynı, aynı ders sayısı]]</f>
        <v>8</v>
      </c>
      <c r="T289" s="40">
        <f>Tablo16[[#This Row],[Aynı saatteki Sınav Sayısı]]</f>
        <v>9</v>
      </c>
    </row>
    <row r="290" spans="1:20" ht="15" x14ac:dyDescent="0.25">
      <c r="A290" s="38">
        <v>318</v>
      </c>
      <c r="B290" s="40" t="str">
        <f>Tablo16[[#This Row],[Bölüm]]</f>
        <v>ZO</v>
      </c>
      <c r="C290" s="40">
        <f>Tablo16[[#This Row],[Sınıf]]</f>
        <v>1</v>
      </c>
      <c r="D290" s="40" t="str">
        <f>Tablo16[[#This Row],[Ders Kodu]]</f>
        <v>TDİ-1101</v>
      </c>
      <c r="E290" s="40" t="str">
        <f>Tablo16[[#This Row],[Dersin Adı]]</f>
        <v>Yabancı Dil (ingilizce)</v>
      </c>
      <c r="F290" s="40" t="str">
        <f>Tablo16[[#This Row],[Dersi Veren Öğretim Üyesi]]</f>
        <v>Gökhan HINIZ</v>
      </c>
      <c r="G290" s="40" t="str">
        <f>Tablo16[[#This Row],[Dersi Veren. Öğr. Üyesi Bölmü.]]</f>
        <v>FD</v>
      </c>
      <c r="H290" s="40">
        <f>Tablo16[[#This Row],[Mevcut]]</f>
        <v>19</v>
      </c>
      <c r="I290" s="115">
        <f>Tablo16[[#This Row],[SINAV TARİHİ]]</f>
        <v>45674</v>
      </c>
      <c r="J290" s="116">
        <f>Tablo16[[#This Row],[SINAV SAATİ]]</f>
        <v>0.625</v>
      </c>
      <c r="K290" s="40" t="str">
        <f>Tablo16[[#This Row],[SINIF - I -ZF-….]]</f>
        <v>Amfi</v>
      </c>
      <c r="L290" s="40">
        <f>Tablo16[[#This Row],[SINIF - II  ZF-….]]</f>
        <v>0</v>
      </c>
      <c r="M290" s="40">
        <f>Tablo16[[#This Row],[G1]]</f>
        <v>0</v>
      </c>
      <c r="N290" s="40">
        <f>Tablo16[[#This Row],[G2]]</f>
        <v>0</v>
      </c>
      <c r="O290" s="40">
        <f>Tablo16[[#This Row],[Gözetmen 1]]</f>
        <v>0</v>
      </c>
      <c r="P290" s="40">
        <f>Tablo16[[#This Row],[Gözetmen 2]]</f>
        <v>0</v>
      </c>
      <c r="Q290" s="40">
        <f>Tablo16[[#This Row],[TÜM SINAVLARIMI GÖSTER]]</f>
        <v>0</v>
      </c>
      <c r="R290" s="40">
        <f>Tablo16[[#This Row],[Aynı ders sayısı]]</f>
        <v>0</v>
      </c>
      <c r="S290" s="40">
        <f>Tablo16[[#This Row],[Hocası aynı, aynı ders sayısı]]</f>
        <v>9</v>
      </c>
      <c r="T290" s="40">
        <f>Tablo16[[#This Row],[Aynı saatteki Sınav Sayısı]]</f>
        <v>9</v>
      </c>
    </row>
    <row r="291" spans="1:20" ht="15" x14ac:dyDescent="0.25">
      <c r="A291" s="38">
        <v>222</v>
      </c>
      <c r="B291" s="40" t="str">
        <f>Tablo16[[#This Row],[Bölüm]]</f>
        <v>ZO</v>
      </c>
      <c r="C291" s="40">
        <f>Tablo16[[#This Row],[Sınıf]]</f>
        <v>2</v>
      </c>
      <c r="D291" s="40" t="str">
        <f>Tablo16[[#This Row],[Ders Kodu]]</f>
        <v>ZOO-2009</v>
      </c>
      <c r="E291" s="40" t="str">
        <f>Tablo16[[#This Row],[Dersin Adı]]</f>
        <v>Toprak Bilgisi</v>
      </c>
      <c r="F291" s="40" t="str">
        <f>Tablo16[[#This Row],[Dersi Veren Öğretim Üyesi]]</f>
        <v>Ali Sungur</v>
      </c>
      <c r="G291" s="40" t="str">
        <f>Tablo16[[#This Row],[Dersi Veren. Öğr. Üyesi Bölmü.]]</f>
        <v>TO</v>
      </c>
      <c r="H291" s="40">
        <f>Tablo16[[#This Row],[Mevcut]]</f>
        <v>36</v>
      </c>
      <c r="I291" s="115">
        <f>Tablo16[[#This Row],[SINAV TARİHİ]]</f>
        <v>45663</v>
      </c>
      <c r="J291" s="116">
        <f>Tablo16[[#This Row],[SINAV SAATİ]]</f>
        <v>0.45833333333333331</v>
      </c>
      <c r="K291" s="40" t="str">
        <f>Tablo16[[#This Row],[SINIF - I -ZF-….]]</f>
        <v>Amfi</v>
      </c>
      <c r="L291" s="40">
        <f>Tablo16[[#This Row],[SINIF - II  ZF-….]]</f>
        <v>0</v>
      </c>
      <c r="M291" s="40">
        <f>Tablo16[[#This Row],[G1]]</f>
        <v>2</v>
      </c>
      <c r="N291" s="40">
        <f>Tablo16[[#This Row],[G2]]</f>
        <v>0</v>
      </c>
      <c r="O291" s="40" t="str">
        <f>Tablo16[[#This Row],[Gözetmen 1]]</f>
        <v>Esra ŞAHİN</v>
      </c>
      <c r="P291" s="40">
        <f>Tablo16[[#This Row],[Gözetmen 2]]</f>
        <v>0</v>
      </c>
      <c r="Q291" s="40">
        <f>Tablo16[[#This Row],[TÜM SINAVLARIMI GÖSTER]]</f>
        <v>0</v>
      </c>
      <c r="R291" s="40">
        <f>Tablo16[[#This Row],[Aynı ders sayısı]]</f>
        <v>4</v>
      </c>
      <c r="S291" s="40">
        <f>Tablo16[[#This Row],[Hocası aynı, aynı ders sayısı]]</f>
        <v>2</v>
      </c>
      <c r="T291" s="40">
        <f>Tablo16[[#This Row],[Aynı saatteki Sınav Sayısı]]</f>
        <v>9</v>
      </c>
    </row>
    <row r="292" spans="1:20" ht="15" x14ac:dyDescent="0.25">
      <c r="A292" s="38">
        <v>224</v>
      </c>
      <c r="B292" s="40" t="str">
        <f>Tablo16[[#This Row],[Bölüm]]</f>
        <v>ZO</v>
      </c>
      <c r="C292" s="40">
        <f>Tablo16[[#This Row],[Sınıf]]</f>
        <v>2</v>
      </c>
      <c r="D292" s="40" t="str">
        <f>Tablo16[[#This Row],[Ders Kodu]]</f>
        <v>ZOO-2005</v>
      </c>
      <c r="E292" s="40" t="str">
        <f>Tablo16[[#This Row],[Dersin Adı]]</f>
        <v>Hayvan ve Çevresi</v>
      </c>
      <c r="F292" s="40" t="str">
        <f>Tablo16[[#This Row],[Dersi Veren Öğretim Üyesi]]</f>
        <v>Cemil Tölü</v>
      </c>
      <c r="G292" s="40" t="str">
        <f>Tablo16[[#This Row],[Dersi Veren. Öğr. Üyesi Bölmü.]]</f>
        <v>ZO</v>
      </c>
      <c r="H292" s="40">
        <f>Tablo16[[#This Row],[Mevcut]]</f>
        <v>55</v>
      </c>
      <c r="I292" s="115">
        <f>Tablo16[[#This Row],[SINAV TARİHİ]]</f>
        <v>45664</v>
      </c>
      <c r="J292" s="116">
        <f>Tablo16[[#This Row],[SINAV SAATİ]]</f>
        <v>0.4861111111111111</v>
      </c>
      <c r="K292" s="40" t="str">
        <f>Tablo16[[#This Row],[SINIF - I -ZF-….]]</f>
        <v>113</v>
      </c>
      <c r="L292" s="40">
        <f>Tablo16[[#This Row],[SINIF - II  ZF-….]]</f>
        <v>0</v>
      </c>
      <c r="M292" s="40">
        <f>Tablo16[[#This Row],[G1]]</f>
        <v>0</v>
      </c>
      <c r="N292" s="40">
        <f>Tablo16[[#This Row],[G2]]</f>
        <v>0</v>
      </c>
      <c r="O292" s="40">
        <f>Tablo16[[#This Row],[Gözetmen 1]]</f>
        <v>0</v>
      </c>
      <c r="P292" s="40">
        <f>Tablo16[[#This Row],[Gözetmen 2]]</f>
        <v>0</v>
      </c>
      <c r="Q292" s="40">
        <f>Tablo16[[#This Row],[TÜM SINAVLARIMI GÖSTER]]</f>
        <v>0</v>
      </c>
      <c r="R292" s="40">
        <f>Tablo16[[#This Row],[Aynı ders sayısı]]</f>
        <v>1</v>
      </c>
      <c r="S292" s="40">
        <f>Tablo16[[#This Row],[Hocası aynı, aynı ders sayısı]]</f>
        <v>1</v>
      </c>
      <c r="T292" s="40">
        <f>Tablo16[[#This Row],[Aynı saatteki Sınav Sayısı]]</f>
        <v>9</v>
      </c>
    </row>
    <row r="293" spans="1:20" ht="15" x14ac:dyDescent="0.25">
      <c r="A293" s="38">
        <v>225</v>
      </c>
      <c r="B293" s="40" t="str">
        <f>Tablo16[[#This Row],[Bölüm]]</f>
        <v>ZO</v>
      </c>
      <c r="C293" s="40">
        <f>Tablo16[[#This Row],[Sınıf]]</f>
        <v>2</v>
      </c>
      <c r="D293" s="40" t="str">
        <f>Tablo16[[#This Row],[Ders Kodu]]</f>
        <v>ZOO-2003</v>
      </c>
      <c r="E293" s="40" t="str">
        <f>Tablo16[[#This Row],[Dersin Adı]]</f>
        <v>Gıda Bilimi ve Güvenliği</v>
      </c>
      <c r="F293" s="40" t="str">
        <f>Tablo16[[#This Row],[Dersi Veren Öğretim Üyesi]]</f>
        <v>Murat Zorba</v>
      </c>
      <c r="G293" s="40" t="str">
        <f>Tablo16[[#This Row],[Dersi Veren. Öğr. Üyesi Bölmü.]]</f>
        <v>FD</v>
      </c>
      <c r="H293" s="40">
        <f>Tablo16[[#This Row],[Mevcut]]</f>
        <v>47</v>
      </c>
      <c r="I293" s="115">
        <f>Tablo16[[#This Row],[SINAV TARİHİ]]</f>
        <v>45665</v>
      </c>
      <c r="J293" s="116">
        <f>Tablo16[[#This Row],[SINAV SAATİ]]</f>
        <v>0.45833333333333331</v>
      </c>
      <c r="K293" s="40" t="str">
        <f>Tablo16[[#This Row],[SINIF - I -ZF-….]]</f>
        <v>02</v>
      </c>
      <c r="L293" s="40">
        <f>Tablo16[[#This Row],[SINIF - II  ZF-….]]</f>
        <v>0</v>
      </c>
      <c r="M293" s="40">
        <f>Tablo16[[#This Row],[G1]]</f>
        <v>8</v>
      </c>
      <c r="N293" s="40">
        <f>Tablo16[[#This Row],[G2]]</f>
        <v>0</v>
      </c>
      <c r="O293" s="40" t="str">
        <f>Tablo16[[#This Row],[Gözetmen 1]]</f>
        <v>Sema Ezgi YÜCEER</v>
      </c>
      <c r="P293" s="40">
        <f>Tablo16[[#This Row],[Gözetmen 2]]</f>
        <v>0</v>
      </c>
      <c r="Q293" s="40">
        <f>Tablo16[[#This Row],[TÜM SINAVLARIMI GÖSTER]]</f>
        <v>0</v>
      </c>
      <c r="R293" s="40">
        <f>Tablo16[[#This Row],[Aynı ders sayısı]]</f>
        <v>6</v>
      </c>
      <c r="S293" s="40">
        <f>Tablo16[[#This Row],[Hocası aynı, aynı ders sayısı]]</f>
        <v>5</v>
      </c>
      <c r="T293" s="40">
        <f>Tablo16[[#This Row],[Aynı saatteki Sınav Sayısı]]</f>
        <v>9</v>
      </c>
    </row>
    <row r="294" spans="1:20" ht="15" x14ac:dyDescent="0.25">
      <c r="A294" s="38">
        <v>402</v>
      </c>
      <c r="B294" s="40" t="str">
        <f>Tablo16[[#This Row],[Bölüm]]</f>
        <v>ZO</v>
      </c>
      <c r="C294" s="40">
        <f>Tablo16[[#This Row],[Sınıf]]</f>
        <v>2</v>
      </c>
      <c r="D294" s="40" t="str">
        <f>Tablo16[[#This Row],[Ders Kodu]]</f>
        <v>ZOO-2001</v>
      </c>
      <c r="E294" s="40" t="str">
        <f>Tablo16[[#This Row],[Dersin Adı]]</f>
        <v>Yem Bitkileri</v>
      </c>
      <c r="F294" s="40" t="str">
        <f>Tablo16[[#This Row],[Dersi Veren Öğretim Üyesi]]</f>
        <v>Altıngül Özaslan Parlak</v>
      </c>
      <c r="G294" s="40" t="str">
        <f>Tablo16[[#This Row],[Dersi Veren. Öğr. Üyesi Bölmü.]]</f>
        <v>TB</v>
      </c>
      <c r="H294" s="40">
        <f>Tablo16[[#This Row],[Mevcut]]</f>
        <v>46</v>
      </c>
      <c r="I294" s="115">
        <f>Tablo16[[#This Row],[SINAV TARİHİ]]</f>
        <v>45665</v>
      </c>
      <c r="J294" s="116">
        <f>Tablo16[[#This Row],[SINAV SAATİ]]</f>
        <v>0.6875</v>
      </c>
      <c r="K294" s="40" t="str">
        <f>Tablo16[[#This Row],[SINIF - I -ZF-….]]</f>
        <v>201</v>
      </c>
      <c r="L294" s="40" t="str">
        <f>Tablo16[[#This Row],[SINIF - II  ZF-….]]</f>
        <v>203</v>
      </c>
      <c r="M294" s="40">
        <f>Tablo16[[#This Row],[G1]]</f>
        <v>9</v>
      </c>
      <c r="N294" s="40">
        <f>Tablo16[[#This Row],[G2]]</f>
        <v>11</v>
      </c>
      <c r="O294" s="40" t="str">
        <f>Tablo16[[#This Row],[Gözetmen 1]]</f>
        <v>Eylem DURMUŞ</v>
      </c>
      <c r="P294" s="40" t="str">
        <f>Tablo16[[#This Row],[Gözetmen 2]]</f>
        <v>Serkan ÖZDEMİR</v>
      </c>
      <c r="Q294" s="40" t="e">
        <f>Tablo16[[#This Row],[TÜM SINAVLARIMI GÖSTER]]</f>
        <v>#N/A</v>
      </c>
      <c r="R294" s="40">
        <f>Tablo16[[#This Row],[Aynı ders sayısı]]</f>
        <v>1</v>
      </c>
      <c r="S294" s="40">
        <f>Tablo16[[#This Row],[Hocası aynı, aynı ders sayısı]]</f>
        <v>1</v>
      </c>
      <c r="T294" s="40">
        <f>Tablo16[[#This Row],[Aynı saatteki Sınav Sayısı]]</f>
        <v>7</v>
      </c>
    </row>
    <row r="295" spans="1:20" ht="15" x14ac:dyDescent="0.25">
      <c r="A295" s="38">
        <v>4</v>
      </c>
      <c r="B295" s="40" t="str">
        <f>Tablo16[[#This Row],[Bölüm]]</f>
        <v>ZO</v>
      </c>
      <c r="C295" s="40">
        <f>Tablo16[[#This Row],[Sınıf]]</f>
        <v>2</v>
      </c>
      <c r="D295" s="40" t="str">
        <f>Tablo16[[#This Row],[Ders Kodu]]</f>
        <v>ZOO-2013</v>
      </c>
      <c r="E295" s="40" t="str">
        <f>Tablo16[[#This Row],[Dersin Adı]]</f>
        <v>Ölçme Bilgisi</v>
      </c>
      <c r="F295" s="40" t="str">
        <f>Tablo16[[#This Row],[Dersi Veren Öğretim Üyesi]]</f>
        <v>Okan Erken</v>
      </c>
      <c r="G295" s="40" t="str">
        <f>Tablo16[[#This Row],[Dersi Veren. Öğr. Üyesi Bölmü.]]</f>
        <v>TYS</v>
      </c>
      <c r="H295" s="40">
        <f>Tablo16[[#This Row],[Mevcut]]</f>
        <v>57</v>
      </c>
      <c r="I295" s="115">
        <f>Tablo16[[#This Row],[SINAV TARİHİ]]</f>
        <v>45666</v>
      </c>
      <c r="J295" s="116">
        <f>Tablo16[[#This Row],[SINAV SAATİ]]</f>
        <v>0.45833333333333331</v>
      </c>
      <c r="K295" s="40" t="str">
        <f>Tablo16[[#This Row],[SINIF - I -ZF-….]]</f>
        <v>113</v>
      </c>
      <c r="L295" s="40">
        <f>Tablo16[[#This Row],[SINIF - II  ZF-….]]</f>
        <v>0</v>
      </c>
      <c r="M295" s="40">
        <f>Tablo16[[#This Row],[G1]]</f>
        <v>0</v>
      </c>
      <c r="N295" s="40">
        <f>Tablo16[[#This Row],[G2]]</f>
        <v>0</v>
      </c>
      <c r="O295" s="40">
        <f>Tablo16[[#This Row],[Gözetmen 1]]</f>
        <v>0</v>
      </c>
      <c r="P295" s="40">
        <f>Tablo16[[#This Row],[Gözetmen 2]]</f>
        <v>0</v>
      </c>
      <c r="Q295" s="40">
        <f>Tablo16[[#This Row],[TÜM SINAVLARIMI GÖSTER]]</f>
        <v>0</v>
      </c>
      <c r="R295" s="40">
        <f>Tablo16[[#This Row],[Aynı ders sayısı]]</f>
        <v>1</v>
      </c>
      <c r="S295" s="40">
        <f>Tablo16[[#This Row],[Hocası aynı, aynı ders sayısı]]</f>
        <v>1</v>
      </c>
      <c r="T295" s="40">
        <f>Tablo16[[#This Row],[Aynı saatteki Sınav Sayısı]]</f>
        <v>9</v>
      </c>
    </row>
    <row r="296" spans="1:20" ht="15" x14ac:dyDescent="0.25">
      <c r="A296" s="38">
        <v>72</v>
      </c>
      <c r="B296" s="40" t="str">
        <f>Tablo16[[#This Row],[Bölüm]]</f>
        <v>ZO</v>
      </c>
      <c r="C296" s="40">
        <f>Tablo16[[#This Row],[Sınıf]]</f>
        <v>2</v>
      </c>
      <c r="D296" s="40" t="str">
        <f>Tablo16[[#This Row],[Ders Kodu]]</f>
        <v>ZOO-2011</v>
      </c>
      <c r="E296" s="40" t="str">
        <f>Tablo16[[#This Row],[Dersin Adı]]</f>
        <v>Tarım Makineleri</v>
      </c>
      <c r="F296" s="40" t="str">
        <f>Tablo16[[#This Row],[Dersi Veren Öğretim Üyesi]]</f>
        <v>Arda Aydın</v>
      </c>
      <c r="G296" s="40" t="str">
        <f>Tablo16[[#This Row],[Dersi Veren. Öğr. Üyesi Bölmü.]]</f>
        <v>TM</v>
      </c>
      <c r="H296" s="40">
        <f>Tablo16[[#This Row],[Mevcut]]</f>
        <v>38</v>
      </c>
      <c r="I296" s="115">
        <f>Tablo16[[#This Row],[SINAV TARİHİ]]</f>
        <v>45670</v>
      </c>
      <c r="J296" s="116">
        <f>Tablo16[[#This Row],[SINAV SAATİ]]</f>
        <v>0.45833333333333331</v>
      </c>
      <c r="K296" s="40" t="str">
        <f>Tablo16[[#This Row],[SINIF - I -ZF-….]]</f>
        <v>202</v>
      </c>
      <c r="L296" s="40">
        <f>Tablo16[[#This Row],[SINIF - II  ZF-….]]</f>
        <v>0</v>
      </c>
      <c r="M296" s="40">
        <f>Tablo16[[#This Row],[G1]]</f>
        <v>0</v>
      </c>
      <c r="N296" s="40">
        <f>Tablo16[[#This Row],[G2]]</f>
        <v>0</v>
      </c>
      <c r="O296" s="40">
        <f>Tablo16[[#This Row],[Gözetmen 1]]</f>
        <v>0</v>
      </c>
      <c r="P296" s="40">
        <f>Tablo16[[#This Row],[Gözetmen 2]]</f>
        <v>0</v>
      </c>
      <c r="Q296" s="40">
        <f>Tablo16[[#This Row],[TÜM SINAVLARIMI GÖSTER]]</f>
        <v>0</v>
      </c>
      <c r="R296" s="40">
        <f>Tablo16[[#This Row],[Aynı ders sayısı]]</f>
        <v>2</v>
      </c>
      <c r="S296" s="40">
        <f>Tablo16[[#This Row],[Hocası aynı, aynı ders sayısı]]</f>
        <v>1</v>
      </c>
      <c r="T296" s="40">
        <f>Tablo16[[#This Row],[Aynı saatteki Sınav Sayısı]]</f>
        <v>8</v>
      </c>
    </row>
    <row r="297" spans="1:20" ht="15" x14ac:dyDescent="0.25">
      <c r="A297" s="38">
        <v>95</v>
      </c>
      <c r="B297" s="40" t="str">
        <f>Tablo16[[#This Row],[Bölüm]]</f>
        <v>ZO</v>
      </c>
      <c r="C297" s="40">
        <f>Tablo16[[#This Row],[Sınıf]]</f>
        <v>2</v>
      </c>
      <c r="D297" s="40" t="str">
        <f>Tablo16[[#This Row],[Ders Kodu]]</f>
        <v>ZOO-2007</v>
      </c>
      <c r="E297" s="40" t="str">
        <f>Tablo16[[#This Row],[Dersin Adı]]</f>
        <v>Tarımsal Biyoteknoloji</v>
      </c>
      <c r="F297" s="40" t="str">
        <f>Tablo16[[#This Row],[Dersi Veren Öğretim Üyesi]]</f>
        <v>Şemun Tayyar</v>
      </c>
      <c r="G297" s="40" t="str">
        <f>Tablo16[[#This Row],[Dersi Veren. Öğr. Üyesi Bölmü.]]</f>
        <v>TB</v>
      </c>
      <c r="H297" s="40">
        <f>Tablo16[[#This Row],[Mevcut]]</f>
        <v>58</v>
      </c>
      <c r="I297" s="115">
        <f>Tablo16[[#This Row],[SINAV TARİHİ]]</f>
        <v>45671</v>
      </c>
      <c r="J297" s="116">
        <f>Tablo16[[#This Row],[SINAV SAATİ]]</f>
        <v>0.45833333333333331</v>
      </c>
      <c r="K297" s="40" t="str">
        <f>Tablo16[[#This Row],[SINIF - I -ZF-….]]</f>
        <v>113</v>
      </c>
      <c r="L297" s="40">
        <f>Tablo16[[#This Row],[SINIF - II  ZF-….]]</f>
        <v>0</v>
      </c>
      <c r="M297" s="40">
        <f>Tablo16[[#This Row],[G1]]</f>
        <v>0</v>
      </c>
      <c r="N297" s="40">
        <f>Tablo16[[#This Row],[G2]]</f>
        <v>0</v>
      </c>
      <c r="O297" s="40">
        <f>Tablo16[[#This Row],[Gözetmen 1]]</f>
        <v>0</v>
      </c>
      <c r="P297" s="40">
        <f>Tablo16[[#This Row],[Gözetmen 2]]</f>
        <v>0</v>
      </c>
      <c r="Q297" s="40">
        <f>Tablo16[[#This Row],[TÜM SINAVLARIMI GÖSTER]]</f>
        <v>0</v>
      </c>
      <c r="R297" s="40">
        <f>Tablo16[[#This Row],[Aynı ders sayısı]]</f>
        <v>1</v>
      </c>
      <c r="S297" s="40">
        <f>Tablo16[[#This Row],[Hocası aynı, aynı ders sayısı]]</f>
        <v>1</v>
      </c>
      <c r="T297" s="40">
        <f>Tablo16[[#This Row],[Aynı saatteki Sınav Sayısı]]</f>
        <v>7</v>
      </c>
    </row>
    <row r="298" spans="1:20" ht="15" x14ac:dyDescent="0.25">
      <c r="A298" s="38">
        <v>227</v>
      </c>
      <c r="B298" s="40" t="str">
        <f>Tablo16[[#This Row],[Bölüm]]</f>
        <v>ZO</v>
      </c>
      <c r="C298" s="40">
        <f>Tablo16[[#This Row],[Sınıf]]</f>
        <v>3</v>
      </c>
      <c r="D298" s="40" t="str">
        <f>Tablo16[[#This Row],[Ders Kodu]]</f>
        <v>ZOO-3005</v>
      </c>
      <c r="E298" s="40" t="str">
        <f>Tablo16[[#This Row],[Dersin Adı]]</f>
        <v>Araştırma ve Deneme Yöntemleri</v>
      </c>
      <c r="F298" s="40" t="str">
        <f>Tablo16[[#This Row],[Dersi Veren Öğretim Üyesi]]</f>
        <v>Soner Yiğit</v>
      </c>
      <c r="G298" s="40" t="str">
        <f>Tablo16[[#This Row],[Dersi Veren. Öğr. Üyesi Bölmü.]]</f>
        <v>ZO</v>
      </c>
      <c r="H298" s="40">
        <f>Tablo16[[#This Row],[Mevcut]]</f>
        <v>32</v>
      </c>
      <c r="I298" s="115">
        <f>Tablo16[[#This Row],[SINAV TARİHİ]]</f>
        <v>45663</v>
      </c>
      <c r="J298" s="116">
        <f>Tablo16[[#This Row],[SINAV SAATİ]]</f>
        <v>0.54166666666666663</v>
      </c>
      <c r="K298" s="40" t="str">
        <f>Tablo16[[#This Row],[SINIF - I -ZF-….]]</f>
        <v>201</v>
      </c>
      <c r="L298" s="40">
        <f>Tablo16[[#This Row],[SINIF - II  ZF-….]]</f>
        <v>0</v>
      </c>
      <c r="M298" s="40">
        <f>Tablo16[[#This Row],[G1]]</f>
        <v>0</v>
      </c>
      <c r="N298" s="40">
        <f>Tablo16[[#This Row],[G2]]</f>
        <v>0</v>
      </c>
      <c r="O298" s="40">
        <f>Tablo16[[#This Row],[Gözetmen 1]]</f>
        <v>0</v>
      </c>
      <c r="P298" s="40">
        <f>Tablo16[[#This Row],[Gözetmen 2]]</f>
        <v>0</v>
      </c>
      <c r="Q298" s="40">
        <f>Tablo16[[#This Row],[TÜM SINAVLARIMI GÖSTER]]</f>
        <v>0</v>
      </c>
      <c r="R298" s="40">
        <f>Tablo16[[#This Row],[Aynı ders sayısı]]</f>
        <v>2</v>
      </c>
      <c r="S298" s="40">
        <f>Tablo16[[#This Row],[Hocası aynı, aynı ders sayısı]]</f>
        <v>1</v>
      </c>
      <c r="T298" s="40">
        <f>Tablo16[[#This Row],[Aynı saatteki Sınav Sayısı]]</f>
        <v>9</v>
      </c>
    </row>
    <row r="299" spans="1:20" ht="15" x14ac:dyDescent="0.25">
      <c r="A299" s="38">
        <v>251</v>
      </c>
      <c r="B299" s="40" t="str">
        <f>Tablo16[[#This Row],[Bölüm]]</f>
        <v>ZO</v>
      </c>
      <c r="C299" s="40">
        <f>Tablo16[[#This Row],[Sınıf]]</f>
        <v>3</v>
      </c>
      <c r="D299" s="40" t="str">
        <f>Tablo16[[#This Row],[Ders Kodu]]</f>
        <v>ZOO-3003</v>
      </c>
      <c r="E299" s="40" t="str">
        <f>Tablo16[[#This Row],[Dersin Adı]]</f>
        <v>Hayvan Anatomisi</v>
      </c>
      <c r="F299" s="40" t="str">
        <f>Tablo16[[#This Row],[Dersi Veren Öğretim Üyesi]]</f>
        <v>Baver Coşkun</v>
      </c>
      <c r="G299" s="40" t="str">
        <f>Tablo16[[#This Row],[Dersi Veren. Öğr. Üyesi Bölmü.]]</f>
        <v>ZO</v>
      </c>
      <c r="H299" s="40">
        <f>Tablo16[[#This Row],[Mevcut]]</f>
        <v>25</v>
      </c>
      <c r="I299" s="115">
        <f>Tablo16[[#This Row],[SINAV TARİHİ]]</f>
        <v>45664</v>
      </c>
      <c r="J299" s="116">
        <f>Tablo16[[#This Row],[SINAV SAATİ]]</f>
        <v>0.56944444444444442</v>
      </c>
      <c r="K299" s="40" t="str">
        <f>Tablo16[[#This Row],[SINIF - I -ZF-….]]</f>
        <v>02</v>
      </c>
      <c r="L299" s="40">
        <f>Tablo16[[#This Row],[SINIF - II  ZF-….]]</f>
        <v>0</v>
      </c>
      <c r="M299" s="40">
        <f>Tablo16[[#This Row],[G1]]</f>
        <v>0</v>
      </c>
      <c r="N299" s="40">
        <f>Tablo16[[#This Row],[G2]]</f>
        <v>0</v>
      </c>
      <c r="O299" s="40">
        <f>Tablo16[[#This Row],[Gözetmen 1]]</f>
        <v>0</v>
      </c>
      <c r="P299" s="40">
        <f>Tablo16[[#This Row],[Gözetmen 2]]</f>
        <v>0</v>
      </c>
      <c r="Q299" s="40">
        <f>Tablo16[[#This Row],[TÜM SINAVLARIMI GÖSTER]]</f>
        <v>0</v>
      </c>
      <c r="R299" s="40">
        <f>Tablo16[[#This Row],[Aynı ders sayısı]]</f>
        <v>1</v>
      </c>
      <c r="S299" s="40">
        <f>Tablo16[[#This Row],[Hocası aynı, aynı ders sayısı]]</f>
        <v>1</v>
      </c>
      <c r="T299" s="40">
        <f>Tablo16[[#This Row],[Aynı saatteki Sınav Sayısı]]</f>
        <v>9</v>
      </c>
    </row>
    <row r="300" spans="1:20" ht="15" x14ac:dyDescent="0.25">
      <c r="A300" s="48">
        <v>252</v>
      </c>
      <c r="B300" s="40" t="str">
        <f>Tablo16[[#This Row],[Bölüm]]</f>
        <v>ZO</v>
      </c>
      <c r="C300" s="40">
        <f>Tablo16[[#This Row],[Sınıf]]</f>
        <v>3</v>
      </c>
      <c r="D300" s="40" t="str">
        <f>Tablo16[[#This Row],[Ders Kodu]]</f>
        <v>ZOO-3007</v>
      </c>
      <c r="E300" s="40" t="str">
        <f>Tablo16[[#This Row],[Dersin Adı]]</f>
        <v>Yemler Bilgisi ve Teknolojisi</v>
      </c>
      <c r="F300" s="40" t="str">
        <f>Tablo16[[#This Row],[Dersi Veren Öğretim Üyesi]]</f>
        <v>Kemal Çelik</v>
      </c>
      <c r="G300" s="40" t="str">
        <f>Tablo16[[#This Row],[Dersi Veren. Öğr. Üyesi Bölmü.]]</f>
        <v>ZO</v>
      </c>
      <c r="H300" s="40">
        <f>Tablo16[[#This Row],[Mevcut]]</f>
        <v>26</v>
      </c>
      <c r="I300" s="115">
        <f>Tablo16[[#This Row],[SINAV TARİHİ]]</f>
        <v>45665</v>
      </c>
      <c r="J300" s="116">
        <f>Tablo16[[#This Row],[SINAV SAATİ]]</f>
        <v>0.54166666666666663</v>
      </c>
      <c r="K300" s="40" t="str">
        <f>Tablo16[[#This Row],[SINIF - I -ZF-….]]</f>
        <v>113</v>
      </c>
      <c r="L300" s="40">
        <f>Tablo16[[#This Row],[SINIF - II  ZF-….]]</f>
        <v>0</v>
      </c>
      <c r="M300" s="40">
        <f>Tablo16[[#This Row],[G1]]</f>
        <v>0</v>
      </c>
      <c r="N300" s="40">
        <f>Tablo16[[#This Row],[G2]]</f>
        <v>0</v>
      </c>
      <c r="O300" s="40">
        <f>Tablo16[[#This Row],[Gözetmen 1]]</f>
        <v>0</v>
      </c>
      <c r="P300" s="40">
        <f>Tablo16[[#This Row],[Gözetmen 2]]</f>
        <v>0</v>
      </c>
      <c r="Q300" s="40">
        <f>Tablo16[[#This Row],[TÜM SINAVLARIMI GÖSTER]]</f>
        <v>0</v>
      </c>
      <c r="R300" s="40">
        <f>Tablo16[[#This Row],[Aynı ders sayısı]]</f>
        <v>1</v>
      </c>
      <c r="S300" s="40">
        <f>Tablo16[[#This Row],[Hocası aynı, aynı ders sayısı]]</f>
        <v>1</v>
      </c>
      <c r="T300" s="40">
        <f>Tablo16[[#This Row],[Aynı saatteki Sınav Sayısı]]</f>
        <v>10</v>
      </c>
    </row>
    <row r="301" spans="1:20" ht="15" x14ac:dyDescent="0.25">
      <c r="A301" s="48">
        <v>293</v>
      </c>
      <c r="B301" s="40" t="str">
        <f>Tablo16[[#This Row],[Bölüm]]</f>
        <v>ZO</v>
      </c>
      <c r="C301" s="40">
        <f>Tablo16[[#This Row],[Sınıf]]</f>
        <v>3</v>
      </c>
      <c r="D301" s="40" t="str">
        <f>Tablo16[[#This Row],[Ders Kodu]]</f>
        <v>ZOO-3011</v>
      </c>
      <c r="E301" s="40" t="str">
        <f>Tablo16[[#This Row],[Dersin Adı]]</f>
        <v>Hayvan Barınakları</v>
      </c>
      <c r="F301" s="40" t="str">
        <f>Tablo16[[#This Row],[Dersi Veren Öğretim Üyesi]]</f>
        <v>Ünal Kızıl</v>
      </c>
      <c r="G301" s="40" t="str">
        <f>Tablo16[[#This Row],[Dersi Veren. Öğr. Üyesi Bölmü.]]</f>
        <v>TYS</v>
      </c>
      <c r="H301" s="40">
        <f>Tablo16[[#This Row],[Mevcut]]</f>
        <v>26</v>
      </c>
      <c r="I301" s="115">
        <f>Tablo16[[#This Row],[SINAV TARİHİ]]</f>
        <v>45666</v>
      </c>
      <c r="J301" s="116">
        <f>Tablo16[[#This Row],[SINAV SAATİ]]</f>
        <v>0.54166666666666663</v>
      </c>
      <c r="K301" s="40" t="str">
        <f>Tablo16[[#This Row],[SINIF - I -ZF-….]]</f>
        <v>01</v>
      </c>
      <c r="L301" s="40">
        <f>Tablo16[[#This Row],[SINIF - II  ZF-….]]</f>
        <v>0</v>
      </c>
      <c r="M301" s="40">
        <f>Tablo16[[#This Row],[G1]]</f>
        <v>0</v>
      </c>
      <c r="N301" s="40">
        <f>Tablo16[[#This Row],[G2]]</f>
        <v>0</v>
      </c>
      <c r="O301" s="40">
        <f>Tablo16[[#This Row],[Gözetmen 1]]</f>
        <v>0</v>
      </c>
      <c r="P301" s="40">
        <f>Tablo16[[#This Row],[Gözetmen 2]]</f>
        <v>0</v>
      </c>
      <c r="Q301" s="40">
        <f>Tablo16[[#This Row],[TÜM SINAVLARIMI GÖSTER]]</f>
        <v>0</v>
      </c>
      <c r="R301" s="40">
        <f>Tablo16[[#This Row],[Aynı ders sayısı]]</f>
        <v>1</v>
      </c>
      <c r="S301" s="40">
        <f>Tablo16[[#This Row],[Hocası aynı, aynı ders sayısı]]</f>
        <v>1</v>
      </c>
      <c r="T301" s="40">
        <f>Tablo16[[#This Row],[Aynı saatteki Sınav Sayısı]]</f>
        <v>7</v>
      </c>
    </row>
    <row r="302" spans="1:20" ht="15" x14ac:dyDescent="0.25">
      <c r="A302" s="48">
        <v>327</v>
      </c>
      <c r="B302" s="40" t="str">
        <f>Tablo16[[#This Row],[Bölüm]]</f>
        <v>ZO</v>
      </c>
      <c r="C302" s="40">
        <f>Tablo16[[#This Row],[Sınıf]]</f>
        <v>3</v>
      </c>
      <c r="D302" s="40" t="str">
        <f>Tablo16[[#This Row],[Ders Kodu]]</f>
        <v>ZOO-3001</v>
      </c>
      <c r="E302" s="40" t="str">
        <f>Tablo16[[#This Row],[Dersin Adı]]</f>
        <v>Hayvan Besleme Biyokimyası</v>
      </c>
      <c r="F302" s="40" t="str">
        <f>Tablo16[[#This Row],[Dersi Veren Öğretim Üyesi]]</f>
        <v>Hande Işıl Akbağ</v>
      </c>
      <c r="G302" s="40" t="str">
        <f>Tablo16[[#This Row],[Dersi Veren. Öğr. Üyesi Bölmü.]]</f>
        <v>ZO</v>
      </c>
      <c r="H302" s="40">
        <f>Tablo16[[#This Row],[Mevcut]]</f>
        <v>32</v>
      </c>
      <c r="I302" s="115">
        <f>Tablo16[[#This Row],[SINAV TARİHİ]]</f>
        <v>45670</v>
      </c>
      <c r="J302" s="116">
        <f>Tablo16[[#This Row],[SINAV SAATİ]]</f>
        <v>0.54166666666666663</v>
      </c>
      <c r="K302" s="40" t="str">
        <f>Tablo16[[#This Row],[SINIF - I -ZF-….]]</f>
        <v>101</v>
      </c>
      <c r="L302" s="40">
        <f>Tablo16[[#This Row],[SINIF - II  ZF-….]]</f>
        <v>0</v>
      </c>
      <c r="M302" s="40">
        <f>Tablo16[[#This Row],[G1]]</f>
        <v>0</v>
      </c>
      <c r="N302" s="40">
        <f>Tablo16[[#This Row],[G2]]</f>
        <v>0</v>
      </c>
      <c r="O302" s="40">
        <f>Tablo16[[#This Row],[Gözetmen 1]]</f>
        <v>0</v>
      </c>
      <c r="P302" s="40">
        <f>Tablo16[[#This Row],[Gözetmen 2]]</f>
        <v>0</v>
      </c>
      <c r="Q302" s="40">
        <f>Tablo16[[#This Row],[TÜM SINAVLARIMI GÖSTER]]</f>
        <v>0</v>
      </c>
      <c r="R302" s="40">
        <f>Tablo16[[#This Row],[Aynı ders sayısı]]</f>
        <v>1</v>
      </c>
      <c r="S302" s="40">
        <f>Tablo16[[#This Row],[Hocası aynı, aynı ders sayısı]]</f>
        <v>1</v>
      </c>
      <c r="T302" s="40">
        <f>Tablo16[[#This Row],[Aynı saatteki Sınav Sayısı]]</f>
        <v>7</v>
      </c>
    </row>
    <row r="303" spans="1:20" ht="15" x14ac:dyDescent="0.25">
      <c r="A303" s="38">
        <v>404</v>
      </c>
      <c r="B303" s="40" t="str">
        <f>Tablo16[[#This Row],[Bölüm]]</f>
        <v>ZO</v>
      </c>
      <c r="C303" s="40">
        <f>Tablo16[[#This Row],[Sınıf]]</f>
        <v>3</v>
      </c>
      <c r="D303" s="40" t="str">
        <f>Tablo16[[#This Row],[Ders Kodu]]</f>
        <v>ZOO-3013</v>
      </c>
      <c r="E303" s="40" t="str">
        <f>Tablo16[[#This Row],[Dersin Adı]]</f>
        <v>Hayvan Fizyolojisi</v>
      </c>
      <c r="F303" s="40" t="str">
        <f>Tablo16[[#This Row],[Dersi Veren Öğretim Üyesi]]</f>
        <v>Baver Coşkun</v>
      </c>
      <c r="G303" s="40" t="str">
        <f>Tablo16[[#This Row],[Dersi Veren. Öğr. Üyesi Bölmü.]]</f>
        <v>ZO</v>
      </c>
      <c r="H303" s="40">
        <f>Tablo16[[#This Row],[Mevcut]]</f>
        <v>27</v>
      </c>
      <c r="I303" s="115">
        <f>Tablo16[[#This Row],[SINAV TARİHİ]]</f>
        <v>45671</v>
      </c>
      <c r="J303" s="116">
        <f>Tablo16[[#This Row],[SINAV SAATİ]]</f>
        <v>0.54166666666666663</v>
      </c>
      <c r="K303" s="40" t="str">
        <f>Tablo16[[#This Row],[SINIF - I -ZF-….]]</f>
        <v>201</v>
      </c>
      <c r="L303" s="40">
        <f>Tablo16[[#This Row],[SINIF - II  ZF-….]]</f>
        <v>0</v>
      </c>
      <c r="M303" s="40">
        <f>Tablo16[[#This Row],[G1]]</f>
        <v>0</v>
      </c>
      <c r="N303" s="40">
        <f>Tablo16[[#This Row],[G2]]</f>
        <v>0</v>
      </c>
      <c r="O303" s="40">
        <f>Tablo16[[#This Row],[Gözetmen 1]]</f>
        <v>0</v>
      </c>
      <c r="P303" s="40">
        <f>Tablo16[[#This Row],[Gözetmen 2]]</f>
        <v>0</v>
      </c>
      <c r="Q303" s="40">
        <f>Tablo16[[#This Row],[TÜM SINAVLARIMI GÖSTER]]</f>
        <v>0</v>
      </c>
      <c r="R303" s="40">
        <f>Tablo16[[#This Row],[Aynı ders sayısı]]</f>
        <v>1</v>
      </c>
      <c r="S303" s="40">
        <f>Tablo16[[#This Row],[Hocası aynı, aynı ders sayısı]]</f>
        <v>1</v>
      </c>
      <c r="T303" s="40">
        <f>Tablo16[[#This Row],[Aynı saatteki Sınav Sayısı]]</f>
        <v>8</v>
      </c>
    </row>
    <row r="304" spans="1:20" ht="15" x14ac:dyDescent="0.25">
      <c r="A304" s="48">
        <v>405</v>
      </c>
      <c r="B304" s="40" t="str">
        <f>Tablo16[[#This Row],[Bölüm]]</f>
        <v>ZO</v>
      </c>
      <c r="C304" s="40">
        <f>Tablo16[[#This Row],[Sınıf]]</f>
        <v>4</v>
      </c>
      <c r="D304" s="40" t="str">
        <f>Tablo16[[#This Row],[Ders Kodu]]</f>
        <v>ZOO-4015</v>
      </c>
      <c r="E304" s="40" t="str">
        <f>Tablo16[[#This Row],[Dersin Adı]]</f>
        <v>Çevre ve Sürdürülebilirliği</v>
      </c>
      <c r="F304" s="40" t="str">
        <f>Tablo16[[#This Row],[Dersi Veren Öğretim Üyesi]]</f>
        <v>Aynur Konyalı</v>
      </c>
      <c r="G304" s="40" t="str">
        <f>Tablo16[[#This Row],[Dersi Veren. Öğr. Üyesi Bölmü.]]</f>
        <v>ZO</v>
      </c>
      <c r="H304" s="40">
        <f>Tablo16[[#This Row],[Mevcut]]</f>
        <v>6</v>
      </c>
      <c r="I304" s="115">
        <f>Tablo16[[#This Row],[SINAV TARİHİ]]</f>
        <v>45663</v>
      </c>
      <c r="J304" s="116">
        <f>Tablo16[[#This Row],[SINAV SAATİ]]</f>
        <v>0.61458333333333337</v>
      </c>
      <c r="K304" s="40" t="str">
        <f>Tablo16[[#This Row],[SINIF - I -ZF-….]]</f>
        <v>206</v>
      </c>
      <c r="L304" s="40">
        <f>Tablo16[[#This Row],[SINIF - II  ZF-….]]</f>
        <v>0</v>
      </c>
      <c r="M304" s="40">
        <f>Tablo16[[#This Row],[G1]]</f>
        <v>0</v>
      </c>
      <c r="N304" s="40">
        <f>Tablo16[[#This Row],[G2]]</f>
        <v>0</v>
      </c>
      <c r="O304" s="40">
        <f>Tablo16[[#This Row],[Gözetmen 1]]</f>
        <v>0</v>
      </c>
      <c r="P304" s="40">
        <f>Tablo16[[#This Row],[Gözetmen 2]]</f>
        <v>0</v>
      </c>
      <c r="Q304" s="40">
        <f>Tablo16[[#This Row],[TÜM SINAVLARIMI GÖSTER]]</f>
        <v>0</v>
      </c>
      <c r="R304" s="40">
        <f>Tablo16[[#This Row],[Aynı ders sayısı]]</f>
        <v>1</v>
      </c>
      <c r="S304" s="40">
        <f>Tablo16[[#This Row],[Hocası aynı, aynı ders sayısı]]</f>
        <v>1</v>
      </c>
      <c r="T304" s="40">
        <f>Tablo16[[#This Row],[Aynı saatteki Sınav Sayısı]]</f>
        <v>9</v>
      </c>
    </row>
    <row r="305" spans="1:20" ht="15" x14ac:dyDescent="0.25">
      <c r="A305" s="38">
        <v>406</v>
      </c>
      <c r="B305" s="40" t="str">
        <f>Tablo16[[#This Row],[Bölüm]]</f>
        <v>ZO</v>
      </c>
      <c r="C305" s="40">
        <f>Tablo16[[#This Row],[Sınıf]]</f>
        <v>4</v>
      </c>
      <c r="D305" s="40" t="str">
        <f>Tablo16[[#This Row],[Ders Kodu]]</f>
        <v>ZOO-4011</v>
      </c>
      <c r="E305" s="40" t="str">
        <f>Tablo16[[#This Row],[Dersin Adı]]</f>
        <v>Hayvan Yetiştirme</v>
      </c>
      <c r="F305" s="40" t="str">
        <f>Tablo16[[#This Row],[Dersi Veren Öğretim Üyesi]]</f>
        <v>Feyzi Uğur</v>
      </c>
      <c r="G305" s="40" t="str">
        <f>Tablo16[[#This Row],[Dersi Veren. Öğr. Üyesi Bölmü.]]</f>
        <v>ZO</v>
      </c>
      <c r="H305" s="40">
        <f>Tablo16[[#This Row],[Mevcut]]</f>
        <v>13</v>
      </c>
      <c r="I305" s="115">
        <f>Tablo16[[#This Row],[SINAV TARİHİ]]</f>
        <v>45663</v>
      </c>
      <c r="J305" s="116">
        <f>Tablo16[[#This Row],[SINAV SAATİ]]</f>
        <v>0.67708333333333337</v>
      </c>
      <c r="K305" s="40" t="str">
        <f>Tablo16[[#This Row],[SINIF - I -ZF-….]]</f>
        <v>Amfi</v>
      </c>
      <c r="L305" s="40">
        <f>Tablo16[[#This Row],[SINIF - II  ZF-….]]</f>
        <v>0</v>
      </c>
      <c r="M305" s="40">
        <f>Tablo16[[#This Row],[G1]]</f>
        <v>9</v>
      </c>
      <c r="N305" s="40">
        <f>Tablo16[[#This Row],[G2]]</f>
        <v>0</v>
      </c>
      <c r="O305" s="40" t="str">
        <f>Tablo16[[#This Row],[Gözetmen 1]]</f>
        <v>Eylem DURMUŞ</v>
      </c>
      <c r="P305" s="40">
        <f>Tablo16[[#This Row],[Gözetmen 2]]</f>
        <v>0</v>
      </c>
      <c r="Q305" s="40">
        <f>Tablo16[[#This Row],[TÜM SINAVLARIMI GÖSTER]]</f>
        <v>0</v>
      </c>
      <c r="R305" s="40">
        <f>Tablo16[[#This Row],[Aynı ders sayısı]]</f>
        <v>2</v>
      </c>
      <c r="S305" s="40">
        <f>Tablo16[[#This Row],[Hocası aynı, aynı ders sayısı]]</f>
        <v>2</v>
      </c>
      <c r="T305" s="40">
        <f>Tablo16[[#This Row],[Aynı saatteki Sınav Sayısı]]</f>
        <v>4</v>
      </c>
    </row>
    <row r="306" spans="1:20" ht="15" x14ac:dyDescent="0.25">
      <c r="A306" s="48">
        <v>407</v>
      </c>
      <c r="B306" s="40" t="str">
        <f>Tablo16[[#This Row],[Bölüm]]</f>
        <v>ZO</v>
      </c>
      <c r="C306" s="40">
        <f>Tablo16[[#This Row],[Sınıf]]</f>
        <v>4</v>
      </c>
      <c r="D306" s="40" t="str">
        <f>Tablo16[[#This Row],[Ders Kodu]]</f>
        <v>ZOO-4001</v>
      </c>
      <c r="E306" s="40" t="str">
        <f>Tablo16[[#This Row],[Dersin Adı]]</f>
        <v>Yem Toksikolojisi</v>
      </c>
      <c r="F306" s="40" t="str">
        <f>Tablo16[[#This Row],[Dersi Veren Öğretim Üyesi]]</f>
        <v>Kemal Çelik</v>
      </c>
      <c r="G306" s="40" t="str">
        <f>Tablo16[[#This Row],[Dersi Veren. Öğr. Üyesi Bölmü.]]</f>
        <v>ZO</v>
      </c>
      <c r="H306" s="40">
        <f>Tablo16[[#This Row],[Mevcut]]</f>
        <v>2</v>
      </c>
      <c r="I306" s="115">
        <f>Tablo16[[#This Row],[SINAV TARİHİ]]</f>
        <v>45664</v>
      </c>
      <c r="J306" s="116">
        <f>Tablo16[[#This Row],[SINAV SAATİ]]</f>
        <v>0.65277777777777779</v>
      </c>
      <c r="K306" s="40" t="str">
        <f>Tablo16[[#This Row],[SINIF - I -ZF-….]]</f>
        <v>05</v>
      </c>
      <c r="L306" s="40">
        <f>Tablo16[[#This Row],[SINIF - II  ZF-….]]</f>
        <v>0</v>
      </c>
      <c r="M306" s="40">
        <f>Tablo16[[#This Row],[G1]]</f>
        <v>0</v>
      </c>
      <c r="N306" s="40">
        <f>Tablo16[[#This Row],[G2]]</f>
        <v>0</v>
      </c>
      <c r="O306" s="40">
        <f>Tablo16[[#This Row],[Gözetmen 1]]</f>
        <v>0</v>
      </c>
      <c r="P306" s="40">
        <f>Tablo16[[#This Row],[Gözetmen 2]]</f>
        <v>0</v>
      </c>
      <c r="Q306" s="40">
        <f>Tablo16[[#This Row],[TÜM SINAVLARIMI GÖSTER]]</f>
        <v>0</v>
      </c>
      <c r="R306" s="40">
        <f>Tablo16[[#This Row],[Aynı ders sayısı]]</f>
        <v>1</v>
      </c>
      <c r="S306" s="40">
        <f>Tablo16[[#This Row],[Hocası aynı, aynı ders sayısı]]</f>
        <v>1</v>
      </c>
      <c r="T306" s="40">
        <f>Tablo16[[#This Row],[Aynı saatteki Sınav Sayısı]]</f>
        <v>9</v>
      </c>
    </row>
    <row r="307" spans="1:20" ht="15" x14ac:dyDescent="0.25">
      <c r="A307" s="38">
        <v>411</v>
      </c>
      <c r="B307" s="40" t="str">
        <f>Tablo16[[#This Row],[Bölüm]]</f>
        <v>ZO</v>
      </c>
      <c r="C307" s="40">
        <f>Tablo16[[#This Row],[Sınıf]]</f>
        <v>4</v>
      </c>
      <c r="D307" s="40" t="str">
        <f>Tablo16[[#This Row],[Ders Kodu]]</f>
        <v>ZOO-4009</v>
      </c>
      <c r="E307" s="40" t="str">
        <f>Tablo16[[#This Row],[Dersin Adı]]</f>
        <v>Hayvan Hastalıkları</v>
      </c>
      <c r="F307" s="40" t="str">
        <f>Tablo16[[#This Row],[Dersi Veren Öğretim Üyesi]]</f>
        <v>Baver Coşkun</v>
      </c>
      <c r="G307" s="40" t="str">
        <f>Tablo16[[#This Row],[Dersi Veren. Öğr. Üyesi Bölmü.]]</f>
        <v>ZO</v>
      </c>
      <c r="H307" s="40">
        <f>Tablo16[[#This Row],[Mevcut]]</f>
        <v>10</v>
      </c>
      <c r="I307" s="115">
        <f>Tablo16[[#This Row],[SINAV TARİHİ]]</f>
        <v>45665</v>
      </c>
      <c r="J307" s="116">
        <f>Tablo16[[#This Row],[SINAV SAATİ]]</f>
        <v>0.625</v>
      </c>
      <c r="K307" s="40" t="str">
        <f>Tablo16[[#This Row],[SINIF - I -ZF-….]]</f>
        <v>104</v>
      </c>
      <c r="L307" s="40">
        <f>Tablo16[[#This Row],[SINIF - II  ZF-….]]</f>
        <v>0</v>
      </c>
      <c r="M307" s="40">
        <f>Tablo16[[#This Row],[G1]]</f>
        <v>0</v>
      </c>
      <c r="N307" s="40">
        <f>Tablo16[[#This Row],[G2]]</f>
        <v>0</v>
      </c>
      <c r="O307" s="40">
        <f>Tablo16[[#This Row],[Gözetmen 1]]</f>
        <v>0</v>
      </c>
      <c r="P307" s="40">
        <f>Tablo16[[#This Row],[Gözetmen 2]]</f>
        <v>0</v>
      </c>
      <c r="Q307" s="40">
        <f>Tablo16[[#This Row],[TÜM SINAVLARIMI GÖSTER]]</f>
        <v>0</v>
      </c>
      <c r="R307" s="40">
        <f>Tablo16[[#This Row],[Aynı ders sayısı]]</f>
        <v>1</v>
      </c>
      <c r="S307" s="40">
        <f>Tablo16[[#This Row],[Hocası aynı, aynı ders sayısı]]</f>
        <v>1</v>
      </c>
      <c r="T307" s="40">
        <f>Tablo16[[#This Row],[Aynı saatteki Sınav Sayısı]]</f>
        <v>9</v>
      </c>
    </row>
    <row r="308" spans="1:20" ht="15" x14ac:dyDescent="0.25">
      <c r="A308" s="48">
        <v>412</v>
      </c>
      <c r="B308" s="40" t="str">
        <f>Tablo16[[#This Row],[Bölüm]]</f>
        <v>ZO</v>
      </c>
      <c r="C308" s="40">
        <f>Tablo16[[#This Row],[Sınıf]]</f>
        <v>4</v>
      </c>
      <c r="D308" s="40" t="str">
        <f>Tablo16[[#This Row],[Ders Kodu]]</f>
        <v>ZOO-4005</v>
      </c>
      <c r="E308" s="40" t="str">
        <f>Tablo16[[#This Row],[Dersin Adı]]</f>
        <v>Hayvan Islahına Giriş</v>
      </c>
      <c r="F308" s="40" t="str">
        <f>Tablo16[[#This Row],[Dersi Veren Öğretim Üyesi]]</f>
        <v>Hakan Erdem</v>
      </c>
      <c r="G308" s="40" t="str">
        <f>Tablo16[[#This Row],[Dersi Veren. Öğr. Üyesi Bölmü.]]</f>
        <v>ZO</v>
      </c>
      <c r="H308" s="40">
        <f>Tablo16[[#This Row],[Mevcut]]</f>
        <v>17</v>
      </c>
      <c r="I308" s="115">
        <f>Tablo16[[#This Row],[SINAV TARİHİ]]</f>
        <v>45666</v>
      </c>
      <c r="J308" s="116">
        <f>Tablo16[[#This Row],[SINAV SAATİ]]</f>
        <v>0.61458333333333337</v>
      </c>
      <c r="K308" s="40" t="str">
        <f>Tablo16[[#This Row],[SINIF - I -ZF-….]]</f>
        <v>202</v>
      </c>
      <c r="L308" s="40">
        <f>Tablo16[[#This Row],[SINIF - II  ZF-….]]</f>
        <v>0</v>
      </c>
      <c r="M308" s="40">
        <f>Tablo16[[#This Row],[G1]]</f>
        <v>0</v>
      </c>
      <c r="N308" s="40">
        <f>Tablo16[[#This Row],[G2]]</f>
        <v>0</v>
      </c>
      <c r="O308" s="40">
        <f>Tablo16[[#This Row],[Gözetmen 1]]</f>
        <v>0</v>
      </c>
      <c r="P308" s="40">
        <f>Tablo16[[#This Row],[Gözetmen 2]]</f>
        <v>0</v>
      </c>
      <c r="Q308" s="40">
        <f>Tablo16[[#This Row],[TÜM SINAVLARIMI GÖSTER]]</f>
        <v>0</v>
      </c>
      <c r="R308" s="40">
        <f>Tablo16[[#This Row],[Aynı ders sayısı]]</f>
        <v>1</v>
      </c>
      <c r="S308" s="40">
        <f>Tablo16[[#This Row],[Hocası aynı, aynı ders sayısı]]</f>
        <v>1</v>
      </c>
      <c r="T308" s="40">
        <f>Tablo16[[#This Row],[Aynı saatteki Sınav Sayısı]]</f>
        <v>9</v>
      </c>
    </row>
    <row r="309" spans="1:20" ht="15" x14ac:dyDescent="0.25">
      <c r="A309" s="38">
        <v>408</v>
      </c>
      <c r="B309" s="40" t="str">
        <f>Tablo16[[#This Row],[Bölüm]]</f>
        <v>ZO</v>
      </c>
      <c r="C309" s="40">
        <f>Tablo16[[#This Row],[Sınıf]]</f>
        <v>4</v>
      </c>
      <c r="D309" s="40" t="str">
        <f>Tablo16[[#This Row],[Ders Kodu]]</f>
        <v>ZOO-4019</v>
      </c>
      <c r="E309" s="40" t="str">
        <f>Tablo16[[#This Row],[Dersin Adı]]</f>
        <v>Hayvan ve Organik Üretim</v>
      </c>
      <c r="F309" s="40" t="str">
        <f>Tablo16[[#This Row],[Dersi Veren Öğretim Üyesi]]</f>
        <v>Cemil Tölü</v>
      </c>
      <c r="G309" s="40" t="str">
        <f>Tablo16[[#This Row],[Dersi Veren. Öğr. Üyesi Bölmü.]]</f>
        <v>ZO</v>
      </c>
      <c r="H309" s="40">
        <f>Tablo16[[#This Row],[Mevcut]]</f>
        <v>11</v>
      </c>
      <c r="I309" s="115">
        <f>Tablo16[[#This Row],[SINAV TARİHİ]]</f>
        <v>45670</v>
      </c>
      <c r="J309" s="116">
        <f>Tablo16[[#This Row],[SINAV SAATİ]]</f>
        <v>0.625</v>
      </c>
      <c r="K309" s="40" t="str">
        <f>Tablo16[[#This Row],[SINIF - I -ZF-….]]</f>
        <v>104</v>
      </c>
      <c r="L309" s="40">
        <f>Tablo16[[#This Row],[SINIF - II  ZF-….]]</f>
        <v>0</v>
      </c>
      <c r="M309" s="40">
        <f>Tablo16[[#This Row],[G1]]</f>
        <v>0</v>
      </c>
      <c r="N309" s="40">
        <f>Tablo16[[#This Row],[G2]]</f>
        <v>0</v>
      </c>
      <c r="O309" s="40">
        <f>Tablo16[[#This Row],[Gözetmen 1]]</f>
        <v>0</v>
      </c>
      <c r="P309" s="40">
        <f>Tablo16[[#This Row],[Gözetmen 2]]</f>
        <v>0</v>
      </c>
      <c r="Q309" s="40">
        <f>Tablo16[[#This Row],[TÜM SINAVLARIMI GÖSTER]]</f>
        <v>0</v>
      </c>
      <c r="R309" s="40">
        <f>Tablo16[[#This Row],[Aynı ders sayısı]]</f>
        <v>1</v>
      </c>
      <c r="S309" s="40">
        <f>Tablo16[[#This Row],[Hocası aynı, aynı ders sayısı]]</f>
        <v>1</v>
      </c>
      <c r="T309" s="40">
        <f>Tablo16[[#This Row],[Aynı saatteki Sınav Sayısı]]</f>
        <v>8</v>
      </c>
    </row>
    <row r="310" spans="1:20" ht="15" x14ac:dyDescent="0.25">
      <c r="A310" s="48">
        <v>409</v>
      </c>
      <c r="B310" s="40" t="str">
        <f>Tablo16[[#This Row],[Bölüm]]</f>
        <v>ZO</v>
      </c>
      <c r="C310" s="40">
        <f>Tablo16[[#This Row],[Sınıf]]</f>
        <v>4</v>
      </c>
      <c r="D310" s="40" t="str">
        <f>Tablo16[[#This Row],[Ders Kodu]]</f>
        <v>ZOO-4021</v>
      </c>
      <c r="E310" s="40" t="str">
        <f>Tablo16[[#This Row],[Dersin Adı]]</f>
        <v>Yem Katkıları</v>
      </c>
      <c r="F310" s="40" t="str">
        <f>Tablo16[[#This Row],[Dersi Veren Öğretim Üyesi]]</f>
        <v>Kemal Çelik</v>
      </c>
      <c r="G310" s="40" t="str">
        <f>Tablo16[[#This Row],[Dersi Veren. Öğr. Üyesi Bölmü.]]</f>
        <v>ZO</v>
      </c>
      <c r="H310" s="40">
        <f>Tablo16[[#This Row],[Mevcut]]</f>
        <v>11</v>
      </c>
      <c r="I310" s="115">
        <f>Tablo16[[#This Row],[SINAV TARİHİ]]</f>
        <v>45671</v>
      </c>
      <c r="J310" s="116">
        <f>Tablo16[[#This Row],[SINAV SAATİ]]</f>
        <v>0.375</v>
      </c>
      <c r="K310" s="40" t="str">
        <f>Tablo16[[#This Row],[SINIF - I -ZF-….]]</f>
        <v>203</v>
      </c>
      <c r="L310" s="40">
        <f>Tablo16[[#This Row],[SINIF - II  ZF-….]]</f>
        <v>0</v>
      </c>
      <c r="M310" s="40">
        <f>Tablo16[[#This Row],[G1]]</f>
        <v>0</v>
      </c>
      <c r="N310" s="40">
        <f>Tablo16[[#This Row],[G2]]</f>
        <v>0</v>
      </c>
      <c r="O310" s="40">
        <f>Tablo16[[#This Row],[Gözetmen 1]]</f>
        <v>0</v>
      </c>
      <c r="P310" s="40">
        <f>Tablo16[[#This Row],[Gözetmen 2]]</f>
        <v>0</v>
      </c>
      <c r="Q310" s="40">
        <f>Tablo16[[#This Row],[TÜM SINAVLARIMI GÖSTER]]</f>
        <v>0</v>
      </c>
      <c r="R310" s="40">
        <f>Tablo16[[#This Row],[Aynı ders sayısı]]</f>
        <v>1</v>
      </c>
      <c r="S310" s="40">
        <f>Tablo16[[#This Row],[Hocası aynı, aynı ders sayısı]]</f>
        <v>1</v>
      </c>
      <c r="T310" s="40">
        <f>Tablo16[[#This Row],[Aynı saatteki Sınav Sayısı]]</f>
        <v>8</v>
      </c>
    </row>
    <row r="311" spans="1:20" ht="15" x14ac:dyDescent="0.25">
      <c r="A311" s="38">
        <v>410</v>
      </c>
      <c r="B311" s="40" t="str">
        <f>Tablo16[[#This Row],[Bölüm]]</f>
        <v>ZO</v>
      </c>
      <c r="C311" s="40">
        <f>Tablo16[[#This Row],[Sınıf]]</f>
        <v>4</v>
      </c>
      <c r="D311" s="40" t="str">
        <f>Tablo16[[#This Row],[Ders Kodu]]</f>
        <v>ZOO-4003</v>
      </c>
      <c r="E311" s="40" t="str">
        <f>Tablo16[[#This Row],[Dersin Adı]]</f>
        <v>Kanatlı Hayvan Besleme</v>
      </c>
      <c r="F311" s="40" t="str">
        <f>Tablo16[[#This Row],[Dersi Veren Öğretim Üyesi]]</f>
        <v>Kemal Çelik</v>
      </c>
      <c r="G311" s="40" t="str">
        <f>Tablo16[[#This Row],[Dersi Veren. Öğr. Üyesi Bölmü.]]</f>
        <v>ZO</v>
      </c>
      <c r="H311" s="40">
        <f>Tablo16[[#This Row],[Mevcut]]</f>
        <v>19</v>
      </c>
      <c r="I311" s="115">
        <f>Tablo16[[#This Row],[SINAV TARİHİ]]</f>
        <v>45672</v>
      </c>
      <c r="J311" s="116">
        <f>Tablo16[[#This Row],[SINAV SAATİ]]</f>
        <v>0.625</v>
      </c>
      <c r="K311" s="40" t="str">
        <f>Tablo16[[#This Row],[SINIF - I -ZF-….]]</f>
        <v>05</v>
      </c>
      <c r="L311" s="40">
        <f>Tablo16[[#This Row],[SINIF - II  ZF-….]]</f>
        <v>0</v>
      </c>
      <c r="M311" s="40">
        <f>Tablo16[[#This Row],[G1]]</f>
        <v>0</v>
      </c>
      <c r="N311" s="40">
        <f>Tablo16[[#This Row],[G2]]</f>
        <v>0</v>
      </c>
      <c r="O311" s="40">
        <f>Tablo16[[#This Row],[Gözetmen 1]]</f>
        <v>0</v>
      </c>
      <c r="P311" s="40">
        <f>Tablo16[[#This Row],[Gözetmen 2]]</f>
        <v>0</v>
      </c>
      <c r="Q311" s="40">
        <f>Tablo16[[#This Row],[TÜM SINAVLARIMI GÖSTER]]</f>
        <v>0</v>
      </c>
      <c r="R311" s="40">
        <f>Tablo16[[#This Row],[Aynı ders sayısı]]</f>
        <v>1</v>
      </c>
      <c r="S311" s="40">
        <f>Tablo16[[#This Row],[Hocası aynı, aynı ders sayısı]]</f>
        <v>1</v>
      </c>
      <c r="T311" s="40">
        <f>Tablo16[[#This Row],[Aynı saatteki Sınav Sayısı]]</f>
        <v>7</v>
      </c>
    </row>
    <row r="312" spans="1:20" ht="15" x14ac:dyDescent="0.25">
      <c r="A312" s="48">
        <v>317</v>
      </c>
      <c r="B312" s="40" t="str">
        <f>Tablo16[[#This Row],[Bölüm]]</f>
        <v>ZO</v>
      </c>
      <c r="C312" s="40">
        <f>Tablo16[[#This Row],[Sınıf]]</f>
        <v>4</v>
      </c>
      <c r="D312" s="40" t="str">
        <f>Tablo16[[#This Row],[Ders Kodu]]</f>
        <v>ZOO-4017</v>
      </c>
      <c r="E312" s="40" t="str">
        <f>Tablo16[[#This Row],[Dersin Adı]]</f>
        <v>Tavuk Yetiştirme</v>
      </c>
      <c r="F312" s="40" t="str">
        <f>Tablo16[[#This Row],[Dersi Veren Öğretim Üyesi]]</f>
        <v>Ali Karabayır</v>
      </c>
      <c r="G312" s="40" t="str">
        <f>Tablo16[[#This Row],[Dersi Veren. Öğr. Üyesi Bölmü.]]</f>
        <v>ZO</v>
      </c>
      <c r="H312" s="40">
        <f>Tablo16[[#This Row],[Mevcut]]</f>
        <v>14</v>
      </c>
      <c r="I312" s="115">
        <f>Tablo16[[#This Row],[SINAV TARİHİ]]</f>
        <v>45673</v>
      </c>
      <c r="J312" s="116">
        <f>Tablo16[[#This Row],[SINAV SAATİ]]</f>
        <v>0.625</v>
      </c>
      <c r="K312" s="40" t="str">
        <f>Tablo16[[#This Row],[SINIF - I -ZF-….]]</f>
        <v>102</v>
      </c>
      <c r="L312" s="40">
        <f>Tablo16[[#This Row],[SINIF - II  ZF-….]]</f>
        <v>0</v>
      </c>
      <c r="M312" s="40">
        <f>Tablo16[[#This Row],[G1]]</f>
        <v>0</v>
      </c>
      <c r="N312" s="40">
        <f>Tablo16[[#This Row],[G2]]</f>
        <v>0</v>
      </c>
      <c r="O312" s="40">
        <f>Tablo16[[#This Row],[Gözetmen 1]]</f>
        <v>0</v>
      </c>
      <c r="P312" s="40">
        <f>Tablo16[[#This Row],[Gözetmen 2]]</f>
        <v>0</v>
      </c>
      <c r="Q312" s="40">
        <f>Tablo16[[#This Row],[TÜM SINAVLARIMI GÖSTER]]</f>
        <v>0</v>
      </c>
      <c r="R312" s="40">
        <f>Tablo16[[#This Row],[Aynı ders sayısı]]</f>
        <v>1</v>
      </c>
      <c r="S312" s="40">
        <f>Tablo16[[#This Row],[Hocası aynı, aynı ders sayısı]]</f>
        <v>1</v>
      </c>
      <c r="T312" s="40">
        <f>Tablo16[[#This Row],[Aynı saatteki Sınav Sayısı]]</f>
        <v>2</v>
      </c>
    </row>
    <row r="313" spans="1:20" x14ac:dyDescent="0.25">
      <c r="A313" s="4">
        <v>413</v>
      </c>
    </row>
  </sheetData>
  <sheetProtection autoFilter="0"/>
  <mergeCells count="1">
    <mergeCell ref="A2:L2"/>
  </mergeCells>
  <pageMargins left="0.17" right="0.17" top="0.53" bottom="0.43" header="0.3" footer="0.3"/>
  <pageSetup paperSize="9" orientation="landscape"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3208A-9847-491F-A3C8-F33E19A0A94C}">
  <dimension ref="A1:R18"/>
  <sheetViews>
    <sheetView workbookViewId="0">
      <selection activeCell="I10" sqref="I10"/>
    </sheetView>
  </sheetViews>
  <sheetFormatPr defaultRowHeight="15" x14ac:dyDescent="0.25"/>
  <cols>
    <col min="1" max="3" width="4.85546875" customWidth="1"/>
    <col min="4" max="4" width="26.5703125" customWidth="1"/>
    <col min="5" max="5" width="23.28515625" customWidth="1"/>
    <col min="6" max="7" width="3.7109375" customWidth="1"/>
    <col min="8" max="8" width="24" customWidth="1"/>
    <col min="9" max="9" width="8.5703125" customWidth="1"/>
    <col min="10" max="10" width="19.140625" customWidth="1"/>
    <col min="11" max="11" width="7.7109375" customWidth="1"/>
    <col min="12" max="13" width="16.28515625" customWidth="1"/>
  </cols>
  <sheetData>
    <row r="1" spans="1:18" ht="46.5" x14ac:dyDescent="0.25">
      <c r="A1" s="163" t="s">
        <v>0</v>
      </c>
      <c r="B1" s="164" t="s">
        <v>1</v>
      </c>
      <c r="C1" s="165" t="s">
        <v>2</v>
      </c>
      <c r="D1" s="26" t="s">
        <v>4</v>
      </c>
      <c r="E1" s="166" t="s">
        <v>5</v>
      </c>
      <c r="F1" s="167" t="s">
        <v>661</v>
      </c>
      <c r="G1" s="168" t="s">
        <v>6</v>
      </c>
      <c r="H1" s="169" t="s">
        <v>660</v>
      </c>
      <c r="I1" s="170" t="s">
        <v>80</v>
      </c>
      <c r="J1" s="166" t="s">
        <v>643</v>
      </c>
      <c r="K1" s="171" t="s">
        <v>641</v>
      </c>
      <c r="L1" s="26" t="s">
        <v>93</v>
      </c>
      <c r="M1" s="26" t="s">
        <v>94</v>
      </c>
    </row>
    <row r="2" spans="1:18" x14ac:dyDescent="0.25">
      <c r="A2" s="172">
        <v>136</v>
      </c>
      <c r="B2" s="173" t="s">
        <v>51</v>
      </c>
      <c r="C2" s="173">
        <v>2</v>
      </c>
      <c r="D2" s="174" t="s">
        <v>638</v>
      </c>
      <c r="E2" s="175" t="s">
        <v>333</v>
      </c>
      <c r="F2" s="176" t="s">
        <v>59</v>
      </c>
      <c r="G2" s="173">
        <v>34</v>
      </c>
      <c r="H2" s="177">
        <v>45663</v>
      </c>
      <c r="I2" s="178">
        <v>0.67708333333333337</v>
      </c>
      <c r="J2" s="179" t="s">
        <v>62</v>
      </c>
      <c r="K2" s="179"/>
      <c r="L2" s="183" t="s">
        <v>68</v>
      </c>
      <c r="M2" s="183">
        <v>0</v>
      </c>
      <c r="N2" t="e">
        <v>#N/A</v>
      </c>
      <c r="O2" t="s">
        <v>662</v>
      </c>
      <c r="P2">
        <v>2</v>
      </c>
      <c r="Q2">
        <v>2</v>
      </c>
      <c r="R2">
        <v>4</v>
      </c>
    </row>
    <row r="3" spans="1:18" x14ac:dyDescent="0.25">
      <c r="A3" s="38">
        <v>137</v>
      </c>
      <c r="B3" s="41" t="s">
        <v>59</v>
      </c>
      <c r="C3" s="41">
        <v>4</v>
      </c>
      <c r="D3" s="28" t="s">
        <v>638</v>
      </c>
      <c r="E3" s="42" t="s">
        <v>333</v>
      </c>
      <c r="F3" s="43" t="s">
        <v>59</v>
      </c>
      <c r="G3" s="41">
        <v>13</v>
      </c>
      <c r="H3" s="180">
        <v>45663</v>
      </c>
      <c r="I3" s="181">
        <v>0.67708333333333337</v>
      </c>
      <c r="J3" s="182" t="s">
        <v>62</v>
      </c>
      <c r="K3" s="182"/>
      <c r="L3" s="184" t="s">
        <v>88</v>
      </c>
      <c r="M3" s="184">
        <v>0</v>
      </c>
      <c r="N3" t="e">
        <v>#N/A</v>
      </c>
      <c r="O3" t="s">
        <v>662</v>
      </c>
      <c r="P3">
        <v>2</v>
      </c>
      <c r="Q3">
        <v>2</v>
      </c>
      <c r="R3">
        <v>4</v>
      </c>
    </row>
    <row r="4" spans="1:18" x14ac:dyDescent="0.25">
      <c r="A4" s="172">
        <v>139</v>
      </c>
      <c r="B4" s="173" t="s">
        <v>53</v>
      </c>
      <c r="C4" s="173">
        <v>2</v>
      </c>
      <c r="D4" s="174" t="s">
        <v>55</v>
      </c>
      <c r="E4" s="175" t="s">
        <v>333</v>
      </c>
      <c r="F4" s="176" t="s">
        <v>59</v>
      </c>
      <c r="G4" s="173">
        <v>22</v>
      </c>
      <c r="H4" s="177">
        <v>45663</v>
      </c>
      <c r="I4" s="178">
        <v>0.67708333333333337</v>
      </c>
      <c r="J4" s="179" t="s">
        <v>62</v>
      </c>
      <c r="K4" s="179"/>
      <c r="L4" s="183">
        <v>0</v>
      </c>
      <c r="M4" s="183">
        <v>0</v>
      </c>
      <c r="N4" t="e">
        <v>#N/A</v>
      </c>
      <c r="O4" t="s">
        <v>662</v>
      </c>
      <c r="P4">
        <v>1</v>
      </c>
      <c r="Q4">
        <v>1</v>
      </c>
      <c r="R4">
        <v>4</v>
      </c>
    </row>
    <row r="5" spans="1:18" x14ac:dyDescent="0.25">
      <c r="A5" s="38">
        <v>231</v>
      </c>
      <c r="B5" s="41" t="s">
        <v>33</v>
      </c>
      <c r="C5" s="41">
        <v>1</v>
      </c>
      <c r="D5" s="28" t="s">
        <v>70</v>
      </c>
      <c r="E5" s="42" t="s">
        <v>269</v>
      </c>
      <c r="F5" s="43" t="s">
        <v>33</v>
      </c>
      <c r="G5" s="41">
        <v>33</v>
      </c>
      <c r="H5" s="180">
        <v>45663</v>
      </c>
      <c r="I5" s="181">
        <v>0.67708333333333337</v>
      </c>
      <c r="J5" s="182" t="s">
        <v>27</v>
      </c>
      <c r="K5" s="182"/>
      <c r="L5" s="184">
        <v>0</v>
      </c>
      <c r="M5" s="184">
        <v>0</v>
      </c>
      <c r="N5" t="e">
        <v>#N/A</v>
      </c>
      <c r="O5" t="s">
        <v>662</v>
      </c>
      <c r="P5">
        <v>1</v>
      </c>
      <c r="Q5">
        <v>1</v>
      </c>
      <c r="R5">
        <v>4</v>
      </c>
    </row>
    <row r="6" spans="1:18" x14ac:dyDescent="0.25">
      <c r="A6" s="172">
        <v>239</v>
      </c>
      <c r="B6" s="173" t="s">
        <v>43</v>
      </c>
      <c r="C6" s="173">
        <v>2</v>
      </c>
      <c r="D6" s="174" t="s">
        <v>443</v>
      </c>
      <c r="E6" s="175" t="s">
        <v>444</v>
      </c>
      <c r="F6" s="176" t="s">
        <v>65</v>
      </c>
      <c r="G6" s="173">
        <v>44</v>
      </c>
      <c r="H6" s="185">
        <v>45665</v>
      </c>
      <c r="I6" s="178">
        <v>0.6875</v>
      </c>
      <c r="J6" s="179" t="s">
        <v>77</v>
      </c>
      <c r="K6" s="179"/>
      <c r="L6" s="183">
        <v>0</v>
      </c>
      <c r="M6" s="183">
        <v>0</v>
      </c>
      <c r="N6" t="e">
        <v>#N/A</v>
      </c>
      <c r="O6" t="s">
        <v>662</v>
      </c>
      <c r="P6">
        <v>1</v>
      </c>
      <c r="Q6">
        <v>1</v>
      </c>
      <c r="R6">
        <v>7</v>
      </c>
    </row>
    <row r="7" spans="1:18" x14ac:dyDescent="0.25">
      <c r="A7" s="38">
        <v>310</v>
      </c>
      <c r="B7" s="41" t="s">
        <v>7</v>
      </c>
      <c r="C7" s="41">
        <v>2</v>
      </c>
      <c r="D7" s="28" t="s">
        <v>20</v>
      </c>
      <c r="E7" s="42" t="s">
        <v>472</v>
      </c>
      <c r="F7" s="43" t="s">
        <v>53</v>
      </c>
      <c r="G7" s="41">
        <v>43</v>
      </c>
      <c r="H7" s="186">
        <v>45665</v>
      </c>
      <c r="I7" s="181">
        <v>0.6875</v>
      </c>
      <c r="J7" s="182" t="s">
        <v>27</v>
      </c>
      <c r="K7" s="182"/>
      <c r="L7" s="184">
        <v>0</v>
      </c>
      <c r="M7" s="184">
        <v>0</v>
      </c>
      <c r="N7" t="e">
        <v>#N/A</v>
      </c>
      <c r="O7" t="s">
        <v>662</v>
      </c>
      <c r="P7">
        <v>6</v>
      </c>
      <c r="Q7">
        <v>1</v>
      </c>
      <c r="R7">
        <v>7</v>
      </c>
    </row>
    <row r="8" spans="1:18" x14ac:dyDescent="0.25">
      <c r="A8" s="172">
        <v>314</v>
      </c>
      <c r="B8" s="173" t="s">
        <v>48</v>
      </c>
      <c r="C8" s="173">
        <v>2</v>
      </c>
      <c r="D8" s="174" t="s">
        <v>20</v>
      </c>
      <c r="E8" s="175" t="s">
        <v>441</v>
      </c>
      <c r="F8" s="176" t="s">
        <v>53</v>
      </c>
      <c r="G8" s="173">
        <v>43</v>
      </c>
      <c r="H8" s="185">
        <v>45665</v>
      </c>
      <c r="I8" s="178">
        <v>0.6875</v>
      </c>
      <c r="J8" s="179" t="s">
        <v>11</v>
      </c>
      <c r="K8" s="179"/>
      <c r="L8" s="183">
        <v>0</v>
      </c>
      <c r="M8" s="183">
        <v>0</v>
      </c>
      <c r="N8" t="e">
        <v>#N/A</v>
      </c>
      <c r="O8" t="s">
        <v>662</v>
      </c>
      <c r="P8">
        <v>6</v>
      </c>
      <c r="Q8">
        <v>1</v>
      </c>
      <c r="R8">
        <v>7</v>
      </c>
    </row>
    <row r="9" spans="1:18" x14ac:dyDescent="0.25">
      <c r="A9" s="38">
        <v>315</v>
      </c>
      <c r="B9" s="41" t="s">
        <v>47</v>
      </c>
      <c r="C9" s="41">
        <v>2</v>
      </c>
      <c r="D9" s="28" t="s">
        <v>20</v>
      </c>
      <c r="E9" s="42" t="s">
        <v>368</v>
      </c>
      <c r="F9" s="43" t="s">
        <v>51</v>
      </c>
      <c r="G9" s="41">
        <v>50</v>
      </c>
      <c r="H9" s="186">
        <v>45665</v>
      </c>
      <c r="I9" s="181">
        <v>0.6875</v>
      </c>
      <c r="J9" s="182" t="s">
        <v>16</v>
      </c>
      <c r="K9" s="182"/>
      <c r="L9" s="184">
        <v>0</v>
      </c>
      <c r="M9" s="184">
        <v>0</v>
      </c>
      <c r="N9" t="e">
        <v>#N/A</v>
      </c>
      <c r="O9" t="s">
        <v>662</v>
      </c>
      <c r="P9">
        <v>6</v>
      </c>
      <c r="Q9">
        <v>1</v>
      </c>
      <c r="R9">
        <v>7</v>
      </c>
    </row>
    <row r="10" spans="1:18" x14ac:dyDescent="0.25">
      <c r="A10" s="172">
        <v>334</v>
      </c>
      <c r="B10" s="173" t="s">
        <v>33</v>
      </c>
      <c r="C10" s="173">
        <v>2</v>
      </c>
      <c r="D10" s="174" t="s">
        <v>26</v>
      </c>
      <c r="E10" s="175" t="s">
        <v>344</v>
      </c>
      <c r="F10" s="176" t="s">
        <v>51</v>
      </c>
      <c r="G10" s="173">
        <v>46</v>
      </c>
      <c r="H10" s="185">
        <v>45665</v>
      </c>
      <c r="I10" s="178">
        <v>0.6875</v>
      </c>
      <c r="J10" s="179" t="s">
        <v>9</v>
      </c>
      <c r="K10" s="179" t="s">
        <v>21</v>
      </c>
      <c r="L10" s="183" t="s">
        <v>45</v>
      </c>
      <c r="M10" s="183" t="s">
        <v>87</v>
      </c>
      <c r="N10" t="e">
        <v>#N/A</v>
      </c>
      <c r="O10" t="s">
        <v>662</v>
      </c>
      <c r="P10">
        <v>4</v>
      </c>
      <c r="Q10">
        <v>1</v>
      </c>
      <c r="R10">
        <v>7</v>
      </c>
    </row>
    <row r="11" spans="1:18" x14ac:dyDescent="0.25">
      <c r="A11" s="38">
        <v>362</v>
      </c>
      <c r="B11" s="41" t="s">
        <v>59</v>
      </c>
      <c r="C11" s="41">
        <v>2</v>
      </c>
      <c r="D11" s="28" t="s">
        <v>76</v>
      </c>
      <c r="E11" s="42" t="s">
        <v>507</v>
      </c>
      <c r="F11" s="43" t="s">
        <v>42</v>
      </c>
      <c r="G11" s="41">
        <v>46</v>
      </c>
      <c r="H11" s="186">
        <v>45665</v>
      </c>
      <c r="I11" s="181">
        <v>0.6875</v>
      </c>
      <c r="J11" s="182" t="s">
        <v>23</v>
      </c>
      <c r="K11" s="182" t="s">
        <v>28</v>
      </c>
      <c r="L11" s="184" t="s">
        <v>88</v>
      </c>
      <c r="M11" s="184" t="s">
        <v>96</v>
      </c>
      <c r="N11" t="e">
        <v>#N/A</v>
      </c>
      <c r="O11" t="s">
        <v>662</v>
      </c>
      <c r="P11">
        <v>1</v>
      </c>
      <c r="Q11">
        <v>1</v>
      </c>
      <c r="R11">
        <v>7</v>
      </c>
    </row>
    <row r="12" spans="1:18" x14ac:dyDescent="0.25">
      <c r="A12" s="172">
        <v>94</v>
      </c>
      <c r="B12" s="173" t="s">
        <v>7</v>
      </c>
      <c r="C12" s="173">
        <v>3</v>
      </c>
      <c r="D12" s="174" t="s">
        <v>355</v>
      </c>
      <c r="E12" s="175" t="s">
        <v>356</v>
      </c>
      <c r="F12" s="176" t="s">
        <v>7</v>
      </c>
      <c r="G12" s="173">
        <v>11</v>
      </c>
      <c r="H12" s="185">
        <v>45666</v>
      </c>
      <c r="I12" s="178">
        <v>0.67708333333333337</v>
      </c>
      <c r="J12" s="179" t="s">
        <v>77</v>
      </c>
      <c r="K12" s="179"/>
      <c r="L12" s="183">
        <v>0</v>
      </c>
      <c r="M12" s="183">
        <v>0</v>
      </c>
      <c r="N12" t="e">
        <v>#N/A</v>
      </c>
      <c r="O12" t="s">
        <v>662</v>
      </c>
      <c r="P12">
        <v>1</v>
      </c>
      <c r="Q12">
        <v>1</v>
      </c>
      <c r="R12">
        <v>6</v>
      </c>
    </row>
    <row r="13" spans="1:18" x14ac:dyDescent="0.25">
      <c r="A13" s="38">
        <v>173</v>
      </c>
      <c r="B13" s="41" t="s">
        <v>7</v>
      </c>
      <c r="C13" s="41">
        <v>1</v>
      </c>
      <c r="D13" s="47" t="s">
        <v>15</v>
      </c>
      <c r="E13" s="42" t="s">
        <v>571</v>
      </c>
      <c r="F13" s="43" t="s">
        <v>7</v>
      </c>
      <c r="G13" s="41">
        <v>32</v>
      </c>
      <c r="H13" s="186">
        <v>45666</v>
      </c>
      <c r="I13" s="187">
        <v>0.67708333333333337</v>
      </c>
      <c r="J13" s="182" t="s">
        <v>31</v>
      </c>
      <c r="K13" s="182"/>
      <c r="L13" s="184">
        <v>0</v>
      </c>
      <c r="M13" s="184">
        <v>0</v>
      </c>
      <c r="N13" t="e">
        <v>#N/A</v>
      </c>
      <c r="O13" t="s">
        <v>662</v>
      </c>
      <c r="P13">
        <v>7</v>
      </c>
      <c r="Q13">
        <v>1</v>
      </c>
      <c r="R13">
        <v>6</v>
      </c>
    </row>
    <row r="14" spans="1:18" x14ac:dyDescent="0.25">
      <c r="A14" s="172">
        <v>216</v>
      </c>
      <c r="B14" s="173" t="s">
        <v>43</v>
      </c>
      <c r="C14" s="173">
        <v>4</v>
      </c>
      <c r="D14" s="174" t="s">
        <v>124</v>
      </c>
      <c r="E14" s="175" t="s">
        <v>205</v>
      </c>
      <c r="F14" s="176" t="s">
        <v>43</v>
      </c>
      <c r="G14" s="173">
        <v>7</v>
      </c>
      <c r="H14" s="185">
        <v>45666</v>
      </c>
      <c r="I14" s="188">
        <v>0.67708333333333337</v>
      </c>
      <c r="J14" s="179" t="s">
        <v>36</v>
      </c>
      <c r="K14" s="179"/>
      <c r="L14" s="183">
        <v>0</v>
      </c>
      <c r="M14" s="183">
        <v>0</v>
      </c>
      <c r="N14" t="e">
        <v>#N/A</v>
      </c>
      <c r="O14" t="s">
        <v>662</v>
      </c>
      <c r="P14">
        <v>7</v>
      </c>
      <c r="Q14">
        <v>1</v>
      </c>
      <c r="R14">
        <v>6</v>
      </c>
    </row>
    <row r="15" spans="1:18" x14ac:dyDescent="0.25">
      <c r="A15" s="38">
        <v>236</v>
      </c>
      <c r="B15" s="41" t="s">
        <v>48</v>
      </c>
      <c r="C15" s="41">
        <v>1</v>
      </c>
      <c r="D15" s="28" t="s">
        <v>71</v>
      </c>
      <c r="E15" s="42" t="s">
        <v>448</v>
      </c>
      <c r="F15" s="43" t="s">
        <v>48</v>
      </c>
      <c r="G15" s="41">
        <v>28</v>
      </c>
      <c r="H15" s="186">
        <v>45666</v>
      </c>
      <c r="I15" s="187">
        <v>0.67708333333333337</v>
      </c>
      <c r="J15" s="182" t="s">
        <v>11</v>
      </c>
      <c r="K15" s="182"/>
      <c r="L15" s="184">
        <v>0</v>
      </c>
      <c r="M15" s="184">
        <v>0</v>
      </c>
      <c r="N15" t="e">
        <v>#N/A</v>
      </c>
      <c r="O15" t="s">
        <v>662</v>
      </c>
      <c r="P15">
        <v>1</v>
      </c>
      <c r="Q15">
        <v>1</v>
      </c>
      <c r="R15">
        <v>6</v>
      </c>
    </row>
    <row r="16" spans="1:18" x14ac:dyDescent="0.25">
      <c r="A16" s="172">
        <v>277</v>
      </c>
      <c r="B16" s="173" t="s">
        <v>33</v>
      </c>
      <c r="C16" s="173">
        <v>4</v>
      </c>
      <c r="D16" s="174" t="s">
        <v>569</v>
      </c>
      <c r="E16" s="175" t="s">
        <v>424</v>
      </c>
      <c r="F16" s="176" t="s">
        <v>33</v>
      </c>
      <c r="G16" s="173">
        <v>42</v>
      </c>
      <c r="H16" s="185">
        <v>45666</v>
      </c>
      <c r="I16" s="188">
        <v>0.67708333333333337</v>
      </c>
      <c r="J16" s="179" t="s">
        <v>16</v>
      </c>
      <c r="K16" s="179"/>
      <c r="L16" s="183">
        <v>0</v>
      </c>
      <c r="M16" s="183">
        <v>0</v>
      </c>
      <c r="N16" t="e">
        <v>#N/A</v>
      </c>
      <c r="O16" t="s">
        <v>662</v>
      </c>
      <c r="P16">
        <v>1</v>
      </c>
      <c r="Q16">
        <v>1</v>
      </c>
      <c r="R16">
        <v>6</v>
      </c>
    </row>
    <row r="17" spans="1:18" ht="30" x14ac:dyDescent="0.25">
      <c r="A17" s="38">
        <v>326</v>
      </c>
      <c r="B17" s="41" t="s">
        <v>53</v>
      </c>
      <c r="C17" s="41">
        <v>1</v>
      </c>
      <c r="D17" s="28" t="s">
        <v>223</v>
      </c>
      <c r="E17" s="42" t="s">
        <v>316</v>
      </c>
      <c r="F17" s="43" t="s">
        <v>53</v>
      </c>
      <c r="G17" s="41">
        <v>30</v>
      </c>
      <c r="H17" s="186">
        <v>45666</v>
      </c>
      <c r="I17" s="187">
        <v>0.67708333333333337</v>
      </c>
      <c r="J17" s="182" t="s">
        <v>13</v>
      </c>
      <c r="K17" s="182"/>
      <c r="L17" s="184">
        <v>0</v>
      </c>
      <c r="M17" s="184">
        <v>0</v>
      </c>
      <c r="N17" t="e">
        <v>#N/A</v>
      </c>
      <c r="O17" t="s">
        <v>662</v>
      </c>
      <c r="P17">
        <v>4</v>
      </c>
      <c r="Q17">
        <v>1</v>
      </c>
      <c r="R17">
        <v>6</v>
      </c>
    </row>
    <row r="18" spans="1:18" x14ac:dyDescent="0.25">
      <c r="A18" s="172">
        <v>267</v>
      </c>
      <c r="B18" s="173" t="s">
        <v>53</v>
      </c>
      <c r="C18" s="173">
        <v>2</v>
      </c>
      <c r="D18" s="174" t="s">
        <v>527</v>
      </c>
      <c r="E18" s="175" t="s">
        <v>107</v>
      </c>
      <c r="F18" s="176" t="s">
        <v>53</v>
      </c>
      <c r="G18" s="173">
        <v>24</v>
      </c>
      <c r="H18" s="185">
        <v>45665</v>
      </c>
      <c r="I18" s="188">
        <v>0.6875</v>
      </c>
      <c r="J18" s="179" t="s">
        <v>39</v>
      </c>
      <c r="K18" s="179"/>
      <c r="L18" s="183">
        <v>0</v>
      </c>
      <c r="M18" s="183">
        <v>0</v>
      </c>
      <c r="N18" t="e">
        <v>#N/A</v>
      </c>
      <c r="O18" t="s">
        <v>662</v>
      </c>
      <c r="P18">
        <v>1</v>
      </c>
      <c r="Q18">
        <v>1</v>
      </c>
      <c r="R18">
        <v>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1  a � 1 
</file>

<file path=customXml/item3.xml>�� 
</file>

<file path=customXml/item4.xml>�� 1  a � 1 
</file>

<file path=customXml/itemProps1.xml><?xml version="1.0" encoding="utf-8"?>
<ds:datastoreItem xmlns:ds="http://schemas.openxmlformats.org/officeDocument/2006/customXml" ds:itemID="{2C434FF5-485F-49D9-89BA-7C409D935CA1}">
  <ds:schemaRefs>
    <ds:schemaRef ds:uri="http://schemas.microsoft.com/DataMashup"/>
  </ds:schemaRefs>
</ds:datastoreItem>
</file>

<file path=customXml/itemProps2.xml><?xml version="1.0" encoding="utf-8"?>
<ds:datastoreItem xmlns:ds="http://schemas.openxmlformats.org/officeDocument/2006/customXml" ds:itemID="{606EC4C2-187F-4C14-BCDA-53389F4ACFF5}">
  <ds:schemaRefs>
    <ds:schemaRef ds:uri="http://www.w3.org/2001/XMLSchema"/>
    <ds:schemaRef ds:uri="http://microsoft.data.visualization.Client.Excel/1.0"/>
  </ds:schemaRefs>
</ds:datastoreItem>
</file>

<file path=customXml/itemProps3.xml><?xml version="1.0" encoding="utf-8"?>
<ds:datastoreItem xmlns:ds="http://schemas.openxmlformats.org/officeDocument/2006/customXml" ds:itemID="{69036F11-100C-4DF7-8C40-7E9CDC1A000E}">
  <ds:schemaRefs>
    <ds:schemaRef ds:uri="http://www.w3.org/2001/XMLSchema"/>
    <ds:schemaRef ds:uri="http://microsoft.data.visualization.Client.Excel.CustomMapList/1.0"/>
  </ds:schemaRefs>
</ds:datastoreItem>
</file>

<file path=customXml/itemProps4.xml><?xml version="1.0" encoding="utf-8"?>
<ds:datastoreItem xmlns:ds="http://schemas.openxmlformats.org/officeDocument/2006/customXml" ds:itemID="{2431F8E3-6B0D-47A3-8D4C-DDEC5C4CBA9E}">
  <ds:schemaRefs>
    <ds:schemaRef ds:uri="http://www.w3.org/2001/XMLSchema"/>
    <ds:schemaRef ds:uri="http://microsoft.data.visualization.engine.tours/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6</vt:i4>
      </vt:variant>
    </vt:vector>
  </HeadingPairs>
  <TitlesOfParts>
    <vt:vector size="6" baseType="lpstr">
      <vt:lpstr>VİZE PROGRAM</vt:lpstr>
      <vt:lpstr>Gözetmenler</vt:lpstr>
      <vt:lpstr>VİZE PROGRAM (2)</vt:lpstr>
      <vt:lpstr>VİZE PROGRAM (3)</vt:lpstr>
      <vt:lpstr>VİZE PROGRAM (4)</vt:lpstr>
      <vt:lpstr>Sayfa1</vt:lpstr>
    </vt:vector>
  </TitlesOfParts>
  <Company>Silentall Unattended Installer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Mürsel Güven</dc:creator>
  <cp:lastModifiedBy>Mürsel Güven</cp:lastModifiedBy>
  <cp:lastPrinted>2024-02-12T15:58:36Z</cp:lastPrinted>
  <dcterms:created xsi:type="dcterms:W3CDTF">2023-10-16T09:21:35Z</dcterms:created>
  <dcterms:modified xsi:type="dcterms:W3CDTF">2024-12-26T14:12:34Z</dcterms:modified>
</cp:coreProperties>
</file>